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\รพ.สต.ปีงบประมาณ2568\เดือนพฤศจิกายน 2567\"/>
    </mc:Choice>
  </mc:AlternateContent>
  <xr:revisionPtr revIDLastSave="0" documentId="13_ncr:1_{A039DDB4-DD63-4742-AAF6-2462A7D67A04}" xr6:coauthVersionLast="47" xr6:coauthVersionMax="47" xr10:uidLastSave="{00000000-0000-0000-0000-000000000000}"/>
  <bookViews>
    <workbookView xWindow="-108" yWindow="-108" windowWidth="23256" windowHeight="12456" tabRatio="791" activeTab="15" xr2:uid="{00000000-000D-0000-FFFF-FFFF00000000}"/>
  </bookViews>
  <sheets>
    <sheet name="บก." sheetId="81" r:id="rId1"/>
    <sheet name="บึงกาฬ" sheetId="19" r:id="rId2"/>
    <sheet name="อด" sheetId="75" r:id="rId3"/>
    <sheet name="อุดรธานี" sheetId="16" r:id="rId4"/>
    <sheet name="ลย." sheetId="76" r:id="rId5"/>
    <sheet name="เลย " sheetId="39" r:id="rId6"/>
    <sheet name="นค." sheetId="77" r:id="rId7"/>
    <sheet name="หนองคาย" sheetId="34" r:id="rId8"/>
    <sheet name="สกล" sheetId="78" r:id="rId9"/>
    <sheet name="สกลนคร" sheetId="32" r:id="rId10"/>
    <sheet name="นคร" sheetId="79" r:id="rId11"/>
    <sheet name="นครพนม" sheetId="30" r:id="rId12"/>
    <sheet name="1.สรุปรายงานการส่งงบ " sheetId="83" r:id="rId13"/>
    <sheet name="ตารางการส่งงบ" sheetId="84" state="hidden" r:id="rId14"/>
    <sheet name="2.สรุปคะแนน" sheetId="11" r:id="rId15"/>
    <sheet name="3. สรุปรวมราย CUP " sheetId="61" r:id="rId16"/>
  </sheets>
  <definedNames>
    <definedName name="_xlnm._FilterDatabase" localSheetId="15" hidden="1">'3. สรุปรวมราย CUP '!$A$4:$WVM$748</definedName>
    <definedName name="_xlnm._FilterDatabase" localSheetId="10" hidden="1">นคร!$A$2:$A$177</definedName>
    <definedName name="_xlnm._FilterDatabase" localSheetId="11" hidden="1">นครพนม!$AN$1:$AO$139</definedName>
    <definedName name="_xlnm._FilterDatabase" localSheetId="1" hidden="1">บึงกาฬ!$A$1:$AN$71</definedName>
    <definedName name="_xlnm._FilterDatabase" localSheetId="5" hidden="1">'เลย '!$A$1:$AI$188</definedName>
    <definedName name="_xlnm._FilterDatabase" localSheetId="2" hidden="1">อด!#REF!</definedName>
    <definedName name="_xlnm._FilterDatabase" localSheetId="3" hidden="1">อุดรธานี!$A$1:$AR$1</definedName>
    <definedName name="DATA1" localSheetId="12">#REF!</definedName>
    <definedName name="DATA1" localSheetId="15">#REF!</definedName>
    <definedName name="DATA1" localSheetId="5">#REF!</definedName>
    <definedName name="DATA1">#REF!</definedName>
    <definedName name="_xlnm.Print_Area" localSheetId="15">'3. สรุปรวมราย CUP '!$A$1:$M$748</definedName>
    <definedName name="_xlnm.Print_Titles" localSheetId="15">'3. สรุปรวมราย CUP '!$1:$4</definedName>
  </definedNames>
  <calcPr calcId="191029"/>
</workbook>
</file>

<file path=xl/calcChain.xml><?xml version="1.0" encoding="utf-8"?>
<calcChain xmlns="http://schemas.openxmlformats.org/spreadsheetml/2006/main">
  <c r="AN4" i="30" l="1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4" i="30"/>
  <c r="AK5" i="30"/>
  <c r="AK6" i="30"/>
  <c r="AK7" i="30"/>
  <c r="AK8" i="30"/>
  <c r="AK9" i="30"/>
  <c r="AK10" i="30"/>
  <c r="AK11" i="30"/>
  <c r="AK12" i="30"/>
  <c r="AK13" i="30"/>
  <c r="AK14" i="30"/>
  <c r="AK15" i="30"/>
  <c r="AK16" i="30"/>
  <c r="AK17" i="30"/>
  <c r="AK18" i="30"/>
  <c r="AK19" i="30"/>
  <c r="AK20" i="30"/>
  <c r="AK21" i="30"/>
  <c r="AK22" i="30"/>
  <c r="AK23" i="30"/>
  <c r="AK24" i="30"/>
  <c r="AK25" i="30"/>
  <c r="AK26" i="30"/>
  <c r="AK27" i="30"/>
  <c r="AK28" i="30"/>
  <c r="AK29" i="30"/>
  <c r="AK30" i="30"/>
  <c r="AK31" i="30"/>
  <c r="AK32" i="30"/>
  <c r="AK33" i="30"/>
  <c r="AK34" i="30"/>
  <c r="AK35" i="30"/>
  <c r="AK36" i="30"/>
  <c r="AK37" i="30"/>
  <c r="AK38" i="30"/>
  <c r="AK39" i="30"/>
  <c r="AK40" i="30"/>
  <c r="AK41" i="30"/>
  <c r="AK42" i="30"/>
  <c r="AK43" i="30"/>
  <c r="AK44" i="30"/>
  <c r="AK45" i="30"/>
  <c r="AK46" i="30"/>
  <c r="AK47" i="30"/>
  <c r="AK48" i="30"/>
  <c r="AK49" i="30"/>
  <c r="AK50" i="30"/>
  <c r="AK51" i="30"/>
  <c r="AK52" i="30"/>
  <c r="AK53" i="30"/>
  <c r="AK54" i="30"/>
  <c r="AK55" i="30"/>
  <c r="AK56" i="30"/>
  <c r="AK57" i="30"/>
  <c r="AK58" i="30"/>
  <c r="AK59" i="30"/>
  <c r="AK60" i="30"/>
  <c r="AK61" i="30"/>
  <c r="AK62" i="30"/>
  <c r="AK63" i="30"/>
  <c r="AK64" i="30"/>
  <c r="AK65" i="30"/>
  <c r="AK66" i="30"/>
  <c r="AK67" i="30"/>
  <c r="AK68" i="30"/>
  <c r="AK69" i="30"/>
  <c r="AK70" i="30"/>
  <c r="AK71" i="30"/>
  <c r="AK72" i="30"/>
  <c r="AK73" i="30"/>
  <c r="AK74" i="30"/>
  <c r="AK75" i="30"/>
  <c r="AK76" i="30"/>
  <c r="AK77" i="30"/>
  <c r="AK78" i="30"/>
  <c r="AK79" i="30"/>
  <c r="AK80" i="30"/>
  <c r="AK81" i="30"/>
  <c r="AK82" i="30"/>
  <c r="AK83" i="30"/>
  <c r="AK84" i="30"/>
  <c r="AK85" i="30"/>
  <c r="AK86" i="30"/>
  <c r="AK87" i="30"/>
  <c r="AK88" i="30"/>
  <c r="AK89" i="30"/>
  <c r="AK90" i="30"/>
  <c r="AK91" i="30"/>
  <c r="AK92" i="30"/>
  <c r="AK93" i="30"/>
  <c r="AK94" i="30"/>
  <c r="AK95" i="30"/>
  <c r="AK96" i="30"/>
  <c r="AK97" i="30"/>
  <c r="AK98" i="30"/>
  <c r="AK99" i="30"/>
  <c r="AK100" i="30"/>
  <c r="AK101" i="30"/>
  <c r="AK102" i="30"/>
  <c r="AK103" i="30"/>
  <c r="AK104" i="30"/>
  <c r="AK105" i="30"/>
  <c r="AK106" i="30"/>
  <c r="AK107" i="30"/>
  <c r="AK108" i="30"/>
  <c r="AK109" i="30"/>
  <c r="AK110" i="30"/>
  <c r="AK111" i="30"/>
  <c r="AK112" i="30"/>
  <c r="AK113" i="30"/>
  <c r="AK114" i="30"/>
  <c r="AK115" i="30"/>
  <c r="AK116" i="30"/>
  <c r="AK117" i="30"/>
  <c r="AK118" i="30"/>
  <c r="AK119" i="30"/>
  <c r="AK120" i="30"/>
  <c r="AK121" i="30"/>
  <c r="AK122" i="30"/>
  <c r="AK123" i="30"/>
  <c r="AK124" i="30"/>
  <c r="AK125" i="30"/>
  <c r="AK126" i="30"/>
  <c r="AK127" i="30"/>
  <c r="AK128" i="30"/>
  <c r="AK129" i="30"/>
  <c r="AK130" i="30"/>
  <c r="AK131" i="30"/>
  <c r="AK132" i="30"/>
  <c r="AK133" i="30"/>
  <c r="AK134" i="30"/>
  <c r="AK135" i="30"/>
  <c r="AK136" i="30"/>
  <c r="AK137" i="30"/>
  <c r="AK138" i="30"/>
  <c r="AK139" i="30"/>
  <c r="AK4" i="30"/>
  <c r="AJ5" i="32"/>
  <c r="AJ6" i="32"/>
  <c r="AJ7" i="32"/>
  <c r="AJ8" i="32"/>
  <c r="AJ9" i="32"/>
  <c r="AJ10" i="32"/>
  <c r="AJ11" i="32"/>
  <c r="AJ12" i="32"/>
  <c r="AJ13" i="32"/>
  <c r="AJ14" i="32"/>
  <c r="AJ15" i="32"/>
  <c r="AJ16" i="32"/>
  <c r="AJ17" i="32"/>
  <c r="AJ18" i="32"/>
  <c r="AJ19" i="32"/>
  <c r="AJ20" i="32"/>
  <c r="AJ21" i="32"/>
  <c r="AJ22" i="32"/>
  <c r="AJ4" i="32"/>
  <c r="AI5" i="32"/>
  <c r="AI6" i="32"/>
  <c r="AI7" i="32"/>
  <c r="AI8" i="32"/>
  <c r="AI9" i="32"/>
  <c r="AI10" i="32"/>
  <c r="AI11" i="32"/>
  <c r="AI12" i="32"/>
  <c r="AI13" i="32"/>
  <c r="AI14" i="32"/>
  <c r="AI15" i="32"/>
  <c r="AI16" i="32"/>
  <c r="AI17" i="32"/>
  <c r="AI18" i="32"/>
  <c r="AI19" i="32"/>
  <c r="AI20" i="32"/>
  <c r="AI21" i="32"/>
  <c r="AI22" i="32"/>
  <c r="AI4" i="32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H22" i="32"/>
  <c r="AH4" i="32"/>
  <c r="AG5" i="32"/>
  <c r="AG6" i="32"/>
  <c r="AG7" i="32"/>
  <c r="AG8" i="32"/>
  <c r="AG9" i="32"/>
  <c r="AG10" i="32"/>
  <c r="AG11" i="32"/>
  <c r="AG12" i="32"/>
  <c r="AG13" i="32"/>
  <c r="AG14" i="32"/>
  <c r="AG15" i="32"/>
  <c r="AG16" i="32"/>
  <c r="AG17" i="32"/>
  <c r="AG18" i="32"/>
  <c r="AG19" i="32"/>
  <c r="AG20" i="32"/>
  <c r="AG21" i="32"/>
  <c r="AG22" i="32"/>
  <c r="AG4" i="32"/>
  <c r="AF5" i="32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4" i="32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8" i="34"/>
  <c r="AE29" i="34"/>
  <c r="AE30" i="34"/>
  <c r="AE31" i="34"/>
  <c r="AE32" i="34"/>
  <c r="AE33" i="34"/>
  <c r="AE34" i="34"/>
  <c r="AE35" i="34"/>
  <c r="AE36" i="34"/>
  <c r="AE37" i="34"/>
  <c r="AE38" i="34"/>
  <c r="AE39" i="34"/>
  <c r="AE40" i="34"/>
  <c r="AE41" i="34"/>
  <c r="AE42" i="34"/>
  <c r="AE43" i="34"/>
  <c r="AE44" i="34"/>
  <c r="AE45" i="34"/>
  <c r="AE46" i="34"/>
  <c r="AE47" i="34"/>
  <c r="AE48" i="34"/>
  <c r="AE49" i="34"/>
  <c r="AE50" i="34"/>
  <c r="AE51" i="34"/>
  <c r="AE52" i="34"/>
  <c r="AE53" i="34"/>
  <c r="AE54" i="34"/>
  <c r="AE55" i="34"/>
  <c r="AE56" i="34"/>
  <c r="AE57" i="34"/>
  <c r="AE58" i="34"/>
  <c r="AE59" i="34"/>
  <c r="AE60" i="34"/>
  <c r="AE61" i="34"/>
  <c r="AE62" i="34"/>
  <c r="AE63" i="34"/>
  <c r="AE64" i="34"/>
  <c r="AE65" i="34"/>
  <c r="AE66" i="34"/>
  <c r="AE67" i="34"/>
  <c r="AE68" i="34"/>
  <c r="AE69" i="34"/>
  <c r="AE70" i="34"/>
  <c r="AE71" i="34"/>
  <c r="AE72" i="34"/>
  <c r="AE73" i="34"/>
  <c r="AE74" i="34"/>
  <c r="AE75" i="34"/>
  <c r="AE76" i="34"/>
  <c r="AE77" i="34"/>
  <c r="AE78" i="34"/>
  <c r="AE79" i="34"/>
  <c r="AE80" i="34"/>
  <c r="AE81" i="34"/>
  <c r="AE82" i="34"/>
  <c r="AE83" i="34"/>
  <c r="AE84" i="34"/>
  <c r="AE85" i="34"/>
  <c r="AE86" i="34"/>
  <c r="AE12" i="34"/>
  <c r="AH5" i="39"/>
  <c r="AH6" i="39"/>
  <c r="AH7" i="39"/>
  <c r="AH8" i="39"/>
  <c r="AH9" i="39"/>
  <c r="AH10" i="39"/>
  <c r="AH11" i="39"/>
  <c r="AH12" i="39"/>
  <c r="AH13" i="39"/>
  <c r="AH14" i="39"/>
  <c r="AH15" i="39"/>
  <c r="AH16" i="39"/>
  <c r="AH17" i="39"/>
  <c r="AH18" i="39"/>
  <c r="AH19" i="39"/>
  <c r="AH20" i="39"/>
  <c r="AH21" i="39"/>
  <c r="AH22" i="39"/>
  <c r="AH23" i="39"/>
  <c r="AH24" i="39"/>
  <c r="AH25" i="39"/>
  <c r="AH26" i="39"/>
  <c r="AH27" i="39"/>
  <c r="AH28" i="39"/>
  <c r="AH29" i="39"/>
  <c r="AH30" i="39"/>
  <c r="AH31" i="39"/>
  <c r="AH32" i="39"/>
  <c r="AH33" i="39"/>
  <c r="AH34" i="39"/>
  <c r="AH35" i="39"/>
  <c r="AH36" i="39"/>
  <c r="AH37" i="39"/>
  <c r="AH38" i="39"/>
  <c r="AH39" i="39"/>
  <c r="AH40" i="39"/>
  <c r="AH41" i="39"/>
  <c r="AH42" i="39"/>
  <c r="AH43" i="39"/>
  <c r="AH44" i="39"/>
  <c r="AH45" i="39"/>
  <c r="AH46" i="39"/>
  <c r="AH47" i="39"/>
  <c r="AH48" i="39"/>
  <c r="AH49" i="39"/>
  <c r="AH50" i="39"/>
  <c r="AH51" i="39"/>
  <c r="AH52" i="39"/>
  <c r="AH53" i="39"/>
  <c r="AH54" i="39"/>
  <c r="AH55" i="39"/>
  <c r="AH56" i="39"/>
  <c r="M401" i="61" s="1"/>
  <c r="AH57" i="39"/>
  <c r="M402" i="61" s="1"/>
  <c r="AH58" i="39"/>
  <c r="AH59" i="39"/>
  <c r="AH60" i="39"/>
  <c r="AH61" i="39"/>
  <c r="M408" i="61" s="1"/>
  <c r="AH62" i="39"/>
  <c r="AH63" i="39"/>
  <c r="AH64" i="39"/>
  <c r="AH65" i="39"/>
  <c r="AH66" i="39"/>
  <c r="AH67" i="39"/>
  <c r="AH68" i="39"/>
  <c r="M417" i="61" s="1"/>
  <c r="AH69" i="39"/>
  <c r="AH70" i="39"/>
  <c r="AH71" i="39"/>
  <c r="AH72" i="39"/>
  <c r="AH73" i="39"/>
  <c r="M422" i="61" s="1"/>
  <c r="AH74" i="39"/>
  <c r="AH75" i="39"/>
  <c r="AH76" i="39"/>
  <c r="M425" i="61" s="1"/>
  <c r="AH77" i="39"/>
  <c r="AH78" i="39"/>
  <c r="AH79" i="39"/>
  <c r="AH80" i="39"/>
  <c r="M431" i="61" s="1"/>
  <c r="AH81" i="39"/>
  <c r="M432" i="61" s="1"/>
  <c r="AH82" i="39"/>
  <c r="AH83" i="39"/>
  <c r="AH84" i="39"/>
  <c r="AH85" i="39"/>
  <c r="M438" i="61" s="1"/>
  <c r="AH86" i="39"/>
  <c r="AH87" i="39"/>
  <c r="AH88" i="39"/>
  <c r="AH89" i="39"/>
  <c r="AH90" i="39"/>
  <c r="AH91" i="39"/>
  <c r="AH92" i="39"/>
  <c r="M449" i="61" s="1"/>
  <c r="AH93" i="39"/>
  <c r="M450" i="61" s="1"/>
  <c r="AH94" i="39"/>
  <c r="AH95" i="39"/>
  <c r="AH96" i="39"/>
  <c r="AH97" i="39"/>
  <c r="AH98" i="39"/>
  <c r="AH99" i="39"/>
  <c r="AH100" i="39"/>
  <c r="AH101" i="39"/>
  <c r="AH102" i="39"/>
  <c r="AH103" i="39"/>
  <c r="AH104" i="39"/>
  <c r="AH105" i="39"/>
  <c r="AH106" i="39"/>
  <c r="AH107" i="39"/>
  <c r="AH108" i="39"/>
  <c r="AH109" i="39"/>
  <c r="AH110" i="39"/>
  <c r="AH111" i="39"/>
  <c r="AH112" i="39"/>
  <c r="AH113" i="39"/>
  <c r="AH114" i="39"/>
  <c r="AH115" i="39"/>
  <c r="AH116" i="39"/>
  <c r="AH117" i="39"/>
  <c r="AH118" i="39"/>
  <c r="AH119" i="39"/>
  <c r="AH120" i="39"/>
  <c r="AH121" i="39"/>
  <c r="AH122" i="39"/>
  <c r="AH123" i="39"/>
  <c r="AH124" i="39"/>
  <c r="AH125" i="39"/>
  <c r="AH126" i="39"/>
  <c r="AH127" i="39"/>
  <c r="AH128" i="39"/>
  <c r="AH129" i="39"/>
  <c r="AH130" i="39"/>
  <c r="AH131" i="39"/>
  <c r="AH132" i="39"/>
  <c r="AH133" i="39"/>
  <c r="AH134" i="39"/>
  <c r="AH135" i="39"/>
  <c r="AH136" i="39"/>
  <c r="AH137" i="39"/>
  <c r="AH138" i="39"/>
  <c r="AH139" i="39"/>
  <c r="AH140" i="39"/>
  <c r="AH141" i="39"/>
  <c r="AH142" i="39"/>
  <c r="AH143" i="39"/>
  <c r="AH144" i="39"/>
  <c r="AH145" i="39"/>
  <c r="AH146" i="39"/>
  <c r="AH147" i="39"/>
  <c r="AH148" i="39"/>
  <c r="AH149" i="39"/>
  <c r="AH150" i="39"/>
  <c r="AH151" i="39"/>
  <c r="AH152" i="39"/>
  <c r="AH153" i="39"/>
  <c r="AH154" i="39"/>
  <c r="AH155" i="39"/>
  <c r="AH156" i="39"/>
  <c r="AH157" i="39"/>
  <c r="AH158" i="39"/>
  <c r="AH159" i="39"/>
  <c r="AH160" i="39"/>
  <c r="AH161" i="39"/>
  <c r="AH162" i="39"/>
  <c r="AH163" i="39"/>
  <c r="AH164" i="39"/>
  <c r="AH165" i="39"/>
  <c r="AH166" i="39"/>
  <c r="AH167" i="39"/>
  <c r="AH168" i="39"/>
  <c r="AH169" i="39"/>
  <c r="AH170" i="39"/>
  <c r="AH171" i="39"/>
  <c r="AH172" i="39"/>
  <c r="AH173" i="39"/>
  <c r="AH174" i="39"/>
  <c r="AH175" i="39"/>
  <c r="AH176" i="39"/>
  <c r="AH177" i="39"/>
  <c r="AH178" i="39"/>
  <c r="AH179" i="39"/>
  <c r="AH180" i="39"/>
  <c r="AH181" i="39"/>
  <c r="AH182" i="39"/>
  <c r="AH183" i="39"/>
  <c r="AH184" i="39"/>
  <c r="AH185" i="39"/>
  <c r="AH186" i="39"/>
  <c r="AH187" i="39"/>
  <c r="AH188" i="39"/>
  <c r="AH4" i="39"/>
  <c r="AG5" i="39"/>
  <c r="AG6" i="39"/>
  <c r="AG7" i="39"/>
  <c r="AG8" i="39"/>
  <c r="AG9" i="39"/>
  <c r="AG10" i="39"/>
  <c r="AG11" i="39"/>
  <c r="AG12" i="39"/>
  <c r="AG13" i="39"/>
  <c r="AG14" i="39"/>
  <c r="AG15" i="39"/>
  <c r="AG16" i="39"/>
  <c r="AG17" i="39"/>
  <c r="AG18" i="39"/>
  <c r="AG19" i="39"/>
  <c r="AG20" i="39"/>
  <c r="AG21" i="39"/>
  <c r="AG22" i="39"/>
  <c r="AG23" i="39"/>
  <c r="AG24" i="39"/>
  <c r="AG25" i="39"/>
  <c r="AG26" i="39"/>
  <c r="AG27" i="39"/>
  <c r="AG28" i="39"/>
  <c r="AG29" i="39"/>
  <c r="AG30" i="39"/>
  <c r="AG31" i="39"/>
  <c r="AG32" i="39"/>
  <c r="AG33" i="39"/>
  <c r="AG34" i="39"/>
  <c r="AG35" i="39"/>
  <c r="AG36" i="39"/>
  <c r="AG37" i="39"/>
  <c r="AG38" i="39"/>
  <c r="AG39" i="39"/>
  <c r="AG40" i="39"/>
  <c r="AG41" i="39"/>
  <c r="AG42" i="39"/>
  <c r="AG43" i="39"/>
  <c r="AG44" i="39"/>
  <c r="AG45" i="39"/>
  <c r="AG46" i="39"/>
  <c r="AG47" i="39"/>
  <c r="AG48" i="39"/>
  <c r="AG49" i="39"/>
  <c r="AG50" i="39"/>
  <c r="AG51" i="39"/>
  <c r="AG52" i="39"/>
  <c r="AG53" i="39"/>
  <c r="AG54" i="39"/>
  <c r="AG55" i="39"/>
  <c r="AG56" i="39"/>
  <c r="L401" i="61" s="1"/>
  <c r="AG57" i="39"/>
  <c r="AG58" i="39"/>
  <c r="AG59" i="39"/>
  <c r="AG60" i="39"/>
  <c r="L407" i="61" s="1"/>
  <c r="AG61" i="39"/>
  <c r="AG62" i="39"/>
  <c r="AG63" i="39"/>
  <c r="AG64" i="39"/>
  <c r="AG65" i="39"/>
  <c r="AG66" i="39"/>
  <c r="AG67" i="39"/>
  <c r="AG68" i="39"/>
  <c r="L417" i="61" s="1"/>
  <c r="AG69" i="39"/>
  <c r="AG70" i="39"/>
  <c r="AG71" i="39"/>
  <c r="AG72" i="39"/>
  <c r="L421" i="61" s="1"/>
  <c r="AG73" i="39"/>
  <c r="AG74" i="39"/>
  <c r="AG75" i="39"/>
  <c r="AG76" i="39"/>
  <c r="L425" i="61" s="1"/>
  <c r="AG77" i="39"/>
  <c r="AG78" i="39"/>
  <c r="AG79" i="39"/>
  <c r="AG80" i="39"/>
  <c r="AG81" i="39"/>
  <c r="AG82" i="39"/>
  <c r="AG83" i="39"/>
  <c r="AG84" i="39"/>
  <c r="L437" i="61" s="1"/>
  <c r="AG85" i="39"/>
  <c r="AG86" i="39"/>
  <c r="AG87" i="39"/>
  <c r="AG88" i="39"/>
  <c r="L443" i="61" s="1"/>
  <c r="AG89" i="39"/>
  <c r="AG90" i="39"/>
  <c r="AG91" i="39"/>
  <c r="AG92" i="39"/>
  <c r="AG93" i="39"/>
  <c r="AG94" i="39"/>
  <c r="AG95" i="39"/>
  <c r="AG96" i="39"/>
  <c r="L455" i="61" s="1"/>
  <c r="AG97" i="39"/>
  <c r="AG98" i="39"/>
  <c r="AG99" i="39"/>
  <c r="AG100" i="39"/>
  <c r="AG101" i="39"/>
  <c r="AG102" i="39"/>
  <c r="AG103" i="39"/>
  <c r="AG104" i="39"/>
  <c r="AG105" i="39"/>
  <c r="AG106" i="39"/>
  <c r="AG107" i="39"/>
  <c r="AG108" i="39"/>
  <c r="AG109" i="39"/>
  <c r="AG110" i="39"/>
  <c r="AG111" i="39"/>
  <c r="AG112" i="39"/>
  <c r="AG113" i="39"/>
  <c r="AG114" i="39"/>
  <c r="AG115" i="39"/>
  <c r="AG116" i="39"/>
  <c r="AG117" i="39"/>
  <c r="AG118" i="39"/>
  <c r="AG119" i="39"/>
  <c r="AG120" i="39"/>
  <c r="AG121" i="39"/>
  <c r="AG122" i="39"/>
  <c r="AG123" i="39"/>
  <c r="AG124" i="39"/>
  <c r="AG125" i="39"/>
  <c r="AG126" i="39"/>
  <c r="AG127" i="39"/>
  <c r="AG128" i="39"/>
  <c r="AG129" i="39"/>
  <c r="AG130" i="39"/>
  <c r="AG131" i="39"/>
  <c r="AG132" i="39"/>
  <c r="AG133" i="39"/>
  <c r="AG134" i="39"/>
  <c r="AG135" i="39"/>
  <c r="AG136" i="39"/>
  <c r="AG137" i="39"/>
  <c r="AG138" i="39"/>
  <c r="AG139" i="39"/>
  <c r="AG140" i="39"/>
  <c r="AG141" i="39"/>
  <c r="AG142" i="39"/>
  <c r="AG143" i="39"/>
  <c r="AG144" i="39"/>
  <c r="AG145" i="39"/>
  <c r="AG146" i="39"/>
  <c r="AG147" i="39"/>
  <c r="AG148" i="39"/>
  <c r="AG149" i="39"/>
  <c r="AG150" i="39"/>
  <c r="AG151" i="39"/>
  <c r="AG152" i="39"/>
  <c r="AG153" i="39"/>
  <c r="AG154" i="39"/>
  <c r="AG155" i="39"/>
  <c r="AG156" i="39"/>
  <c r="AG157" i="39"/>
  <c r="AG158" i="39"/>
  <c r="AG159" i="39"/>
  <c r="AG160" i="39"/>
  <c r="AG161" i="39"/>
  <c r="AG162" i="39"/>
  <c r="AG163" i="39"/>
  <c r="AG164" i="39"/>
  <c r="AG165" i="39"/>
  <c r="AG166" i="39"/>
  <c r="AG167" i="39"/>
  <c r="AG168" i="39"/>
  <c r="AG169" i="39"/>
  <c r="AG170" i="39"/>
  <c r="AG171" i="39"/>
  <c r="AG172" i="39"/>
  <c r="AG173" i="39"/>
  <c r="AG174" i="39"/>
  <c r="AG175" i="39"/>
  <c r="AG176" i="39"/>
  <c r="AG177" i="39"/>
  <c r="AG178" i="39"/>
  <c r="AG179" i="39"/>
  <c r="AG180" i="39"/>
  <c r="AG181" i="39"/>
  <c r="AG182" i="39"/>
  <c r="AG183" i="39"/>
  <c r="AG184" i="39"/>
  <c r="AG185" i="39"/>
  <c r="AG186" i="39"/>
  <c r="AG187" i="39"/>
  <c r="AG188" i="39"/>
  <c r="AG4" i="39"/>
  <c r="AF5" i="39"/>
  <c r="AF6" i="39"/>
  <c r="AF7" i="39"/>
  <c r="AF8" i="39"/>
  <c r="AF9" i="39"/>
  <c r="AF10" i="39"/>
  <c r="AF11" i="39"/>
  <c r="AF12" i="39"/>
  <c r="AF13" i="39"/>
  <c r="AF14" i="39"/>
  <c r="AF15" i="39"/>
  <c r="AF16" i="39"/>
  <c r="AF17" i="39"/>
  <c r="AF18" i="39"/>
  <c r="AF19" i="39"/>
  <c r="AF20" i="39"/>
  <c r="AF21" i="39"/>
  <c r="AF22" i="39"/>
  <c r="AF23" i="39"/>
  <c r="AF24" i="39"/>
  <c r="AF25" i="39"/>
  <c r="AF26" i="39"/>
  <c r="AF27" i="39"/>
  <c r="AF28" i="39"/>
  <c r="AF29" i="39"/>
  <c r="AF30" i="39"/>
  <c r="AF31" i="39"/>
  <c r="AF32" i="39"/>
  <c r="AF33" i="39"/>
  <c r="AF34" i="39"/>
  <c r="AF35" i="39"/>
  <c r="AF36" i="39"/>
  <c r="AF37" i="39"/>
  <c r="AF38" i="39"/>
  <c r="AF39" i="39"/>
  <c r="AF40" i="39"/>
  <c r="AF41" i="39"/>
  <c r="AF42" i="39"/>
  <c r="AF43" i="39"/>
  <c r="AF44" i="39"/>
  <c r="AF45" i="39"/>
  <c r="AF46" i="39"/>
  <c r="AF47" i="39"/>
  <c r="AF48" i="39"/>
  <c r="AF49" i="39"/>
  <c r="AF50" i="39"/>
  <c r="AF51" i="39"/>
  <c r="AF52" i="39"/>
  <c r="AF53" i="39"/>
  <c r="AF54" i="39"/>
  <c r="AF55" i="39"/>
  <c r="AF56" i="39"/>
  <c r="AF57" i="39"/>
  <c r="AF58" i="39"/>
  <c r="AF59" i="39"/>
  <c r="AF60" i="39"/>
  <c r="AF61" i="39"/>
  <c r="AF62" i="39"/>
  <c r="AF63" i="39"/>
  <c r="AF64" i="39"/>
  <c r="AF65" i="39"/>
  <c r="AF66" i="39"/>
  <c r="AF67" i="39"/>
  <c r="AF68" i="39"/>
  <c r="AF69" i="39"/>
  <c r="AF70" i="39"/>
  <c r="AF71" i="39"/>
  <c r="AF72" i="39"/>
  <c r="AF73" i="39"/>
  <c r="AF74" i="39"/>
  <c r="AF75" i="39"/>
  <c r="AF76" i="39"/>
  <c r="AF77" i="39"/>
  <c r="AF78" i="39"/>
  <c r="AF79" i="39"/>
  <c r="AF80" i="39"/>
  <c r="AF81" i="39"/>
  <c r="AF82" i="39"/>
  <c r="AF83" i="39"/>
  <c r="AF84" i="39"/>
  <c r="AF85" i="39"/>
  <c r="AF86" i="39"/>
  <c r="AF87" i="39"/>
  <c r="AF88" i="39"/>
  <c r="AF89" i="39"/>
  <c r="AF90" i="39"/>
  <c r="AF91" i="39"/>
  <c r="AF92" i="39"/>
  <c r="AF93" i="39"/>
  <c r="AF94" i="39"/>
  <c r="AF95" i="39"/>
  <c r="AF96" i="39"/>
  <c r="AF97" i="39"/>
  <c r="AF98" i="39"/>
  <c r="AF99" i="39"/>
  <c r="AF100" i="39"/>
  <c r="AF101" i="39"/>
  <c r="AF102" i="39"/>
  <c r="AF103" i="39"/>
  <c r="AF104" i="39"/>
  <c r="AF105" i="39"/>
  <c r="AF106" i="39"/>
  <c r="AF107" i="39"/>
  <c r="AF108" i="39"/>
  <c r="AF109" i="39"/>
  <c r="AF110" i="39"/>
  <c r="AF111" i="39"/>
  <c r="AF112" i="39"/>
  <c r="AF113" i="39"/>
  <c r="AF114" i="39"/>
  <c r="AF115" i="39"/>
  <c r="AF116" i="39"/>
  <c r="AF117" i="39"/>
  <c r="AF118" i="39"/>
  <c r="AF119" i="39"/>
  <c r="AF120" i="39"/>
  <c r="AF121" i="39"/>
  <c r="AF122" i="39"/>
  <c r="AF123" i="39"/>
  <c r="AF124" i="39"/>
  <c r="AF125" i="39"/>
  <c r="AF126" i="39"/>
  <c r="AF127" i="39"/>
  <c r="AF128" i="39"/>
  <c r="AF129" i="39"/>
  <c r="AF130" i="39"/>
  <c r="AF131" i="39"/>
  <c r="AF132" i="39"/>
  <c r="AF133" i="39"/>
  <c r="AF134" i="39"/>
  <c r="AF135" i="39"/>
  <c r="AF136" i="39"/>
  <c r="AF137" i="39"/>
  <c r="AF138" i="39"/>
  <c r="AF139" i="39"/>
  <c r="AF140" i="39"/>
  <c r="AF141" i="39"/>
  <c r="AF142" i="39"/>
  <c r="AF143" i="39"/>
  <c r="AF144" i="39"/>
  <c r="AF145" i="39"/>
  <c r="AF146" i="39"/>
  <c r="AF147" i="39"/>
  <c r="AF148" i="39"/>
  <c r="AF149" i="39"/>
  <c r="AF150" i="39"/>
  <c r="AF151" i="39"/>
  <c r="AF152" i="39"/>
  <c r="AF153" i="39"/>
  <c r="AF154" i="39"/>
  <c r="AF155" i="39"/>
  <c r="AF156" i="39"/>
  <c r="AF157" i="39"/>
  <c r="AF158" i="39"/>
  <c r="AF159" i="39"/>
  <c r="AF160" i="39"/>
  <c r="AF161" i="39"/>
  <c r="AF162" i="39"/>
  <c r="AF163" i="39"/>
  <c r="AF164" i="39"/>
  <c r="AF165" i="39"/>
  <c r="AF166" i="39"/>
  <c r="AF167" i="39"/>
  <c r="AF168" i="39"/>
  <c r="AF169" i="39"/>
  <c r="AF170" i="39"/>
  <c r="AF171" i="39"/>
  <c r="AF172" i="39"/>
  <c r="AF173" i="39"/>
  <c r="AF174" i="39"/>
  <c r="AF175" i="39"/>
  <c r="AF176" i="39"/>
  <c r="AF177" i="39"/>
  <c r="AF178" i="39"/>
  <c r="AF179" i="39"/>
  <c r="AF180" i="39"/>
  <c r="AF181" i="39"/>
  <c r="AF182" i="39"/>
  <c r="AF183" i="39"/>
  <c r="AF184" i="39"/>
  <c r="AF185" i="39"/>
  <c r="AF186" i="39"/>
  <c r="AF187" i="39"/>
  <c r="AF188" i="39"/>
  <c r="AF4" i="39"/>
  <c r="AE5" i="39"/>
  <c r="AE6" i="39"/>
  <c r="AE7" i="39"/>
  <c r="AE8" i="39"/>
  <c r="AE9" i="39"/>
  <c r="AE10" i="39"/>
  <c r="AE11" i="39"/>
  <c r="AE12" i="39"/>
  <c r="AE13" i="39"/>
  <c r="AE14" i="39"/>
  <c r="AE15" i="39"/>
  <c r="AE16" i="39"/>
  <c r="AE17" i="39"/>
  <c r="AE18" i="39"/>
  <c r="AE19" i="39"/>
  <c r="AE20" i="39"/>
  <c r="AE21" i="39"/>
  <c r="AE22" i="39"/>
  <c r="AE23" i="39"/>
  <c r="AE24" i="39"/>
  <c r="AE25" i="39"/>
  <c r="AE26" i="39"/>
  <c r="AE27" i="39"/>
  <c r="AE28" i="39"/>
  <c r="AE29" i="39"/>
  <c r="AE30" i="39"/>
  <c r="AE31" i="39"/>
  <c r="AE32" i="39"/>
  <c r="AE33" i="39"/>
  <c r="AE34" i="39"/>
  <c r="AE35" i="39"/>
  <c r="AE36" i="39"/>
  <c r="AE37" i="39"/>
  <c r="AE38" i="39"/>
  <c r="AE39" i="39"/>
  <c r="AE40" i="39"/>
  <c r="AE41" i="39"/>
  <c r="AE42" i="39"/>
  <c r="AE43" i="39"/>
  <c r="AE44" i="39"/>
  <c r="AE45" i="39"/>
  <c r="AE46" i="39"/>
  <c r="AE47" i="39"/>
  <c r="AE48" i="39"/>
  <c r="AE49" i="39"/>
  <c r="AE50" i="39"/>
  <c r="AE51" i="39"/>
  <c r="AE52" i="39"/>
  <c r="AE53" i="39"/>
  <c r="AE54" i="39"/>
  <c r="AE55" i="39"/>
  <c r="AE56" i="39"/>
  <c r="AE57" i="39"/>
  <c r="AE58" i="39"/>
  <c r="AE59" i="39"/>
  <c r="AE60" i="39"/>
  <c r="AE61" i="39"/>
  <c r="AE62" i="39"/>
  <c r="AE63" i="39"/>
  <c r="AE64" i="39"/>
  <c r="AE65" i="39"/>
  <c r="AE66" i="39"/>
  <c r="AE67" i="39"/>
  <c r="AE68" i="39"/>
  <c r="AE69" i="39"/>
  <c r="AE70" i="39"/>
  <c r="AE71" i="39"/>
  <c r="AE72" i="39"/>
  <c r="AE73" i="39"/>
  <c r="AE74" i="39"/>
  <c r="AE75" i="39"/>
  <c r="AE76" i="39"/>
  <c r="AE77" i="39"/>
  <c r="AE78" i="39"/>
  <c r="AE79" i="39"/>
  <c r="AE80" i="39"/>
  <c r="AE81" i="39"/>
  <c r="AE82" i="39"/>
  <c r="AE83" i="39"/>
  <c r="AE84" i="39"/>
  <c r="AE85" i="39"/>
  <c r="AE86" i="39"/>
  <c r="AE87" i="39"/>
  <c r="AE88" i="39"/>
  <c r="AE89" i="39"/>
  <c r="AE90" i="39"/>
  <c r="AE91" i="39"/>
  <c r="AE92" i="39"/>
  <c r="AE93" i="39"/>
  <c r="AE94" i="39"/>
  <c r="AE95" i="39"/>
  <c r="AE96" i="39"/>
  <c r="AE97" i="39"/>
  <c r="AE98" i="39"/>
  <c r="AE99" i="39"/>
  <c r="AE100" i="39"/>
  <c r="AE101" i="39"/>
  <c r="AE102" i="39"/>
  <c r="AE103" i="39"/>
  <c r="AE104" i="39"/>
  <c r="AE105" i="39"/>
  <c r="AE106" i="39"/>
  <c r="AE107" i="39"/>
  <c r="AE108" i="39"/>
  <c r="AE109" i="39"/>
  <c r="AE110" i="39"/>
  <c r="AE111" i="39"/>
  <c r="AE112" i="39"/>
  <c r="AE113" i="39"/>
  <c r="AE114" i="39"/>
  <c r="AE115" i="39"/>
  <c r="AE116" i="39"/>
  <c r="AE117" i="39"/>
  <c r="AE118" i="39"/>
  <c r="AE119" i="39"/>
  <c r="AE120" i="39"/>
  <c r="AE121" i="39"/>
  <c r="AE122" i="39"/>
  <c r="AE123" i="39"/>
  <c r="AE124" i="39"/>
  <c r="AE125" i="39"/>
  <c r="AE126" i="39"/>
  <c r="AE127" i="39"/>
  <c r="AE128" i="39"/>
  <c r="AE129" i="39"/>
  <c r="AE130" i="39"/>
  <c r="AE131" i="39"/>
  <c r="AE132" i="39"/>
  <c r="AE133" i="39"/>
  <c r="AE134" i="39"/>
  <c r="AE135" i="39"/>
  <c r="AE136" i="39"/>
  <c r="AE137" i="39"/>
  <c r="AE138" i="39"/>
  <c r="AE139" i="39"/>
  <c r="AE140" i="39"/>
  <c r="AE141" i="39"/>
  <c r="AE142" i="39"/>
  <c r="AE143" i="39"/>
  <c r="AE144" i="39"/>
  <c r="AE145" i="39"/>
  <c r="AE146" i="39"/>
  <c r="AE147" i="39"/>
  <c r="AE148" i="39"/>
  <c r="AE149" i="39"/>
  <c r="AE150" i="39"/>
  <c r="AE151" i="39"/>
  <c r="AE152" i="39"/>
  <c r="AE153" i="39"/>
  <c r="AE154" i="39"/>
  <c r="AE155" i="39"/>
  <c r="AE156" i="39"/>
  <c r="AE157" i="39"/>
  <c r="AE158" i="39"/>
  <c r="AE159" i="39"/>
  <c r="AE160" i="39"/>
  <c r="AE161" i="39"/>
  <c r="AE162" i="39"/>
  <c r="AE163" i="39"/>
  <c r="AE164" i="39"/>
  <c r="AE165" i="39"/>
  <c r="AE166" i="39"/>
  <c r="AE167" i="39"/>
  <c r="AE168" i="39"/>
  <c r="AE169" i="39"/>
  <c r="AE170" i="39"/>
  <c r="AE171" i="39"/>
  <c r="AE172" i="39"/>
  <c r="AE173" i="39"/>
  <c r="AE174" i="39"/>
  <c r="AE175" i="39"/>
  <c r="AE176" i="39"/>
  <c r="AE177" i="39"/>
  <c r="AE178" i="39"/>
  <c r="AE179" i="39"/>
  <c r="AE180" i="39"/>
  <c r="AE181" i="39"/>
  <c r="AE182" i="39"/>
  <c r="AE183" i="39"/>
  <c r="AE184" i="39"/>
  <c r="AE185" i="39"/>
  <c r="AE186" i="39"/>
  <c r="AE187" i="39"/>
  <c r="AE188" i="39"/>
  <c r="AE4" i="39"/>
  <c r="AD5" i="39"/>
  <c r="AD6" i="39"/>
  <c r="AD7" i="39"/>
  <c r="AD8" i="39"/>
  <c r="AD9" i="39"/>
  <c r="AD10" i="39"/>
  <c r="AD11" i="39"/>
  <c r="AD12" i="39"/>
  <c r="AD13" i="39"/>
  <c r="AD14" i="39"/>
  <c r="AD15" i="39"/>
  <c r="AD16" i="39"/>
  <c r="AD17" i="39"/>
  <c r="AD18" i="39"/>
  <c r="AD19" i="39"/>
  <c r="AD20" i="39"/>
  <c r="AD21" i="39"/>
  <c r="AD22" i="39"/>
  <c r="AD23" i="39"/>
  <c r="AD24" i="39"/>
  <c r="AD25" i="39"/>
  <c r="AD26" i="39"/>
  <c r="AD27" i="39"/>
  <c r="AD28" i="39"/>
  <c r="AD29" i="39"/>
  <c r="AD30" i="39"/>
  <c r="AD31" i="39"/>
  <c r="AD32" i="39"/>
  <c r="AD33" i="39"/>
  <c r="AD34" i="39"/>
  <c r="AD35" i="39"/>
  <c r="AD36" i="39"/>
  <c r="AD37" i="39"/>
  <c r="AD38" i="39"/>
  <c r="AD39" i="39"/>
  <c r="AD40" i="39"/>
  <c r="AD41" i="39"/>
  <c r="AD42" i="39"/>
  <c r="AD43" i="39"/>
  <c r="AD44" i="39"/>
  <c r="AD45" i="39"/>
  <c r="AD46" i="39"/>
  <c r="AD47" i="39"/>
  <c r="AD48" i="39"/>
  <c r="AD49" i="39"/>
  <c r="AD50" i="39"/>
  <c r="AD51" i="39"/>
  <c r="AD52" i="39"/>
  <c r="AD53" i="39"/>
  <c r="AD54" i="39"/>
  <c r="AD55" i="39"/>
  <c r="AD56" i="39"/>
  <c r="AD57" i="39"/>
  <c r="AD58" i="39"/>
  <c r="AD59" i="39"/>
  <c r="AD60" i="39"/>
  <c r="AD61" i="39"/>
  <c r="AD62" i="39"/>
  <c r="AD63" i="39"/>
  <c r="AD64" i="39"/>
  <c r="AD65" i="39"/>
  <c r="AD66" i="39"/>
  <c r="AD67" i="39"/>
  <c r="AD68" i="39"/>
  <c r="AD69" i="39"/>
  <c r="AD70" i="39"/>
  <c r="AD71" i="39"/>
  <c r="AD72" i="39"/>
  <c r="AD73" i="39"/>
  <c r="AD74" i="39"/>
  <c r="AD75" i="39"/>
  <c r="AD76" i="39"/>
  <c r="AD77" i="39"/>
  <c r="AD78" i="39"/>
  <c r="AD79" i="39"/>
  <c r="AD80" i="39"/>
  <c r="AD81" i="39"/>
  <c r="AD82" i="39"/>
  <c r="AD83" i="39"/>
  <c r="AD84" i="39"/>
  <c r="AD85" i="39"/>
  <c r="AD86" i="39"/>
  <c r="AD87" i="39"/>
  <c r="AD88" i="39"/>
  <c r="AD89" i="39"/>
  <c r="AD90" i="39"/>
  <c r="AD91" i="39"/>
  <c r="AD92" i="39"/>
  <c r="AD93" i="39"/>
  <c r="AD94" i="39"/>
  <c r="AD95" i="39"/>
  <c r="AD96" i="39"/>
  <c r="AD97" i="39"/>
  <c r="AD98" i="39"/>
  <c r="AD99" i="39"/>
  <c r="AD100" i="39"/>
  <c r="AD101" i="39"/>
  <c r="AD102" i="39"/>
  <c r="AD103" i="39"/>
  <c r="AD104" i="39"/>
  <c r="AD105" i="39"/>
  <c r="AD106" i="39"/>
  <c r="AD107" i="39"/>
  <c r="AD108" i="39"/>
  <c r="AD109" i="39"/>
  <c r="AD110" i="39"/>
  <c r="AD111" i="39"/>
  <c r="AD112" i="39"/>
  <c r="AD113" i="39"/>
  <c r="AD114" i="39"/>
  <c r="AD115" i="39"/>
  <c r="AD116" i="39"/>
  <c r="AD117" i="39"/>
  <c r="AD118" i="39"/>
  <c r="AD119" i="39"/>
  <c r="AD120" i="39"/>
  <c r="AD121" i="39"/>
  <c r="AD122" i="39"/>
  <c r="AD123" i="39"/>
  <c r="AD124" i="39"/>
  <c r="AD125" i="39"/>
  <c r="AD126" i="39"/>
  <c r="AD127" i="39"/>
  <c r="AD128" i="39"/>
  <c r="AD129" i="39"/>
  <c r="AD130" i="39"/>
  <c r="AD131" i="39"/>
  <c r="AD132" i="39"/>
  <c r="AD133" i="39"/>
  <c r="AD134" i="39"/>
  <c r="AD135" i="39"/>
  <c r="AD136" i="39"/>
  <c r="AD137" i="39"/>
  <c r="AD138" i="39"/>
  <c r="AD139" i="39"/>
  <c r="AD140" i="39"/>
  <c r="AD141" i="39"/>
  <c r="AD142" i="39"/>
  <c r="AD143" i="39"/>
  <c r="AD144" i="39"/>
  <c r="AD145" i="39"/>
  <c r="AD146" i="39"/>
  <c r="AD147" i="39"/>
  <c r="AD148" i="39"/>
  <c r="AD149" i="39"/>
  <c r="AD150" i="39"/>
  <c r="AD151" i="39"/>
  <c r="AD152" i="39"/>
  <c r="AD153" i="39"/>
  <c r="AD154" i="39"/>
  <c r="AD155" i="39"/>
  <c r="AD156" i="39"/>
  <c r="AD157" i="39"/>
  <c r="AD158" i="39"/>
  <c r="AD159" i="39"/>
  <c r="AD160" i="39"/>
  <c r="AD161" i="39"/>
  <c r="AD162" i="39"/>
  <c r="AD163" i="39"/>
  <c r="AD164" i="39"/>
  <c r="AD165" i="39"/>
  <c r="AD166" i="39"/>
  <c r="AD167" i="39"/>
  <c r="AD168" i="39"/>
  <c r="AD169" i="39"/>
  <c r="AD170" i="39"/>
  <c r="AD171" i="39"/>
  <c r="AD172" i="39"/>
  <c r="AD173" i="39"/>
  <c r="AD174" i="39"/>
  <c r="AD175" i="39"/>
  <c r="AD176" i="39"/>
  <c r="AD177" i="39"/>
  <c r="AD178" i="39"/>
  <c r="AD179" i="39"/>
  <c r="AD180" i="39"/>
  <c r="AD181" i="39"/>
  <c r="AD182" i="39"/>
  <c r="AD183" i="39"/>
  <c r="AD184" i="39"/>
  <c r="AD185" i="39"/>
  <c r="AD186" i="39"/>
  <c r="AD187" i="39"/>
  <c r="AD188" i="39"/>
  <c r="AD4" i="39"/>
  <c r="AQ11" i="16"/>
  <c r="AQ12" i="16"/>
  <c r="AQ13" i="16"/>
  <c r="AQ14" i="16"/>
  <c r="AQ15" i="16"/>
  <c r="AQ16" i="16"/>
  <c r="AQ17" i="16"/>
  <c r="AQ18" i="16"/>
  <c r="AQ19" i="16"/>
  <c r="AQ20" i="16"/>
  <c r="AR20" i="16" s="1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216" i="16"/>
  <c r="AM217" i="16"/>
  <c r="AM10" i="16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10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10" i="19"/>
  <c r="M400" i="61"/>
  <c r="M406" i="61"/>
  <c r="M407" i="61"/>
  <c r="M410" i="61"/>
  <c r="M411" i="61"/>
  <c r="M412" i="61"/>
  <c r="M416" i="61"/>
  <c r="M420" i="61"/>
  <c r="M421" i="61"/>
  <c r="M424" i="61"/>
  <c r="M426" i="61"/>
  <c r="M430" i="61"/>
  <c r="M436" i="61"/>
  <c r="M437" i="61"/>
  <c r="M442" i="61"/>
  <c r="M443" i="61"/>
  <c r="M444" i="61"/>
  <c r="M448" i="61"/>
  <c r="M455" i="61"/>
  <c r="M456" i="61"/>
  <c r="L400" i="61"/>
  <c r="L403" i="61"/>
  <c r="L406" i="61"/>
  <c r="L409" i="61"/>
  <c r="L410" i="61"/>
  <c r="L411" i="61"/>
  <c r="L415" i="61"/>
  <c r="L416" i="61"/>
  <c r="L419" i="61"/>
  <c r="L420" i="61"/>
  <c r="L423" i="61"/>
  <c r="L424" i="61"/>
  <c r="L427" i="61"/>
  <c r="L430" i="61"/>
  <c r="L431" i="61"/>
  <c r="L435" i="61"/>
  <c r="L436" i="61"/>
  <c r="L441" i="61"/>
  <c r="L442" i="61"/>
  <c r="L448" i="61"/>
  <c r="L449" i="61"/>
  <c r="L451" i="61"/>
  <c r="L457" i="61"/>
  <c r="L458" i="61"/>
  <c r="AR113" i="16"/>
  <c r="M478" i="61"/>
  <c r="M403" i="61"/>
  <c r="M409" i="61"/>
  <c r="M415" i="61"/>
  <c r="M419" i="61"/>
  <c r="M423" i="61"/>
  <c r="M427" i="61"/>
  <c r="M435" i="61"/>
  <c r="M441" i="61"/>
  <c r="M447" i="61"/>
  <c r="M457" i="61"/>
  <c r="M458" i="61"/>
  <c r="L402" i="61"/>
  <c r="L408" i="61"/>
  <c r="L412" i="61"/>
  <c r="L418" i="61"/>
  <c r="L422" i="61"/>
  <c r="L426" i="61"/>
  <c r="L432" i="61"/>
  <c r="L438" i="61"/>
  <c r="L444" i="61"/>
  <c r="L447" i="61"/>
  <c r="L450" i="61"/>
  <c r="L456" i="61"/>
  <c r="AR35" i="16"/>
  <c r="M451" i="61"/>
  <c r="AJ4" i="19"/>
  <c r="AL4" i="19"/>
  <c r="AM4" i="19"/>
  <c r="AM3" i="19" s="1"/>
  <c r="AJ5" i="19"/>
  <c r="AL5" i="19"/>
  <c r="AM5" i="19"/>
  <c r="AJ6" i="19"/>
  <c r="AL6" i="19"/>
  <c r="AM6" i="19"/>
  <c r="AJ7" i="19"/>
  <c r="AL7" i="19"/>
  <c r="AM7" i="19"/>
  <c r="AJ8" i="19"/>
  <c r="AL8" i="19"/>
  <c r="AM8" i="19"/>
  <c r="AJ9" i="19"/>
  <c r="AL9" i="19"/>
  <c r="AM9" i="19"/>
  <c r="AJ71" i="19"/>
  <c r="AL71" i="19"/>
  <c r="AM71" i="19"/>
  <c r="M418" i="61"/>
  <c r="AR95" i="16"/>
  <c r="AM4" i="16"/>
  <c r="AN4" i="16"/>
  <c r="AP4" i="16"/>
  <c r="AP3" i="16" s="1"/>
  <c r="AQ4" i="16"/>
  <c r="AQ3" i="16" s="1"/>
  <c r="AM5" i="16"/>
  <c r="AN5" i="16"/>
  <c r="AP5" i="16"/>
  <c r="AQ5" i="16"/>
  <c r="AM6" i="16"/>
  <c r="AN6" i="16"/>
  <c r="AP6" i="16"/>
  <c r="AQ6" i="16"/>
  <c r="AM7" i="16"/>
  <c r="AN7" i="16"/>
  <c r="AP7" i="16"/>
  <c r="AQ7" i="16"/>
  <c r="AM8" i="16"/>
  <c r="AN8" i="16"/>
  <c r="AP8" i="16"/>
  <c r="AQ8" i="16"/>
  <c r="AM9" i="16"/>
  <c r="AN9" i="16"/>
  <c r="AP9" i="16"/>
  <c r="AQ9" i="16"/>
  <c r="H11" i="11"/>
  <c r="D14" i="11"/>
  <c r="B18" i="11"/>
  <c r="J455" i="61"/>
  <c r="J456" i="61"/>
  <c r="J457" i="61"/>
  <c r="J458" i="61"/>
  <c r="J454" i="61"/>
  <c r="J448" i="61"/>
  <c r="J449" i="61"/>
  <c r="J450" i="61"/>
  <c r="J451" i="61"/>
  <c r="J447" i="61"/>
  <c r="J442" i="61"/>
  <c r="J443" i="61"/>
  <c r="J444" i="61"/>
  <c r="J441" i="61"/>
  <c r="J436" i="61"/>
  <c r="J437" i="61"/>
  <c r="J438" i="61"/>
  <c r="J435" i="61"/>
  <c r="J431" i="61"/>
  <c r="J432" i="61"/>
  <c r="J430" i="61"/>
  <c r="J416" i="61"/>
  <c r="J417" i="61"/>
  <c r="J418" i="61"/>
  <c r="J419" i="61"/>
  <c r="J420" i="61"/>
  <c r="J421" i="61"/>
  <c r="J422" i="61"/>
  <c r="J423" i="61"/>
  <c r="J424" i="61"/>
  <c r="J425" i="61"/>
  <c r="J426" i="61"/>
  <c r="J427" i="61"/>
  <c r="J415" i="61"/>
  <c r="J407" i="61"/>
  <c r="J408" i="61"/>
  <c r="J409" i="61"/>
  <c r="J410" i="61"/>
  <c r="J411" i="61"/>
  <c r="J412" i="61"/>
  <c r="J406" i="61"/>
  <c r="J400" i="61"/>
  <c r="J401" i="61"/>
  <c r="J402" i="61"/>
  <c r="J403" i="61"/>
  <c r="C12" i="83"/>
  <c r="O583" i="61"/>
  <c r="N583" i="61"/>
  <c r="J550" i="61"/>
  <c r="K400" i="61" l="1"/>
  <c r="AG3" i="32"/>
  <c r="K403" i="61"/>
  <c r="K447" i="61"/>
  <c r="K423" i="61"/>
  <c r="K457" i="61"/>
  <c r="K441" i="61"/>
  <c r="K435" i="61"/>
  <c r="K427" i="61"/>
  <c r="K419" i="61"/>
  <c r="K415" i="61"/>
  <c r="K409" i="61"/>
  <c r="K455" i="61"/>
  <c r="K449" i="61"/>
  <c r="K443" i="61"/>
  <c r="K437" i="61"/>
  <c r="K431" i="61"/>
  <c r="K425" i="61"/>
  <c r="K421" i="61"/>
  <c r="K417" i="61"/>
  <c r="K411" i="61"/>
  <c r="K401" i="61"/>
  <c r="AR97" i="16"/>
  <c r="K7" i="61"/>
  <c r="K407" i="61"/>
  <c r="K458" i="61"/>
  <c r="K454" i="61"/>
  <c r="K448" i="61"/>
  <c r="K442" i="61"/>
  <c r="K436" i="61"/>
  <c r="K430" i="61"/>
  <c r="K424" i="61"/>
  <c r="K420" i="61"/>
  <c r="K416" i="61"/>
  <c r="K444" i="61"/>
  <c r="K422" i="61"/>
  <c r="K412" i="61"/>
  <c r="K402" i="61"/>
  <c r="AN9" i="19"/>
  <c r="K451" i="61"/>
  <c r="AN8" i="19"/>
  <c r="K406" i="61"/>
  <c r="AN70" i="19"/>
  <c r="AN68" i="19"/>
  <c r="AN66" i="19"/>
  <c r="AN57" i="19"/>
  <c r="AN54" i="19"/>
  <c r="AN52" i="19"/>
  <c r="AN50" i="19"/>
  <c r="AN41" i="19"/>
  <c r="AN38" i="19"/>
  <c r="AN36" i="19"/>
  <c r="AN34" i="19"/>
  <c r="AN25" i="19"/>
  <c r="AN22" i="19"/>
  <c r="AN20" i="19"/>
  <c r="AN18" i="19"/>
  <c r="AN7" i="19"/>
  <c r="AN71" i="19"/>
  <c r="AN65" i="19"/>
  <c r="AN62" i="19"/>
  <c r="AN60" i="19"/>
  <c r="AN58" i="19"/>
  <c r="AN49" i="19"/>
  <c r="AN46" i="19"/>
  <c r="AN44" i="19"/>
  <c r="AN42" i="19"/>
  <c r="AN33" i="19"/>
  <c r="AN30" i="19"/>
  <c r="AN28" i="19"/>
  <c r="AN26" i="19"/>
  <c r="AN17" i="19"/>
  <c r="AN14" i="19"/>
  <c r="AN12" i="19"/>
  <c r="AN10" i="19"/>
  <c r="AN5" i="19"/>
  <c r="AN63" i="19"/>
  <c r="AN15" i="19"/>
  <c r="AN47" i="19"/>
  <c r="AN39" i="19"/>
  <c r="AN31" i="19"/>
  <c r="AN69" i="19"/>
  <c r="AN61" i="19"/>
  <c r="AN53" i="19"/>
  <c r="AN45" i="19"/>
  <c r="AN37" i="19"/>
  <c r="AN29" i="19"/>
  <c r="AN21" i="19"/>
  <c r="AN13" i="19"/>
  <c r="AN55" i="19"/>
  <c r="AN23" i="19"/>
  <c r="AN67" i="19"/>
  <c r="AN64" i="19"/>
  <c r="AN59" i="19"/>
  <c r="AN56" i="19"/>
  <c r="AN51" i="19"/>
  <c r="AN48" i="19"/>
  <c r="AN43" i="19"/>
  <c r="AN40" i="19"/>
  <c r="AN35" i="19"/>
  <c r="AN32" i="19"/>
  <c r="AN27" i="19"/>
  <c r="AN24" i="19"/>
  <c r="AN19" i="19"/>
  <c r="AN16" i="19"/>
  <c r="AN11" i="19"/>
  <c r="AN6" i="19"/>
  <c r="AJ3" i="19"/>
  <c r="AN4" i="19"/>
  <c r="AN3" i="19" s="1"/>
  <c r="AL3" i="19"/>
  <c r="K410" i="61"/>
  <c r="K456" i="61"/>
  <c r="K450" i="61"/>
  <c r="K438" i="61"/>
  <c r="K432" i="61"/>
  <c r="K418" i="61"/>
  <c r="K408" i="61"/>
  <c r="AD3" i="39"/>
  <c r="K426" i="61"/>
  <c r="AO6" i="16"/>
  <c r="AO5" i="16"/>
  <c r="AR5" i="16"/>
  <c r="AG3" i="39"/>
  <c r="AE3" i="39"/>
  <c r="AH3" i="39"/>
  <c r="AR189" i="16"/>
  <c r="AR187" i="16"/>
  <c r="AR186" i="16"/>
  <c r="AR185" i="16"/>
  <c r="AR183" i="16"/>
  <c r="AR182" i="16"/>
  <c r="AR173" i="16"/>
  <c r="AR76" i="16"/>
  <c r="AR72" i="16"/>
  <c r="AR52" i="16"/>
  <c r="AR48" i="16"/>
  <c r="AR8" i="16"/>
  <c r="AR6" i="16"/>
  <c r="AR162" i="16"/>
  <c r="AR146" i="16"/>
  <c r="AR145" i="16"/>
  <c r="AR128" i="16"/>
  <c r="AR109" i="16"/>
  <c r="AR106" i="16"/>
  <c r="AR105" i="16"/>
  <c r="AR104" i="16"/>
  <c r="AR31" i="16"/>
  <c r="AR144" i="16"/>
  <c r="AR129" i="16"/>
  <c r="AR212" i="16"/>
  <c r="AR210" i="16"/>
  <c r="AR208" i="16"/>
  <c r="AR196" i="16"/>
  <c r="AR217" i="16"/>
  <c r="AR215" i="16"/>
  <c r="AR214" i="16"/>
  <c r="AR205" i="16"/>
  <c r="AR203" i="16"/>
  <c r="AR202" i="16"/>
  <c r="AR192" i="16"/>
  <c r="AR125" i="16"/>
  <c r="AR122" i="16"/>
  <c r="AR121" i="16"/>
  <c r="AR120" i="16"/>
  <c r="AR111" i="16"/>
  <c r="AR44" i="16"/>
  <c r="AR40" i="16"/>
  <c r="AR24" i="16"/>
  <c r="AR19" i="16"/>
  <c r="AR17" i="16"/>
  <c r="AR15" i="16"/>
  <c r="AR9" i="16"/>
  <c r="AR7" i="16"/>
  <c r="AR201" i="16"/>
  <c r="AR199" i="16"/>
  <c r="AR198" i="16"/>
  <c r="AR180" i="16"/>
  <c r="AR176" i="16"/>
  <c r="AR171" i="16"/>
  <c r="AR170" i="16"/>
  <c r="AR169" i="16"/>
  <c r="AR168" i="16"/>
  <c r="AR165" i="16"/>
  <c r="AR161" i="16"/>
  <c r="AR159" i="16"/>
  <c r="AR151" i="16"/>
  <c r="AR135" i="16"/>
  <c r="AR133" i="16"/>
  <c r="AR98" i="16"/>
  <c r="AR92" i="16"/>
  <c r="AR88" i="16"/>
  <c r="AR84" i="16"/>
  <c r="AR80" i="16"/>
  <c r="AR67" i="16"/>
  <c r="AR63" i="16"/>
  <c r="AR59" i="16"/>
  <c r="AR55" i="16"/>
  <c r="AR213" i="16"/>
  <c r="AR211" i="16"/>
  <c r="AR197" i="16"/>
  <c r="AR195" i="16"/>
  <c r="AR194" i="16"/>
  <c r="AR181" i="16"/>
  <c r="AR179" i="16"/>
  <c r="AR178" i="16"/>
  <c r="AR160" i="16"/>
  <c r="AR141" i="16"/>
  <c r="AR138" i="16"/>
  <c r="AR137" i="16"/>
  <c r="AR136" i="16"/>
  <c r="AR114" i="16"/>
  <c r="AR96" i="16"/>
  <c r="AR91" i="16"/>
  <c r="AR87" i="16"/>
  <c r="AR68" i="16"/>
  <c r="AR64" i="16"/>
  <c r="AR36" i="16"/>
  <c r="AR32" i="16"/>
  <c r="AR14" i="16"/>
  <c r="AO9" i="16"/>
  <c r="AO8" i="16"/>
  <c r="AR209" i="16"/>
  <c r="AR207" i="16"/>
  <c r="AR206" i="16"/>
  <c r="AR204" i="16"/>
  <c r="AR193" i="16"/>
  <c r="AR191" i="16"/>
  <c r="AR190" i="16"/>
  <c r="AR188" i="16"/>
  <c r="AR177" i="16"/>
  <c r="AR175" i="16"/>
  <c r="AR174" i="16"/>
  <c r="AR172" i="16"/>
  <c r="AR167" i="16"/>
  <c r="AR157" i="16"/>
  <c r="AR154" i="16"/>
  <c r="AR153" i="16"/>
  <c r="AR152" i="16"/>
  <c r="AR149" i="16"/>
  <c r="AR130" i="16"/>
  <c r="AR127" i="16"/>
  <c r="AR112" i="16"/>
  <c r="AR103" i="16"/>
  <c r="AR101" i="16"/>
  <c r="AR83" i="16"/>
  <c r="AR79" i="16"/>
  <c r="AR60" i="16"/>
  <c r="AR56" i="16"/>
  <c r="AR51" i="16"/>
  <c r="AR47" i="16"/>
  <c r="AR28" i="16"/>
  <c r="AR27" i="16"/>
  <c r="AR23" i="16"/>
  <c r="AR12" i="16"/>
  <c r="AR11" i="16"/>
  <c r="AR216" i="16"/>
  <c r="AR200" i="16"/>
  <c r="AR184" i="16"/>
  <c r="AR143" i="16"/>
  <c r="AR119" i="16"/>
  <c r="AR117" i="16"/>
  <c r="AR75" i="16"/>
  <c r="AR71" i="16"/>
  <c r="AR43" i="16"/>
  <c r="AR39" i="16"/>
  <c r="AR166" i="16"/>
  <c r="AR156" i="16"/>
  <c r="AR155" i="16"/>
  <c r="AR150" i="16"/>
  <c r="AR140" i="16"/>
  <c r="AR139" i="16"/>
  <c r="AR134" i="16"/>
  <c r="AR124" i="16"/>
  <c r="AR123" i="16"/>
  <c r="AR118" i="16"/>
  <c r="AR108" i="16"/>
  <c r="AR107" i="16"/>
  <c r="AR102" i="16"/>
  <c r="AR90" i="16"/>
  <c r="AR89" i="16"/>
  <c r="AR82" i="16"/>
  <c r="AR81" i="16"/>
  <c r="AR74" i="16"/>
  <c r="AR73" i="16"/>
  <c r="AR66" i="16"/>
  <c r="AR65" i="16"/>
  <c r="AR58" i="16"/>
  <c r="AR57" i="16"/>
  <c r="AR50" i="16"/>
  <c r="AR49" i="16"/>
  <c r="AR42" i="16"/>
  <c r="AR41" i="16"/>
  <c r="AR34" i="16"/>
  <c r="AR33" i="16"/>
  <c r="AR26" i="16"/>
  <c r="AR25" i="16"/>
  <c r="AR18" i="16"/>
  <c r="AR10" i="16"/>
  <c r="AO7" i="16"/>
  <c r="AN3" i="16"/>
  <c r="AR16" i="16"/>
  <c r="AR164" i="16"/>
  <c r="AR163" i="16"/>
  <c r="AR158" i="16"/>
  <c r="AR148" i="16"/>
  <c r="AR147" i="16"/>
  <c r="AR142" i="16"/>
  <c r="AR132" i="16"/>
  <c r="AR131" i="16"/>
  <c r="AR126" i="16"/>
  <c r="AR116" i="16"/>
  <c r="AR115" i="16"/>
  <c r="AR110" i="16"/>
  <c r="AR100" i="16"/>
  <c r="AR99" i="16"/>
  <c r="AR94" i="16"/>
  <c r="AR93" i="16"/>
  <c r="AR86" i="16"/>
  <c r="AR85" i="16"/>
  <c r="AR78" i="16"/>
  <c r="AR77" i="16"/>
  <c r="AR70" i="16"/>
  <c r="AR69" i="16"/>
  <c r="AR62" i="16"/>
  <c r="AR61" i="16"/>
  <c r="AR54" i="16"/>
  <c r="AR53" i="16"/>
  <c r="AR46" i="16"/>
  <c r="AR45" i="16"/>
  <c r="AR38" i="16"/>
  <c r="AR37" i="16"/>
  <c r="AR30" i="16"/>
  <c r="AR29" i="16"/>
  <c r="AR22" i="16"/>
  <c r="AR21" i="16"/>
  <c r="AR13" i="16"/>
  <c r="AM3" i="16"/>
  <c r="AR4" i="16"/>
  <c r="AR3" i="16" s="1"/>
  <c r="AO4" i="16"/>
  <c r="M454" i="61"/>
  <c r="L454" i="61"/>
  <c r="L459" i="61" s="1"/>
  <c r="Q443" i="61"/>
  <c r="R443" i="61"/>
  <c r="Q449" i="61"/>
  <c r="Q450" i="61"/>
  <c r="R451" i="61"/>
  <c r="Q451" i="61"/>
  <c r="R449" i="61"/>
  <c r="R450" i="61"/>
  <c r="M6" i="61"/>
  <c r="AE4" i="34"/>
  <c r="AE5" i="34"/>
  <c r="AE6" i="34"/>
  <c r="AE7" i="34"/>
  <c r="AE8" i="34"/>
  <c r="AE9" i="34"/>
  <c r="AE10" i="34"/>
  <c r="AE11" i="34"/>
  <c r="AH3" i="32" l="1"/>
  <c r="AF3" i="39"/>
  <c r="AO3" i="16"/>
  <c r="K459" i="61"/>
  <c r="AE3" i="34"/>
  <c r="AK3" i="30" l="1"/>
  <c r="AJ3" i="32" l="1"/>
  <c r="M204" i="61"/>
  <c r="M338" i="61" l="1"/>
  <c r="M339" i="61"/>
  <c r="M340" i="61"/>
  <c r="M342" i="61"/>
  <c r="M343" i="61"/>
  <c r="M344" i="61"/>
  <c r="M345" i="61"/>
  <c r="M346" i="61"/>
  <c r="M348" i="61"/>
  <c r="M349" i="61"/>
  <c r="M352" i="61"/>
  <c r="M353" i="61"/>
  <c r="M354" i="61"/>
  <c r="M358" i="61"/>
  <c r="M359" i="61"/>
  <c r="M360" i="61"/>
  <c r="M361" i="61"/>
  <c r="M362" i="61"/>
  <c r="M364" i="61"/>
  <c r="M365" i="61"/>
  <c r="M366" i="61"/>
  <c r="M369" i="61"/>
  <c r="M370" i="61"/>
  <c r="M371" i="61"/>
  <c r="M372" i="61"/>
  <c r="M373" i="61"/>
  <c r="M375" i="61"/>
  <c r="M379" i="61"/>
  <c r="M380" i="61"/>
  <c r="M381" i="61"/>
  <c r="M382" i="61"/>
  <c r="M383" i="61"/>
  <c r="M384" i="61"/>
  <c r="M385" i="61"/>
  <c r="M386" i="61"/>
  <c r="M387" i="61"/>
  <c r="M388" i="61"/>
  <c r="M389" i="61"/>
  <c r="M392" i="61"/>
  <c r="M393" i="61"/>
  <c r="M394" i="61"/>
  <c r="M396" i="61"/>
  <c r="M399" i="61"/>
  <c r="M337" i="61"/>
  <c r="L338" i="61"/>
  <c r="L339" i="61"/>
  <c r="L341" i="61"/>
  <c r="L342" i="61"/>
  <c r="L343" i="61"/>
  <c r="L344" i="61"/>
  <c r="L347" i="61"/>
  <c r="L348" i="61"/>
  <c r="L349" i="61"/>
  <c r="AI17" i="39"/>
  <c r="L353" i="61"/>
  <c r="L357" i="61"/>
  <c r="L358" i="61"/>
  <c r="L359" i="61"/>
  <c r="L361" i="61"/>
  <c r="L363" i="61"/>
  <c r="L364" i="61"/>
  <c r="L365" i="61"/>
  <c r="L366" i="61"/>
  <c r="L369" i="61"/>
  <c r="L371" i="61"/>
  <c r="L372" i="61"/>
  <c r="L374" i="61"/>
  <c r="L375" i="61"/>
  <c r="L378" i="61"/>
  <c r="L379" i="61"/>
  <c r="L380" i="61"/>
  <c r="L381" i="61"/>
  <c r="L382" i="61"/>
  <c r="L383" i="61"/>
  <c r="L384" i="61"/>
  <c r="L385" i="61"/>
  <c r="L386" i="61"/>
  <c r="L387" i="61"/>
  <c r="L388" i="61"/>
  <c r="L389" i="61"/>
  <c r="L392" i="61"/>
  <c r="L393" i="61"/>
  <c r="L394" i="61"/>
  <c r="L395" i="61"/>
  <c r="L396" i="61"/>
  <c r="L399" i="61"/>
  <c r="AI103" i="39"/>
  <c r="AI106" i="39"/>
  <c r="AI110" i="39"/>
  <c r="AI111" i="39"/>
  <c r="AI115" i="39"/>
  <c r="AI119" i="39"/>
  <c r="AI122" i="39"/>
  <c r="AI126" i="39"/>
  <c r="AI127" i="39"/>
  <c r="AI130" i="39"/>
  <c r="AI131" i="39"/>
  <c r="AI135" i="39"/>
  <c r="AI139" i="39"/>
  <c r="AI142" i="39"/>
  <c r="AI143" i="39"/>
  <c r="AI146" i="39"/>
  <c r="AI147" i="39"/>
  <c r="AI151" i="39"/>
  <c r="AI155" i="39"/>
  <c r="AI158" i="39"/>
  <c r="AI159" i="39"/>
  <c r="AI162" i="39"/>
  <c r="AI163" i="39"/>
  <c r="AI167" i="39"/>
  <c r="AI171" i="39"/>
  <c r="AI174" i="39"/>
  <c r="AI175" i="39"/>
  <c r="AI178" i="39"/>
  <c r="AI179" i="39"/>
  <c r="AI183" i="39"/>
  <c r="AI187" i="39"/>
  <c r="AI188" i="39"/>
  <c r="L337" i="61"/>
  <c r="K338" i="61"/>
  <c r="K339" i="61"/>
  <c r="K340" i="61"/>
  <c r="K341" i="61"/>
  <c r="K342" i="61"/>
  <c r="K343" i="61"/>
  <c r="K344" i="61"/>
  <c r="K345" i="61"/>
  <c r="K346" i="61"/>
  <c r="K347" i="61"/>
  <c r="K348" i="61"/>
  <c r="K349" i="61"/>
  <c r="K352" i="61"/>
  <c r="K353" i="61"/>
  <c r="K354" i="61"/>
  <c r="K357" i="61"/>
  <c r="K358" i="61"/>
  <c r="K359" i="61"/>
  <c r="K360" i="61"/>
  <c r="K361" i="61"/>
  <c r="K362" i="61"/>
  <c r="K363" i="61"/>
  <c r="K364" i="61"/>
  <c r="K365" i="61"/>
  <c r="K366" i="61"/>
  <c r="K369" i="61"/>
  <c r="K370" i="61"/>
  <c r="K371" i="61"/>
  <c r="K372" i="61"/>
  <c r="K373" i="61"/>
  <c r="K374" i="61"/>
  <c r="K375" i="61"/>
  <c r="K378" i="61"/>
  <c r="K379" i="61"/>
  <c r="K380" i="61"/>
  <c r="K381" i="61"/>
  <c r="K382" i="61"/>
  <c r="K383" i="61"/>
  <c r="K384" i="61"/>
  <c r="K385" i="61"/>
  <c r="K386" i="61"/>
  <c r="K387" i="61"/>
  <c r="K388" i="61"/>
  <c r="K389" i="61"/>
  <c r="K392" i="61"/>
  <c r="K393" i="61"/>
  <c r="K394" i="61"/>
  <c r="K395" i="61"/>
  <c r="K396" i="61"/>
  <c r="K399" i="61"/>
  <c r="K337" i="61"/>
  <c r="AI186" i="39"/>
  <c r="AI184" i="39"/>
  <c r="AI182" i="39"/>
  <c r="AI180" i="39"/>
  <c r="AI176" i="39"/>
  <c r="AI172" i="39"/>
  <c r="AI170" i="39"/>
  <c r="AI168" i="39"/>
  <c r="AI166" i="39"/>
  <c r="AI164" i="39"/>
  <c r="AI160" i="39"/>
  <c r="AI156" i="39"/>
  <c r="AI154" i="39"/>
  <c r="AI152" i="39"/>
  <c r="AI150" i="39"/>
  <c r="AI148" i="39"/>
  <c r="AI144" i="39"/>
  <c r="AI140" i="39"/>
  <c r="AI138" i="39"/>
  <c r="AI136" i="39"/>
  <c r="AI134" i="39"/>
  <c r="AI132" i="39"/>
  <c r="AI128" i="39"/>
  <c r="AI125" i="39"/>
  <c r="AI124" i="39"/>
  <c r="AI123" i="39"/>
  <c r="AI120" i="39"/>
  <c r="AI118" i="39"/>
  <c r="AI116" i="39"/>
  <c r="AI114" i="39"/>
  <c r="AI112" i="39"/>
  <c r="AI108" i="39"/>
  <c r="AI107" i="39"/>
  <c r="AI104" i="39"/>
  <c r="AI102" i="39"/>
  <c r="AI100" i="39"/>
  <c r="AI98" i="39"/>
  <c r="AI96" i="39"/>
  <c r="AI93" i="39"/>
  <c r="AI92" i="39"/>
  <c r="AI90" i="39"/>
  <c r="AI89" i="39"/>
  <c r="AI85" i="39"/>
  <c r="AI81" i="39"/>
  <c r="AI80" i="39"/>
  <c r="AI77" i="39"/>
  <c r="AI76" i="39"/>
  <c r="AI74" i="39"/>
  <c r="AI71" i="39"/>
  <c r="AI70" i="39"/>
  <c r="AI67" i="39"/>
  <c r="AI66" i="39"/>
  <c r="AI64" i="39"/>
  <c r="AI62" i="39"/>
  <c r="AI58" i="39"/>
  <c r="AI57" i="39"/>
  <c r="AI53" i="39"/>
  <c r="AI51" i="39"/>
  <c r="AI49" i="39"/>
  <c r="AI47" i="39"/>
  <c r="AI43" i="39"/>
  <c r="AI42" i="39"/>
  <c r="AI39" i="39"/>
  <c r="AI38" i="39"/>
  <c r="AI33" i="39"/>
  <c r="AI32" i="39"/>
  <c r="AI29" i="39"/>
  <c r="AI18" i="39"/>
  <c r="AI6" i="39" l="1"/>
  <c r="AI16" i="39"/>
  <c r="AI54" i="39"/>
  <c r="AI79" i="39"/>
  <c r="L352" i="61"/>
  <c r="AI28" i="39"/>
  <c r="AI11" i="39"/>
  <c r="AI22" i="39"/>
  <c r="AI9" i="39"/>
  <c r="AI24" i="39"/>
  <c r="AI36" i="39"/>
  <c r="AI45" i="39"/>
  <c r="AI50" i="39"/>
  <c r="AI60" i="39"/>
  <c r="AI63" i="39"/>
  <c r="AI83" i="39"/>
  <c r="AI87" i="39"/>
  <c r="AI94" i="39"/>
  <c r="AI99" i="39"/>
  <c r="AI5" i="39"/>
  <c r="AI10" i="39"/>
  <c r="AI15" i="39"/>
  <c r="AI21" i="39"/>
  <c r="AI27" i="39"/>
  <c r="AI30" i="39"/>
  <c r="AI46" i="39"/>
  <c r="AI56" i="39"/>
  <c r="AI61" i="39"/>
  <c r="AI69" i="39"/>
  <c r="AI73" i="39"/>
  <c r="AI84" i="39"/>
  <c r="AI95" i="39"/>
  <c r="K153" i="61"/>
  <c r="AI109" i="39"/>
  <c r="AI88" i="39"/>
  <c r="AI78" i="39"/>
  <c r="AI59" i="39"/>
  <c r="AI52" i="39"/>
  <c r="M395" i="61"/>
  <c r="AI44" i="39"/>
  <c r="AI34" i="39"/>
  <c r="L373" i="61"/>
  <c r="AI31" i="39"/>
  <c r="L370" i="61"/>
  <c r="AI25" i="39"/>
  <c r="L362" i="61"/>
  <c r="AI23" i="39"/>
  <c r="L360" i="61"/>
  <c r="AI19" i="39"/>
  <c r="L354" i="61"/>
  <c r="AI13" i="39"/>
  <c r="L346" i="61"/>
  <c r="AI12" i="39"/>
  <c r="L345" i="61"/>
  <c r="AI7" i="39"/>
  <c r="L340" i="61"/>
  <c r="AI101" i="39"/>
  <c r="AI37" i="39"/>
  <c r="M378" i="61"/>
  <c r="AI8" i="39"/>
  <c r="AI72" i="39"/>
  <c r="AI117" i="39"/>
  <c r="AI82" i="39"/>
  <c r="AI65" i="39"/>
  <c r="AI35" i="39"/>
  <c r="M374" i="61"/>
  <c r="AI26" i="39"/>
  <c r="M363" i="61"/>
  <c r="AI20" i="39"/>
  <c r="M357" i="61"/>
  <c r="AI14" i="39"/>
  <c r="M347" i="61"/>
  <c r="AI4" i="39"/>
  <c r="M341" i="61"/>
  <c r="AI48" i="39"/>
  <c r="AI55" i="39"/>
  <c r="AI68" i="39"/>
  <c r="AI75" i="39"/>
  <c r="AI86" i="39"/>
  <c r="AI91" i="39"/>
  <c r="AI97" i="39"/>
  <c r="AI105" i="39"/>
  <c r="AI113" i="39"/>
  <c r="AI121" i="39"/>
  <c r="AI129" i="39"/>
  <c r="AI137" i="39"/>
  <c r="AI145" i="39"/>
  <c r="AI153" i="39"/>
  <c r="AI161" i="39"/>
  <c r="AI169" i="39"/>
  <c r="AI177" i="39"/>
  <c r="AI185" i="39"/>
  <c r="AI40" i="39"/>
  <c r="AI133" i="39"/>
  <c r="AI141" i="39"/>
  <c r="AI149" i="39"/>
  <c r="AI157" i="39"/>
  <c r="AI165" i="39"/>
  <c r="AI173" i="39"/>
  <c r="AI181" i="39"/>
  <c r="AI41" i="39"/>
  <c r="M147" i="61"/>
  <c r="M148" i="61"/>
  <c r="M149" i="61"/>
  <c r="M150" i="61"/>
  <c r="M151" i="61"/>
  <c r="M152" i="61"/>
  <c r="M153" i="61"/>
  <c r="M154" i="61"/>
  <c r="L147" i="61"/>
  <c r="L148" i="61"/>
  <c r="L149" i="61"/>
  <c r="L150" i="61"/>
  <c r="L151" i="61"/>
  <c r="L152" i="61"/>
  <c r="L153" i="61"/>
  <c r="L154" i="61"/>
  <c r="K148" i="61"/>
  <c r="K149" i="61"/>
  <c r="K152" i="61"/>
  <c r="J578" i="61"/>
  <c r="J579" i="61"/>
  <c r="J580" i="61"/>
  <c r="J581" i="61"/>
  <c r="H582" i="61"/>
  <c r="P582" i="61"/>
  <c r="J582" i="61" l="1"/>
  <c r="AI3" i="39"/>
  <c r="K151" i="61"/>
  <c r="K147" i="61"/>
  <c r="K154" i="61"/>
  <c r="K150" i="61"/>
  <c r="M578" i="61"/>
  <c r="M579" i="61"/>
  <c r="M580" i="61"/>
  <c r="M581" i="61"/>
  <c r="L578" i="61"/>
  <c r="L579" i="61"/>
  <c r="R579" i="61" s="1"/>
  <c r="L580" i="61"/>
  <c r="R580" i="61" s="1"/>
  <c r="L581" i="61"/>
  <c r="R581" i="61" s="1"/>
  <c r="K581" i="61"/>
  <c r="M582" i="61" l="1"/>
  <c r="Q579" i="61"/>
  <c r="L582" i="61"/>
  <c r="R582" i="61" s="1"/>
  <c r="Q581" i="61"/>
  <c r="Q578" i="61"/>
  <c r="Q580" i="61"/>
  <c r="R578" i="61"/>
  <c r="K579" i="61"/>
  <c r="K578" i="61"/>
  <c r="K580" i="61"/>
  <c r="J263" i="61"/>
  <c r="K582" i="61" l="1"/>
  <c r="Q582" i="61"/>
  <c r="AK14" i="32"/>
  <c r="AK16" i="32" l="1"/>
  <c r="AK15" i="32"/>
  <c r="AK12" i="32"/>
  <c r="AK17" i="32"/>
  <c r="AK18" i="32"/>
  <c r="AK11" i="32"/>
  <c r="AK10" i="32"/>
  <c r="AK8" i="32"/>
  <c r="AK4" i="32"/>
  <c r="AK9" i="32"/>
  <c r="AK6" i="32"/>
  <c r="AK5" i="32"/>
  <c r="AK19" i="32"/>
  <c r="AK13" i="32"/>
  <c r="AK7" i="32"/>
  <c r="AK21" i="32"/>
  <c r="AK20" i="32"/>
  <c r="AK22" i="32"/>
  <c r="AI3" i="32"/>
  <c r="AK3" i="32" l="1"/>
  <c r="J286" i="61"/>
  <c r="J285" i="61"/>
  <c r="J284" i="61"/>
  <c r="J283" i="61"/>
  <c r="J282" i="61"/>
  <c r="J281" i="61"/>
  <c r="J280" i="61"/>
  <c r="J279" i="61"/>
  <c r="J278" i="61"/>
  <c r="J277" i="61"/>
  <c r="J276" i="61"/>
  <c r="J330" i="61" l="1"/>
  <c r="J331" i="61"/>
  <c r="J332" i="61"/>
  <c r="J329" i="61"/>
  <c r="J323" i="61"/>
  <c r="J324" i="61"/>
  <c r="J325" i="61"/>
  <c r="J326" i="61"/>
  <c r="J322" i="61"/>
  <c r="J314" i="61"/>
  <c r="J315" i="61"/>
  <c r="J316" i="61"/>
  <c r="J313" i="61"/>
  <c r="J303" i="61"/>
  <c r="J304" i="61"/>
  <c r="J305" i="61"/>
  <c r="J306" i="61"/>
  <c r="J307" i="61"/>
  <c r="J308" i="61"/>
  <c r="J309" i="61"/>
  <c r="J310" i="61"/>
  <c r="J302" i="61"/>
  <c r="J297" i="61"/>
  <c r="J298" i="61"/>
  <c r="J299" i="61"/>
  <c r="J296" i="61"/>
  <c r="J290" i="61"/>
  <c r="J291" i="61"/>
  <c r="J292" i="61"/>
  <c r="J293" i="61"/>
  <c r="J289" i="61"/>
  <c r="J275" i="61"/>
  <c r="J264" i="61"/>
  <c r="J265" i="61"/>
  <c r="J266" i="61"/>
  <c r="J267" i="61"/>
  <c r="J268" i="61"/>
  <c r="J269" i="61"/>
  <c r="J270" i="61"/>
  <c r="J271" i="61"/>
  <c r="J255" i="61"/>
  <c r="J256" i="61"/>
  <c r="J257" i="61"/>
  <c r="J258" i="61"/>
  <c r="J259" i="61"/>
  <c r="J260" i="61"/>
  <c r="J251" i="61"/>
  <c r="J252" i="61"/>
  <c r="J253" i="61"/>
  <c r="J254" i="61"/>
  <c r="J246" i="61"/>
  <c r="J247" i="61"/>
  <c r="J248" i="61"/>
  <c r="J249" i="61"/>
  <c r="J250" i="61"/>
  <c r="J242" i="61"/>
  <c r="J243" i="61"/>
  <c r="J244" i="61"/>
  <c r="J245" i="61"/>
  <c r="J230" i="61"/>
  <c r="J231" i="61"/>
  <c r="J232" i="61"/>
  <c r="J233" i="61"/>
  <c r="J234" i="61"/>
  <c r="J235" i="61"/>
  <c r="J236" i="61"/>
  <c r="J237" i="61"/>
  <c r="J238" i="61"/>
  <c r="J225" i="61"/>
  <c r="J226" i="61"/>
  <c r="J227" i="61"/>
  <c r="J228" i="61"/>
  <c r="J229" i="61"/>
  <c r="J218" i="61"/>
  <c r="J219" i="61"/>
  <c r="J220" i="61"/>
  <c r="J221" i="61"/>
  <c r="J213" i="61"/>
  <c r="J214" i="61"/>
  <c r="J215" i="61"/>
  <c r="J216" i="61"/>
  <c r="J217" i="61"/>
  <c r="J204" i="61"/>
  <c r="J205" i="61"/>
  <c r="J206" i="61"/>
  <c r="J207" i="61"/>
  <c r="J208" i="61"/>
  <c r="J209" i="61"/>
  <c r="J199" i="61"/>
  <c r="J200" i="61"/>
  <c r="J201" i="61"/>
  <c r="J202" i="61"/>
  <c r="J203" i="61"/>
  <c r="J193" i="61"/>
  <c r="J194" i="61"/>
  <c r="J195" i="61"/>
  <c r="J185" i="61"/>
  <c r="J186" i="61"/>
  <c r="J187" i="61"/>
  <c r="J188" i="61"/>
  <c r="J189" i="61"/>
  <c r="J176" i="61"/>
  <c r="J177" i="61"/>
  <c r="J178" i="61"/>
  <c r="J179" i="61"/>
  <c r="J180" i="61"/>
  <c r="J181" i="61"/>
  <c r="J173" i="61"/>
  <c r="J174" i="61"/>
  <c r="J175" i="61"/>
  <c r="J169" i="61"/>
  <c r="J170" i="61"/>
  <c r="J171" i="61"/>
  <c r="J172" i="61"/>
  <c r="J162" i="61"/>
  <c r="J163" i="61"/>
  <c r="J164" i="61"/>
  <c r="J165" i="61"/>
  <c r="J158" i="61"/>
  <c r="J159" i="61"/>
  <c r="J160" i="61"/>
  <c r="J161" i="61"/>
  <c r="J150" i="61"/>
  <c r="J151" i="61"/>
  <c r="J152" i="61"/>
  <c r="J153" i="61"/>
  <c r="J154" i="61"/>
  <c r="J147" i="61"/>
  <c r="J148" i="61"/>
  <c r="J149" i="61"/>
  <c r="J142" i="61"/>
  <c r="J140" i="61"/>
  <c r="J141" i="61"/>
  <c r="J127" i="61"/>
  <c r="J128" i="61"/>
  <c r="J129" i="61"/>
  <c r="J130" i="61"/>
  <c r="J131" i="61"/>
  <c r="J132" i="61"/>
  <c r="J133" i="61"/>
  <c r="J134" i="61"/>
  <c r="J135" i="61"/>
  <c r="J136" i="61"/>
  <c r="J126" i="61"/>
  <c r="J119" i="61"/>
  <c r="J120" i="61"/>
  <c r="J121" i="61"/>
  <c r="J122" i="61"/>
  <c r="J123" i="61"/>
  <c r="J114" i="61"/>
  <c r="J115" i="61"/>
  <c r="J116" i="61"/>
  <c r="J117" i="61"/>
  <c r="J118" i="61"/>
  <c r="J105" i="61"/>
  <c r="J106" i="61"/>
  <c r="J107" i="61"/>
  <c r="J108" i="61"/>
  <c r="J109" i="61"/>
  <c r="J110" i="61"/>
  <c r="J99" i="61"/>
  <c r="J100" i="61"/>
  <c r="J101" i="61"/>
  <c r="J102" i="61"/>
  <c r="J103" i="61"/>
  <c r="J104" i="61"/>
  <c r="J94" i="61"/>
  <c r="J95" i="61"/>
  <c r="J96" i="61"/>
  <c r="J97" i="61"/>
  <c r="J98" i="61"/>
  <c r="J90" i="61"/>
  <c r="J91" i="61"/>
  <c r="J92" i="61"/>
  <c r="J93" i="61"/>
  <c r="J85" i="61"/>
  <c r="J86" i="61"/>
  <c r="J87" i="61"/>
  <c r="J88" i="61"/>
  <c r="J89" i="61"/>
  <c r="J319" i="61"/>
  <c r="J274" i="61"/>
  <c r="J241" i="61"/>
  <c r="J224" i="61"/>
  <c r="J212" i="61"/>
  <c r="J198" i="61"/>
  <c r="J192" i="61"/>
  <c r="J184" i="61"/>
  <c r="J168" i="61"/>
  <c r="J157" i="61"/>
  <c r="J146" i="61"/>
  <c r="J145" i="61"/>
  <c r="J144" i="61"/>
  <c r="J143" i="61"/>
  <c r="J139" i="61"/>
  <c r="J113" i="61"/>
  <c r="J222" i="61" l="1"/>
  <c r="J155" i="61"/>
  <c r="J196" i="61"/>
  <c r="J261" i="61"/>
  <c r="J137" i="61"/>
  <c r="J333" i="61"/>
  <c r="J210" i="61"/>
  <c r="J182" i="61"/>
  <c r="J287" i="61"/>
  <c r="J166" i="61"/>
  <c r="J272" i="61"/>
  <c r="J311" i="61"/>
  <c r="J111" i="61"/>
  <c r="J124" i="61"/>
  <c r="J190" i="61"/>
  <c r="J239" i="61"/>
  <c r="AI4" i="34"/>
  <c r="AI5" i="34"/>
  <c r="AI6" i="34"/>
  <c r="AI7" i="34"/>
  <c r="AI8" i="34"/>
  <c r="AI9" i="34"/>
  <c r="AI10" i="34"/>
  <c r="AI11" i="34"/>
  <c r="AI3" i="34"/>
  <c r="M145" i="61" l="1"/>
  <c r="L145" i="61"/>
  <c r="K145" i="61"/>
  <c r="M296" i="61" l="1"/>
  <c r="M297" i="61"/>
  <c r="M298" i="61"/>
  <c r="M299" i="61"/>
  <c r="L296" i="61"/>
  <c r="L297" i="61"/>
  <c r="L298" i="61"/>
  <c r="L299" i="61"/>
  <c r="K325" i="61" l="1"/>
  <c r="K316" i="61"/>
  <c r="K296" i="61"/>
  <c r="K290" i="61"/>
  <c r="K276" i="61"/>
  <c r="K271" i="61"/>
  <c r="K257" i="61"/>
  <c r="K253" i="61"/>
  <c r="K235" i="61"/>
  <c r="K221" i="61"/>
  <c r="K217" i="61"/>
  <c r="K199" i="61"/>
  <c r="K181" i="61"/>
  <c r="K177" i="61"/>
  <c r="K163" i="61"/>
  <c r="K159" i="61"/>
  <c r="K142" i="61"/>
  <c r="K132" i="61"/>
  <c r="K128" i="61"/>
  <c r="K122" i="61"/>
  <c r="K104" i="61"/>
  <c r="K88" i="61"/>
  <c r="K309" i="61"/>
  <c r="K299" i="61"/>
  <c r="K293" i="61"/>
  <c r="K289" i="61"/>
  <c r="K279" i="61"/>
  <c r="K270" i="61"/>
  <c r="K260" i="61"/>
  <c r="K256" i="61"/>
  <c r="K244" i="61"/>
  <c r="K238" i="61"/>
  <c r="K234" i="61"/>
  <c r="K226" i="61"/>
  <c r="K220" i="61"/>
  <c r="K216" i="61"/>
  <c r="K206" i="61"/>
  <c r="K202" i="61"/>
  <c r="K198" i="61"/>
  <c r="K180" i="61"/>
  <c r="K176" i="61"/>
  <c r="K158" i="61"/>
  <c r="K319" i="61"/>
  <c r="K141" i="61"/>
  <c r="K127" i="61"/>
  <c r="K121" i="61"/>
  <c r="K113" i="61"/>
  <c r="K107" i="61"/>
  <c r="K103" i="61"/>
  <c r="K95" i="61"/>
  <c r="K91" i="61"/>
  <c r="K314" i="61"/>
  <c r="K292" i="61"/>
  <c r="K275" i="61"/>
  <c r="K255" i="61"/>
  <c r="K243" i="61"/>
  <c r="K237" i="61"/>
  <c r="K219" i="61"/>
  <c r="K205" i="61"/>
  <c r="K201" i="61"/>
  <c r="K189" i="61"/>
  <c r="K185" i="61"/>
  <c r="K165" i="61"/>
  <c r="K161" i="61"/>
  <c r="K144" i="61"/>
  <c r="K126" i="61"/>
  <c r="K110" i="61"/>
  <c r="K106" i="61"/>
  <c r="K94" i="61"/>
  <c r="K90" i="61"/>
  <c r="M330" i="61"/>
  <c r="M331" i="61"/>
  <c r="M332" i="61"/>
  <c r="L330" i="61"/>
  <c r="L331" i="61"/>
  <c r="L332" i="61"/>
  <c r="L329" i="61"/>
  <c r="M329" i="61"/>
  <c r="M314" i="61"/>
  <c r="M315" i="61"/>
  <c r="M316" i="61"/>
  <c r="L314" i="61"/>
  <c r="L315" i="61"/>
  <c r="L316" i="61"/>
  <c r="K315" i="61"/>
  <c r="L313" i="61"/>
  <c r="M313" i="61"/>
  <c r="M323" i="61"/>
  <c r="M324" i="61"/>
  <c r="M325" i="61"/>
  <c r="M326" i="61"/>
  <c r="L323" i="61"/>
  <c r="L324" i="61"/>
  <c r="L325" i="61"/>
  <c r="L326" i="61"/>
  <c r="M322" i="61"/>
  <c r="L319" i="61"/>
  <c r="M319" i="61"/>
  <c r="M308" i="61"/>
  <c r="M309" i="61"/>
  <c r="M310" i="61"/>
  <c r="M306" i="61"/>
  <c r="M307" i="61"/>
  <c r="M303" i="61"/>
  <c r="M304" i="61"/>
  <c r="M305" i="61"/>
  <c r="L308" i="61"/>
  <c r="L309" i="61"/>
  <c r="L310" i="61"/>
  <c r="L303" i="61"/>
  <c r="L304" i="61"/>
  <c r="L305" i="61"/>
  <c r="L306" i="61"/>
  <c r="L307" i="61"/>
  <c r="K305" i="61"/>
  <c r="L302" i="61"/>
  <c r="M302" i="61"/>
  <c r="M290" i="61"/>
  <c r="M291" i="61"/>
  <c r="M292" i="61"/>
  <c r="M293" i="61"/>
  <c r="L290" i="61"/>
  <c r="L291" i="61"/>
  <c r="L292" i="61"/>
  <c r="L293" i="61"/>
  <c r="L289" i="61"/>
  <c r="M289" i="61"/>
  <c r="M285" i="61"/>
  <c r="M286" i="61"/>
  <c r="M282" i="61"/>
  <c r="M283" i="61"/>
  <c r="M284" i="61"/>
  <c r="M280" i="61"/>
  <c r="M281" i="61"/>
  <c r="M277" i="61"/>
  <c r="M278" i="61"/>
  <c r="M279" i="61"/>
  <c r="M276" i="61"/>
  <c r="L285" i="61"/>
  <c r="L286" i="61"/>
  <c r="L281" i="61"/>
  <c r="L282" i="61"/>
  <c r="L283" i="61"/>
  <c r="L284" i="61"/>
  <c r="L277" i="61"/>
  <c r="L278" i="61"/>
  <c r="L279" i="61"/>
  <c r="L280" i="61"/>
  <c r="L276" i="61"/>
  <c r="M268" i="61"/>
  <c r="M269" i="61"/>
  <c r="M270" i="61"/>
  <c r="M271" i="61"/>
  <c r="M264" i="61"/>
  <c r="M265" i="61"/>
  <c r="M266" i="61"/>
  <c r="M267" i="61"/>
  <c r="L268" i="61"/>
  <c r="L269" i="61"/>
  <c r="L270" i="61"/>
  <c r="L271" i="61"/>
  <c r="L264" i="61"/>
  <c r="L265" i="61"/>
  <c r="L266" i="61"/>
  <c r="L267" i="61"/>
  <c r="M263" i="61"/>
  <c r="L263" i="61"/>
  <c r="M275" i="61"/>
  <c r="L275" i="61"/>
  <c r="L274" i="61"/>
  <c r="M274" i="61"/>
  <c r="M257" i="61"/>
  <c r="M258" i="61"/>
  <c r="M259" i="61"/>
  <c r="M260" i="61"/>
  <c r="M253" i="61"/>
  <c r="M254" i="61"/>
  <c r="M255" i="61"/>
  <c r="M256" i="61"/>
  <c r="M247" i="61"/>
  <c r="M248" i="61"/>
  <c r="M249" i="61"/>
  <c r="M250" i="61"/>
  <c r="M251" i="61"/>
  <c r="M252" i="61"/>
  <c r="M242" i="61"/>
  <c r="M243" i="61"/>
  <c r="M244" i="61"/>
  <c r="M245" i="61"/>
  <c r="M246" i="61"/>
  <c r="L256" i="61"/>
  <c r="L257" i="61"/>
  <c r="L258" i="61"/>
  <c r="L259" i="61"/>
  <c r="L260" i="61"/>
  <c r="L254" i="61"/>
  <c r="L255" i="61"/>
  <c r="L250" i="61"/>
  <c r="L251" i="61"/>
  <c r="L252" i="61"/>
  <c r="L253" i="61"/>
  <c r="L246" i="61"/>
  <c r="L247" i="61"/>
  <c r="L248" i="61"/>
  <c r="L249" i="61"/>
  <c r="L242" i="61"/>
  <c r="L243" i="61"/>
  <c r="L244" i="61"/>
  <c r="L245" i="61"/>
  <c r="K252" i="61"/>
  <c r="L241" i="61"/>
  <c r="M241" i="61"/>
  <c r="M234" i="61"/>
  <c r="M235" i="61"/>
  <c r="M236" i="61"/>
  <c r="M237" i="61"/>
  <c r="M238" i="61"/>
  <c r="M230" i="61"/>
  <c r="M231" i="61"/>
  <c r="M232" i="61"/>
  <c r="M233" i="61"/>
  <c r="M225" i="61"/>
  <c r="M226" i="61"/>
  <c r="M227" i="61"/>
  <c r="M228" i="61"/>
  <c r="M229" i="61"/>
  <c r="L234" i="61"/>
  <c r="L235" i="61"/>
  <c r="L236" i="61"/>
  <c r="L237" i="61"/>
  <c r="L238" i="61"/>
  <c r="L230" i="61"/>
  <c r="L231" i="61"/>
  <c r="L232" i="61"/>
  <c r="L233" i="61"/>
  <c r="L225" i="61"/>
  <c r="L226" i="61"/>
  <c r="L227" i="61"/>
  <c r="L228" i="61"/>
  <c r="L229" i="61"/>
  <c r="L224" i="61"/>
  <c r="M224" i="61"/>
  <c r="M219" i="61"/>
  <c r="M220" i="61"/>
  <c r="M221" i="61"/>
  <c r="M217" i="61"/>
  <c r="M218" i="61"/>
  <c r="M213" i="61"/>
  <c r="M214" i="61"/>
  <c r="M215" i="61"/>
  <c r="M216" i="61"/>
  <c r="L219" i="61"/>
  <c r="L220" i="61"/>
  <c r="L221" i="61"/>
  <c r="L217" i="61"/>
  <c r="L218" i="61"/>
  <c r="L213" i="61"/>
  <c r="L214" i="61"/>
  <c r="L215" i="61"/>
  <c r="L216" i="61"/>
  <c r="M212" i="61"/>
  <c r="L212" i="61"/>
  <c r="M207" i="61"/>
  <c r="M208" i="61"/>
  <c r="M209" i="61"/>
  <c r="M203" i="61"/>
  <c r="M205" i="61"/>
  <c r="M206" i="61"/>
  <c r="M199" i="61"/>
  <c r="M200" i="61"/>
  <c r="M201" i="61"/>
  <c r="M202" i="61"/>
  <c r="L205" i="61"/>
  <c r="L206" i="61"/>
  <c r="L207" i="61"/>
  <c r="L208" i="61"/>
  <c r="L209" i="61"/>
  <c r="L203" i="61"/>
  <c r="L204" i="61"/>
  <c r="L199" i="61"/>
  <c r="L200" i="61"/>
  <c r="L201" i="61"/>
  <c r="L202" i="61"/>
  <c r="M198" i="61"/>
  <c r="L198" i="61"/>
  <c r="M193" i="61"/>
  <c r="M194" i="61"/>
  <c r="M195" i="61"/>
  <c r="L193" i="61"/>
  <c r="L194" i="61"/>
  <c r="L195" i="61"/>
  <c r="M192" i="61"/>
  <c r="L192" i="61"/>
  <c r="K192" i="61"/>
  <c r="M185" i="61"/>
  <c r="M186" i="61"/>
  <c r="M187" i="61"/>
  <c r="M188" i="61"/>
  <c r="M189" i="61"/>
  <c r="L185" i="61"/>
  <c r="L186" i="61"/>
  <c r="L187" i="61"/>
  <c r="L188" i="61"/>
  <c r="L189" i="61"/>
  <c r="M184" i="61"/>
  <c r="L184" i="61"/>
  <c r="M181" i="61"/>
  <c r="M178" i="61"/>
  <c r="M179" i="61"/>
  <c r="M180" i="61"/>
  <c r="M174" i="61"/>
  <c r="M175" i="61"/>
  <c r="M176" i="61"/>
  <c r="M177" i="61"/>
  <c r="M169" i="61"/>
  <c r="M170" i="61"/>
  <c r="M171" i="61"/>
  <c r="M172" i="61"/>
  <c r="M173" i="61"/>
  <c r="L180" i="61"/>
  <c r="L181" i="61"/>
  <c r="L175" i="61"/>
  <c r="L176" i="61"/>
  <c r="L177" i="61"/>
  <c r="L178" i="61"/>
  <c r="L179" i="61"/>
  <c r="L169" i="61"/>
  <c r="L170" i="61"/>
  <c r="L171" i="61"/>
  <c r="L172" i="61"/>
  <c r="L173" i="61"/>
  <c r="L174" i="61"/>
  <c r="K179" i="61"/>
  <c r="M168" i="61"/>
  <c r="L168" i="61"/>
  <c r="M158" i="61"/>
  <c r="M159" i="61"/>
  <c r="M160" i="61"/>
  <c r="M161" i="61"/>
  <c r="M162" i="61"/>
  <c r="M163" i="61"/>
  <c r="M164" i="61"/>
  <c r="M165" i="61"/>
  <c r="L158" i="61"/>
  <c r="L159" i="61"/>
  <c r="L160" i="61"/>
  <c r="L161" i="61"/>
  <c r="L162" i="61"/>
  <c r="L163" i="61"/>
  <c r="L164" i="61"/>
  <c r="L165" i="61"/>
  <c r="M157" i="61"/>
  <c r="L157" i="61"/>
  <c r="M146" i="61"/>
  <c r="L146" i="61"/>
  <c r="M144" i="61"/>
  <c r="M140" i="61"/>
  <c r="M141" i="61"/>
  <c r="M142" i="61"/>
  <c r="M143" i="61"/>
  <c r="L140" i="61"/>
  <c r="L141" i="61"/>
  <c r="L142" i="61"/>
  <c r="L143" i="61"/>
  <c r="L144" i="61"/>
  <c r="M139" i="61"/>
  <c r="L139" i="61"/>
  <c r="M127" i="61"/>
  <c r="M128" i="61"/>
  <c r="M129" i="61"/>
  <c r="M130" i="61"/>
  <c r="M131" i="61"/>
  <c r="M132" i="61"/>
  <c r="M133" i="61"/>
  <c r="M134" i="61"/>
  <c r="M135" i="61"/>
  <c r="M136" i="61"/>
  <c r="L127" i="61"/>
  <c r="L128" i="61"/>
  <c r="L129" i="61"/>
  <c r="L130" i="61"/>
  <c r="L131" i="61"/>
  <c r="L132" i="61"/>
  <c r="L133" i="61"/>
  <c r="L134" i="61"/>
  <c r="L135" i="61"/>
  <c r="L136" i="61"/>
  <c r="K135" i="61"/>
  <c r="M126" i="61"/>
  <c r="L126" i="61"/>
  <c r="M122" i="61"/>
  <c r="M123" i="61"/>
  <c r="M118" i="61"/>
  <c r="M119" i="61"/>
  <c r="M120" i="61"/>
  <c r="M121" i="61"/>
  <c r="M114" i="61"/>
  <c r="M115" i="61"/>
  <c r="M116" i="61"/>
  <c r="M117" i="61"/>
  <c r="L120" i="61"/>
  <c r="L121" i="61"/>
  <c r="L122" i="61"/>
  <c r="L123" i="61"/>
  <c r="L117" i="61"/>
  <c r="L118" i="61"/>
  <c r="L119" i="61"/>
  <c r="L114" i="61"/>
  <c r="L115" i="61"/>
  <c r="L116" i="61"/>
  <c r="M113" i="61"/>
  <c r="L113" i="61"/>
  <c r="M109" i="61"/>
  <c r="M110" i="61"/>
  <c r="M107" i="61"/>
  <c r="M108" i="61"/>
  <c r="M103" i="61"/>
  <c r="M104" i="61"/>
  <c r="M105" i="61"/>
  <c r="M106" i="61"/>
  <c r="M99" i="61"/>
  <c r="M100" i="61"/>
  <c r="M101" i="61"/>
  <c r="M102" i="61"/>
  <c r="M95" i="61"/>
  <c r="M96" i="61"/>
  <c r="M97" i="61"/>
  <c r="M98" i="61"/>
  <c r="M91" i="61"/>
  <c r="M92" i="61"/>
  <c r="M93" i="61"/>
  <c r="M94" i="61"/>
  <c r="M88" i="61"/>
  <c r="M89" i="61"/>
  <c r="M90" i="61"/>
  <c r="M85" i="61"/>
  <c r="M86" i="61"/>
  <c r="M87" i="61"/>
  <c r="L110" i="61"/>
  <c r="L109" i="61"/>
  <c r="L107" i="61"/>
  <c r="L108" i="61"/>
  <c r="L104" i="61"/>
  <c r="L105" i="61"/>
  <c r="L106" i="61"/>
  <c r="L100" i="61"/>
  <c r="L101" i="61"/>
  <c r="L102" i="61"/>
  <c r="L103" i="61"/>
  <c r="L96" i="61"/>
  <c r="L97" i="61"/>
  <c r="L98" i="61"/>
  <c r="L99" i="61"/>
  <c r="L92" i="61"/>
  <c r="L93" i="61"/>
  <c r="L94" i="61"/>
  <c r="L95" i="61"/>
  <c r="L89" i="61"/>
  <c r="L90" i="61"/>
  <c r="L91" i="61"/>
  <c r="L85" i="61"/>
  <c r="L86" i="61"/>
  <c r="L87" i="61"/>
  <c r="L88" i="61"/>
  <c r="L322" i="61"/>
  <c r="K85" i="61"/>
  <c r="K86" i="61"/>
  <c r="K87" i="61"/>
  <c r="K89" i="61"/>
  <c r="K92" i="61"/>
  <c r="K93" i="61"/>
  <c r="K96" i="61"/>
  <c r="K97" i="61"/>
  <c r="K98" i="61"/>
  <c r="K99" i="61"/>
  <c r="K100" i="61"/>
  <c r="K101" i="61"/>
  <c r="K102" i="61"/>
  <c r="K105" i="61"/>
  <c r="K108" i="61"/>
  <c r="K109" i="61"/>
  <c r="K114" i="61"/>
  <c r="K115" i="61"/>
  <c r="K116" i="61"/>
  <c r="K117" i="61"/>
  <c r="K118" i="61"/>
  <c r="K119" i="61"/>
  <c r="K120" i="61"/>
  <c r="K123" i="61"/>
  <c r="K129" i="61"/>
  <c r="K130" i="61"/>
  <c r="K131" i="61"/>
  <c r="K133" i="61"/>
  <c r="K134" i="61"/>
  <c r="K136" i="61"/>
  <c r="K139" i="61"/>
  <c r="K140" i="61"/>
  <c r="K143" i="61"/>
  <c r="K146" i="61"/>
  <c r="K157" i="61"/>
  <c r="K160" i="61"/>
  <c r="K162" i="61"/>
  <c r="K164" i="61"/>
  <c r="K168" i="61"/>
  <c r="K169" i="61"/>
  <c r="K170" i="61"/>
  <c r="K171" i="61"/>
  <c r="K172" i="61"/>
  <c r="K173" i="61"/>
  <c r="K174" i="61"/>
  <c r="K175" i="61"/>
  <c r="K178" i="61"/>
  <c r="K184" i="61"/>
  <c r="K186" i="61"/>
  <c r="K187" i="61"/>
  <c r="K188" i="61"/>
  <c r="K193" i="61"/>
  <c r="K194" i="61"/>
  <c r="K195" i="61"/>
  <c r="K200" i="61"/>
  <c r="K203" i="61"/>
  <c r="K204" i="61"/>
  <c r="K207" i="61"/>
  <c r="K208" i="61"/>
  <c r="K209" i="61"/>
  <c r="K212" i="61"/>
  <c r="K213" i="61"/>
  <c r="K214" i="61"/>
  <c r="K215" i="61"/>
  <c r="K218" i="61"/>
  <c r="K224" i="61"/>
  <c r="K225" i="61"/>
  <c r="K227" i="61"/>
  <c r="K228" i="61"/>
  <c r="K229" i="61"/>
  <c r="K230" i="61"/>
  <c r="K231" i="61"/>
  <c r="K232" i="61"/>
  <c r="K233" i="61"/>
  <c r="K236" i="61"/>
  <c r="K241" i="61"/>
  <c r="K242" i="61"/>
  <c r="K245" i="61"/>
  <c r="K246" i="61"/>
  <c r="K247" i="61"/>
  <c r="K248" i="61"/>
  <c r="K249" i="61"/>
  <c r="K250" i="61"/>
  <c r="K251" i="61"/>
  <c r="K254" i="61"/>
  <c r="K258" i="61"/>
  <c r="K259" i="61"/>
  <c r="K263" i="61"/>
  <c r="K264" i="61"/>
  <c r="K265" i="61"/>
  <c r="K266" i="61"/>
  <c r="K267" i="61"/>
  <c r="K268" i="61"/>
  <c r="K269" i="61"/>
  <c r="K274" i="61"/>
  <c r="K277" i="61"/>
  <c r="K278" i="61"/>
  <c r="K280" i="61"/>
  <c r="K281" i="61"/>
  <c r="K282" i="61"/>
  <c r="K283" i="61"/>
  <c r="K284" i="61"/>
  <c r="K285" i="61"/>
  <c r="K286" i="61"/>
  <c r="K291" i="61"/>
  <c r="K297" i="61"/>
  <c r="K298" i="61"/>
  <c r="K302" i="61"/>
  <c r="K303" i="61"/>
  <c r="K304" i="61"/>
  <c r="K306" i="61"/>
  <c r="K307" i="61"/>
  <c r="K308" i="61"/>
  <c r="K310" i="61"/>
  <c r="K313" i="61"/>
  <c r="K322" i="61"/>
  <c r="K323" i="61"/>
  <c r="K324" i="61"/>
  <c r="K326" i="61"/>
  <c r="K329" i="61"/>
  <c r="K330" i="61"/>
  <c r="K331" i="61"/>
  <c r="K332" i="61"/>
  <c r="L311" i="61" l="1"/>
  <c r="M287" i="61"/>
  <c r="K222" i="61"/>
  <c r="K333" i="61"/>
  <c r="L261" i="61"/>
  <c r="L111" i="61"/>
  <c r="M155" i="61"/>
  <c r="L190" i="61"/>
  <c r="L137" i="61"/>
  <c r="M182" i="61"/>
  <c r="K196" i="61"/>
  <c r="K272" i="61"/>
  <c r="K190" i="61"/>
  <c r="M111" i="61"/>
  <c r="L166" i="61"/>
  <c r="L196" i="61"/>
  <c r="M272" i="61"/>
  <c r="L317" i="61"/>
  <c r="K137" i="61"/>
  <c r="K124" i="61"/>
  <c r="K210" i="61"/>
  <c r="K317" i="61"/>
  <c r="K287" i="61"/>
  <c r="K182" i="61"/>
  <c r="K166" i="61"/>
  <c r="L124" i="61"/>
  <c r="M196" i="61"/>
  <c r="M222" i="61"/>
  <c r="L239" i="61"/>
  <c r="K111" i="61"/>
  <c r="K261" i="61"/>
  <c r="L222" i="61"/>
  <c r="L287" i="61"/>
  <c r="K239" i="61"/>
  <c r="M124" i="61"/>
  <c r="L155" i="61"/>
  <c r="M261" i="61"/>
  <c r="K155" i="61"/>
  <c r="A2" i="61" l="1"/>
  <c r="A3" i="11"/>
  <c r="AH4" i="34" l="1"/>
  <c r="AF4" i="34"/>
  <c r="AH5" i="34" l="1"/>
  <c r="AH6" i="34"/>
  <c r="AH7" i="34"/>
  <c r="AH8" i="34"/>
  <c r="AH9" i="34"/>
  <c r="AH10" i="34"/>
  <c r="AH11" i="34"/>
  <c r="AF5" i="34"/>
  <c r="AF6" i="34"/>
  <c r="AF7" i="34"/>
  <c r="AF8" i="34"/>
  <c r="AF9" i="34"/>
  <c r="AF10" i="34"/>
  <c r="AF11" i="34"/>
  <c r="J23" i="61" l="1"/>
  <c r="H47" i="61" l="1"/>
  <c r="AJ85" i="34" l="1"/>
  <c r="AJ86" i="34"/>
  <c r="P20" i="61" l="1"/>
  <c r="J16" i="61"/>
  <c r="M16" i="61"/>
  <c r="L16" i="61"/>
  <c r="J62" i="61" l="1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6" i="83"/>
  <c r="AG10" i="34" l="1"/>
  <c r="AG4" i="34"/>
  <c r="AG7" i="34" l="1"/>
  <c r="AG11" i="34"/>
  <c r="AG5" i="34"/>
  <c r="AG6" i="34"/>
  <c r="AG9" i="34"/>
  <c r="AG8" i="34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AN3" i="30" l="1"/>
  <c r="O334" i="61"/>
  <c r="H320" i="61"/>
  <c r="H317" i="61"/>
  <c r="H137" i="61"/>
  <c r="H327" i="61"/>
  <c r="P137" i="61"/>
  <c r="P320" i="61"/>
  <c r="J320" i="61"/>
  <c r="M320" i="61" l="1"/>
  <c r="K320" i="61" l="1"/>
  <c r="R319" i="61"/>
  <c r="L320" i="61"/>
  <c r="Q319" i="61"/>
  <c r="J549" i="61"/>
  <c r="J551" i="61"/>
  <c r="J552" i="61"/>
  <c r="J548" i="61"/>
  <c r="J541" i="61"/>
  <c r="J542" i="61"/>
  <c r="J543" i="61"/>
  <c r="J544" i="61"/>
  <c r="J545" i="61"/>
  <c r="J540" i="61"/>
  <c r="J532" i="61"/>
  <c r="J533" i="61"/>
  <c r="J534" i="61"/>
  <c r="J535" i="61"/>
  <c r="J536" i="61"/>
  <c r="J537" i="61"/>
  <c r="J531" i="61"/>
  <c r="J527" i="61"/>
  <c r="J528" i="61"/>
  <c r="J526" i="61"/>
  <c r="J520" i="61"/>
  <c r="J521" i="61"/>
  <c r="J522" i="61"/>
  <c r="J523" i="61"/>
  <c r="J519" i="61"/>
  <c r="J512" i="61"/>
  <c r="J513" i="61"/>
  <c r="J514" i="61"/>
  <c r="J515" i="61"/>
  <c r="J516" i="61"/>
  <c r="J511" i="61"/>
  <c r="J495" i="61"/>
  <c r="J496" i="61"/>
  <c r="J497" i="61"/>
  <c r="J498" i="61"/>
  <c r="J499" i="61"/>
  <c r="J500" i="61"/>
  <c r="J501" i="61"/>
  <c r="J502" i="61"/>
  <c r="J503" i="61"/>
  <c r="J504" i="61"/>
  <c r="J505" i="61"/>
  <c r="J506" i="61"/>
  <c r="J507" i="61"/>
  <c r="J508" i="61"/>
  <c r="J494" i="61"/>
  <c r="J483" i="61"/>
  <c r="J484" i="61"/>
  <c r="J485" i="61"/>
  <c r="J486" i="61"/>
  <c r="J487" i="61"/>
  <c r="J488" i="61"/>
  <c r="J489" i="61"/>
  <c r="J490" i="61"/>
  <c r="J491" i="61"/>
  <c r="J482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78" i="61"/>
  <c r="J479" i="61"/>
  <c r="J463" i="61"/>
  <c r="J480" i="61" l="1"/>
  <c r="L27" i="11"/>
  <c r="F20" i="11"/>
  <c r="J15" i="11"/>
  <c r="F12" i="83" l="1"/>
  <c r="G11" i="83"/>
  <c r="D19" i="83" s="1"/>
  <c r="E11" i="83"/>
  <c r="C19" i="83" s="1"/>
  <c r="G10" i="83"/>
  <c r="D18" i="83" s="1"/>
  <c r="E10" i="83"/>
  <c r="C18" i="83" s="1"/>
  <c r="G9" i="83"/>
  <c r="D17" i="83" s="1"/>
  <c r="E9" i="83"/>
  <c r="C17" i="83" s="1"/>
  <c r="G8" i="83"/>
  <c r="D16" i="83" s="1"/>
  <c r="E8" i="83"/>
  <c r="C16" i="83" s="1"/>
  <c r="G7" i="83"/>
  <c r="D15" i="83" s="1"/>
  <c r="E7" i="83"/>
  <c r="C15" i="83" s="1"/>
  <c r="G6" i="83"/>
  <c r="D14" i="83" s="1"/>
  <c r="E6" i="83"/>
  <c r="C14" i="83" s="1"/>
  <c r="G12" i="83" l="1"/>
  <c r="D20" i="83" s="1"/>
  <c r="D12" i="83"/>
  <c r="E12" i="83" s="1"/>
  <c r="C20" i="83" l="1"/>
  <c r="J742" i="61" l="1"/>
  <c r="J743" i="61"/>
  <c r="J736" i="61"/>
  <c r="J737" i="61"/>
  <c r="J738" i="61"/>
  <c r="J723" i="61"/>
  <c r="J724" i="61"/>
  <c r="J725" i="61"/>
  <c r="J726" i="61"/>
  <c r="J727" i="61"/>
  <c r="J728" i="61"/>
  <c r="J729" i="61"/>
  <c r="J730" i="61"/>
  <c r="J731" i="61"/>
  <c r="J732" i="61"/>
  <c r="J713" i="61"/>
  <c r="J714" i="61"/>
  <c r="J715" i="61"/>
  <c r="J716" i="61"/>
  <c r="J717" i="61"/>
  <c r="J718" i="61"/>
  <c r="J719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675" i="61"/>
  <c r="J676" i="61"/>
  <c r="J677" i="61"/>
  <c r="J678" i="61"/>
  <c r="J679" i="61"/>
  <c r="J680" i="61"/>
  <c r="J681" i="61"/>
  <c r="J682" i="61"/>
  <c r="J683" i="61"/>
  <c r="J684" i="61"/>
  <c r="J685" i="61"/>
  <c r="J686" i="61"/>
  <c r="J687" i="61"/>
  <c r="J688" i="61"/>
  <c r="J689" i="61"/>
  <c r="J690" i="61"/>
  <c r="J691" i="61"/>
  <c r="J692" i="61"/>
  <c r="J664" i="61"/>
  <c r="J665" i="61"/>
  <c r="J666" i="61"/>
  <c r="J667" i="61"/>
  <c r="J668" i="61"/>
  <c r="J669" i="61"/>
  <c r="J670" i="61"/>
  <c r="J671" i="61"/>
  <c r="J648" i="61"/>
  <c r="J649" i="61"/>
  <c r="J650" i="61"/>
  <c r="J651" i="61"/>
  <c r="J652" i="61"/>
  <c r="J653" i="61"/>
  <c r="J654" i="61"/>
  <c r="J655" i="61"/>
  <c r="J656" i="61"/>
  <c r="J657" i="61"/>
  <c r="J658" i="61"/>
  <c r="J659" i="61"/>
  <c r="J660" i="61"/>
  <c r="J661" i="61"/>
  <c r="J639" i="61"/>
  <c r="J640" i="61"/>
  <c r="J641" i="61"/>
  <c r="J642" i="61"/>
  <c r="J643" i="61"/>
  <c r="J644" i="61"/>
  <c r="J621" i="61"/>
  <c r="J622" i="61"/>
  <c r="J623" i="61"/>
  <c r="J624" i="61"/>
  <c r="J625" i="61"/>
  <c r="J626" i="61"/>
  <c r="J627" i="61"/>
  <c r="J628" i="61"/>
  <c r="J629" i="61"/>
  <c r="J630" i="61"/>
  <c r="J631" i="61"/>
  <c r="J632" i="61"/>
  <c r="J633" i="61"/>
  <c r="J634" i="61"/>
  <c r="J635" i="61"/>
  <c r="J612" i="61"/>
  <c r="J613" i="61"/>
  <c r="J614" i="61"/>
  <c r="J615" i="61"/>
  <c r="J616" i="61"/>
  <c r="J617" i="61"/>
  <c r="J587" i="61"/>
  <c r="J588" i="61"/>
  <c r="J589" i="61"/>
  <c r="J590" i="61"/>
  <c r="J591" i="61"/>
  <c r="J592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568" i="61"/>
  <c r="J569" i="61"/>
  <c r="J570" i="61"/>
  <c r="J571" i="61"/>
  <c r="J572" i="61"/>
  <c r="J573" i="61"/>
  <c r="J574" i="61"/>
  <c r="J575" i="61"/>
  <c r="J562" i="61"/>
  <c r="J563" i="61"/>
  <c r="J564" i="61"/>
  <c r="J565" i="61"/>
  <c r="J557" i="61"/>
  <c r="J558" i="61"/>
  <c r="J393" i="61"/>
  <c r="J394" i="61"/>
  <c r="J395" i="61"/>
  <c r="J396" i="61"/>
  <c r="J379" i="61"/>
  <c r="J380" i="61"/>
  <c r="J381" i="61"/>
  <c r="J382" i="61"/>
  <c r="J383" i="61"/>
  <c r="J384" i="61"/>
  <c r="J385" i="61"/>
  <c r="J386" i="61"/>
  <c r="J387" i="61"/>
  <c r="J388" i="61"/>
  <c r="J389" i="61"/>
  <c r="J370" i="61"/>
  <c r="J371" i="61"/>
  <c r="J372" i="61"/>
  <c r="J373" i="61"/>
  <c r="J374" i="61"/>
  <c r="J375" i="61"/>
  <c r="J358" i="61"/>
  <c r="J359" i="61"/>
  <c r="J360" i="61"/>
  <c r="J361" i="61"/>
  <c r="J362" i="61"/>
  <c r="J363" i="61"/>
  <c r="J364" i="61"/>
  <c r="J365" i="61"/>
  <c r="J366" i="61"/>
  <c r="J353" i="61"/>
  <c r="J354" i="61"/>
  <c r="J338" i="61"/>
  <c r="J339" i="61"/>
  <c r="J340" i="61"/>
  <c r="J341" i="61"/>
  <c r="J342" i="61"/>
  <c r="J343" i="61"/>
  <c r="J344" i="61"/>
  <c r="J345" i="61"/>
  <c r="J346" i="61"/>
  <c r="J347" i="61"/>
  <c r="J348" i="61"/>
  <c r="J349" i="61"/>
  <c r="J559" i="61" l="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23" i="61" l="1"/>
  <c r="L31" i="61"/>
  <c r="L41" i="61"/>
  <c r="L30" i="61"/>
  <c r="L27" i="61"/>
  <c r="L24" i="61"/>
  <c r="L7" i="61"/>
  <c r="L14" i="61"/>
  <c r="L13" i="61"/>
  <c r="M18" i="61"/>
  <c r="L64" i="61"/>
  <c r="L8" i="61"/>
  <c r="L15" i="61"/>
  <c r="L51" i="61"/>
  <c r="L63" i="61"/>
  <c r="M587" i="61"/>
  <c r="M588" i="61"/>
  <c r="M589" i="61"/>
  <c r="M590" i="61"/>
  <c r="M591" i="61"/>
  <c r="M59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12" i="61"/>
  <c r="M613" i="61"/>
  <c r="M614" i="61"/>
  <c r="M615" i="61"/>
  <c r="M616" i="61"/>
  <c r="M617" i="61"/>
  <c r="M621" i="61"/>
  <c r="M622" i="61"/>
  <c r="M623" i="61"/>
  <c r="M624" i="61"/>
  <c r="M625" i="61"/>
  <c r="M626" i="61"/>
  <c r="M627" i="61"/>
  <c r="M628" i="61"/>
  <c r="M629" i="61"/>
  <c r="M630" i="61"/>
  <c r="M631" i="61"/>
  <c r="M632" i="61"/>
  <c r="M633" i="61"/>
  <c r="M634" i="61"/>
  <c r="M635" i="61"/>
  <c r="M639" i="61"/>
  <c r="M640" i="61"/>
  <c r="M641" i="61"/>
  <c r="M642" i="61"/>
  <c r="M643" i="61"/>
  <c r="M644" i="61"/>
  <c r="M648" i="61"/>
  <c r="M649" i="61"/>
  <c r="M650" i="61"/>
  <c r="M651" i="61"/>
  <c r="M652" i="61"/>
  <c r="M653" i="61"/>
  <c r="M654" i="61"/>
  <c r="M655" i="61"/>
  <c r="M656" i="61"/>
  <c r="M657" i="61"/>
  <c r="M658" i="61"/>
  <c r="M659" i="61"/>
  <c r="M660" i="61"/>
  <c r="M661" i="61"/>
  <c r="M664" i="61"/>
  <c r="M665" i="61"/>
  <c r="M666" i="61"/>
  <c r="M667" i="61"/>
  <c r="M668" i="61"/>
  <c r="M669" i="61"/>
  <c r="M670" i="61"/>
  <c r="M671" i="61"/>
  <c r="M675" i="61"/>
  <c r="M676" i="61"/>
  <c r="M677" i="61"/>
  <c r="M678" i="61"/>
  <c r="M679" i="61"/>
  <c r="M680" i="61"/>
  <c r="M681" i="61"/>
  <c r="M682" i="61"/>
  <c r="M683" i="61"/>
  <c r="M684" i="61"/>
  <c r="M685" i="61"/>
  <c r="M686" i="61"/>
  <c r="M687" i="61"/>
  <c r="M688" i="61"/>
  <c r="M689" i="61"/>
  <c r="M690" i="61"/>
  <c r="M691" i="61"/>
  <c r="M692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3" i="61"/>
  <c r="M714" i="61"/>
  <c r="M715" i="61"/>
  <c r="M716" i="61"/>
  <c r="M717" i="61"/>
  <c r="M718" i="61"/>
  <c r="M719" i="61"/>
  <c r="M723" i="61"/>
  <c r="M724" i="61"/>
  <c r="M725" i="61"/>
  <c r="M726" i="61"/>
  <c r="M727" i="61"/>
  <c r="M728" i="61"/>
  <c r="M729" i="61"/>
  <c r="M730" i="61"/>
  <c r="M731" i="61"/>
  <c r="M732" i="61"/>
  <c r="M736" i="61"/>
  <c r="M737" i="61"/>
  <c r="M738" i="61"/>
  <c r="M742" i="61"/>
  <c r="M743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12" i="61"/>
  <c r="L613" i="61"/>
  <c r="L614" i="61"/>
  <c r="L615" i="61"/>
  <c r="L616" i="61"/>
  <c r="L617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4" i="61"/>
  <c r="L635" i="61"/>
  <c r="L639" i="61"/>
  <c r="L640" i="61"/>
  <c r="L641" i="61"/>
  <c r="L642" i="61"/>
  <c r="L643" i="61"/>
  <c r="L644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0" i="61"/>
  <c r="L661" i="61"/>
  <c r="L664" i="61"/>
  <c r="L665" i="61"/>
  <c r="L666" i="61"/>
  <c r="L667" i="61"/>
  <c r="L668" i="61"/>
  <c r="L669" i="61"/>
  <c r="L670" i="61"/>
  <c r="L671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L691" i="61"/>
  <c r="L692" i="61"/>
  <c r="AP99" i="30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3" i="61"/>
  <c r="L714" i="61"/>
  <c r="L715" i="61"/>
  <c r="L716" i="61"/>
  <c r="L717" i="61"/>
  <c r="L718" i="61"/>
  <c r="L719" i="61"/>
  <c r="L723" i="61"/>
  <c r="L724" i="61"/>
  <c r="L725" i="61"/>
  <c r="L726" i="61"/>
  <c r="L727" i="61"/>
  <c r="L728" i="61"/>
  <c r="L729" i="61"/>
  <c r="L730" i="61"/>
  <c r="L731" i="61"/>
  <c r="L732" i="61"/>
  <c r="L736" i="61"/>
  <c r="L737" i="61"/>
  <c r="L738" i="61"/>
  <c r="L742" i="61"/>
  <c r="L743" i="61"/>
  <c r="K604" i="61"/>
  <c r="K656" i="61"/>
  <c r="K690" i="61"/>
  <c r="K705" i="61"/>
  <c r="K724" i="61"/>
  <c r="K743" i="61"/>
  <c r="M557" i="61"/>
  <c r="M558" i="61"/>
  <c r="M562" i="61"/>
  <c r="M563" i="61"/>
  <c r="M564" i="61"/>
  <c r="M565" i="61"/>
  <c r="M568" i="61"/>
  <c r="M569" i="61"/>
  <c r="M570" i="61"/>
  <c r="M571" i="61"/>
  <c r="M572" i="61"/>
  <c r="M573" i="61"/>
  <c r="M574" i="61"/>
  <c r="M575" i="61"/>
  <c r="L557" i="61"/>
  <c r="L558" i="61"/>
  <c r="L562" i="61"/>
  <c r="L563" i="61"/>
  <c r="L564" i="61"/>
  <c r="L565" i="61"/>
  <c r="L568" i="61"/>
  <c r="L569" i="61"/>
  <c r="L570" i="61"/>
  <c r="L571" i="61"/>
  <c r="L572" i="61"/>
  <c r="L573" i="61"/>
  <c r="L574" i="61"/>
  <c r="L575" i="61"/>
  <c r="K568" i="61"/>
  <c r="K569" i="61"/>
  <c r="K572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79" i="61"/>
  <c r="M483" i="61"/>
  <c r="M484" i="61"/>
  <c r="M485" i="61"/>
  <c r="M486" i="61"/>
  <c r="M487" i="61"/>
  <c r="M488" i="61"/>
  <c r="M489" i="61"/>
  <c r="M490" i="61"/>
  <c r="M491" i="61"/>
  <c r="M495" i="61"/>
  <c r="M496" i="61"/>
  <c r="M497" i="61"/>
  <c r="M498" i="61"/>
  <c r="M499" i="61"/>
  <c r="M500" i="61"/>
  <c r="M501" i="61"/>
  <c r="M502" i="61"/>
  <c r="M503" i="61"/>
  <c r="M504" i="61"/>
  <c r="M505" i="61"/>
  <c r="M506" i="61"/>
  <c r="M507" i="61"/>
  <c r="M508" i="61"/>
  <c r="M512" i="61"/>
  <c r="M513" i="61"/>
  <c r="M514" i="61"/>
  <c r="M515" i="61"/>
  <c r="M516" i="61"/>
  <c r="M520" i="61"/>
  <c r="M521" i="61"/>
  <c r="M522" i="61"/>
  <c r="M523" i="61"/>
  <c r="M527" i="61"/>
  <c r="M528" i="61"/>
  <c r="M532" i="61"/>
  <c r="M533" i="61"/>
  <c r="M534" i="61"/>
  <c r="M535" i="61"/>
  <c r="M536" i="61"/>
  <c r="M537" i="61"/>
  <c r="M541" i="61"/>
  <c r="M542" i="61"/>
  <c r="M543" i="61"/>
  <c r="M544" i="61"/>
  <c r="M545" i="61"/>
  <c r="M549" i="61"/>
  <c r="M550" i="61"/>
  <c r="M551" i="61"/>
  <c r="M552" i="61"/>
  <c r="AJ5" i="34"/>
  <c r="AJ7" i="34"/>
  <c r="AJ11" i="34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L478" i="61"/>
  <c r="L479" i="61"/>
  <c r="AJ29" i="34"/>
  <c r="L483" i="61"/>
  <c r="L484" i="61"/>
  <c r="L485" i="61"/>
  <c r="L486" i="61"/>
  <c r="L487" i="61"/>
  <c r="L488" i="61"/>
  <c r="L489" i="61"/>
  <c r="L490" i="61"/>
  <c r="L491" i="61"/>
  <c r="AJ39" i="34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L507" i="61"/>
  <c r="L508" i="61"/>
  <c r="AJ54" i="34"/>
  <c r="L512" i="61"/>
  <c r="L513" i="61"/>
  <c r="L514" i="61"/>
  <c r="L515" i="61"/>
  <c r="L516" i="61"/>
  <c r="AJ60" i="34"/>
  <c r="L520" i="61"/>
  <c r="L521" i="61"/>
  <c r="L522" i="61"/>
  <c r="L523" i="61"/>
  <c r="L527" i="61"/>
  <c r="L528" i="61"/>
  <c r="AJ68" i="34"/>
  <c r="L532" i="61"/>
  <c r="L533" i="61"/>
  <c r="L534" i="61"/>
  <c r="L535" i="61"/>
  <c r="L536" i="61"/>
  <c r="L537" i="61"/>
  <c r="AJ75" i="34"/>
  <c r="L541" i="61"/>
  <c r="L542" i="61"/>
  <c r="L543" i="61"/>
  <c r="L544" i="61"/>
  <c r="L545" i="61"/>
  <c r="L549" i="61"/>
  <c r="L550" i="61"/>
  <c r="L552" i="61"/>
  <c r="K499" i="61"/>
  <c r="K464" i="61"/>
  <c r="K465" i="61"/>
  <c r="K470" i="61"/>
  <c r="K471" i="61"/>
  <c r="K472" i="61"/>
  <c r="K473" i="61"/>
  <c r="K478" i="61"/>
  <c r="K479" i="61"/>
  <c r="K483" i="61"/>
  <c r="K488" i="61"/>
  <c r="K489" i="61"/>
  <c r="K490" i="61"/>
  <c r="K491" i="61"/>
  <c r="K498" i="61"/>
  <c r="K500" i="61"/>
  <c r="K501" i="61"/>
  <c r="K502" i="61"/>
  <c r="K506" i="61"/>
  <c r="K507" i="61"/>
  <c r="K508" i="61"/>
  <c r="K512" i="61"/>
  <c r="K516" i="61"/>
  <c r="K520" i="61"/>
  <c r="K521" i="61"/>
  <c r="K522" i="61"/>
  <c r="K528" i="61"/>
  <c r="K532" i="61"/>
  <c r="K533" i="61"/>
  <c r="K534" i="61"/>
  <c r="K541" i="61"/>
  <c r="K542" i="61"/>
  <c r="K543" i="61"/>
  <c r="K544" i="61"/>
  <c r="K550" i="61"/>
  <c r="K551" i="61"/>
  <c r="K552" i="61"/>
  <c r="R435" i="61"/>
  <c r="L559" i="61" l="1"/>
  <c r="Q316" i="61"/>
  <c r="K698" i="61"/>
  <c r="K603" i="61"/>
  <c r="K738" i="61"/>
  <c r="K719" i="61"/>
  <c r="K697" i="61"/>
  <c r="K679" i="61"/>
  <c r="K661" i="61"/>
  <c r="K602" i="61"/>
  <c r="K595" i="61"/>
  <c r="K730" i="61"/>
  <c r="K713" i="61"/>
  <c r="K688" i="61"/>
  <c r="K670" i="61"/>
  <c r="K644" i="61"/>
  <c r="K621" i="61"/>
  <c r="K612" i="61"/>
  <c r="K589" i="61"/>
  <c r="K729" i="61"/>
  <c r="K687" i="61"/>
  <c r="K669" i="61"/>
  <c r="K653" i="61"/>
  <c r="K635" i="61"/>
  <c r="K627" i="61"/>
  <c r="K588" i="61"/>
  <c r="K703" i="61"/>
  <c r="K680" i="61"/>
  <c r="K654" i="61"/>
  <c r="K628" i="61"/>
  <c r="K596" i="61"/>
  <c r="K708" i="61"/>
  <c r="K633" i="61"/>
  <c r="K601" i="61"/>
  <c r="K726" i="61"/>
  <c r="K707" i="61"/>
  <c r="K702" i="61"/>
  <c r="K692" i="61"/>
  <c r="K684" i="61"/>
  <c r="K676" i="61"/>
  <c r="K667" i="61"/>
  <c r="K658" i="61"/>
  <c r="K650" i="61"/>
  <c r="K641" i="61"/>
  <c r="K632" i="61"/>
  <c r="K625" i="61"/>
  <c r="K616" i="61"/>
  <c r="K607" i="61"/>
  <c r="K600" i="61"/>
  <c r="K717" i="61"/>
  <c r="K677" i="61"/>
  <c r="K608" i="61"/>
  <c r="K725" i="61"/>
  <c r="K716" i="61"/>
  <c r="K706" i="61"/>
  <c r="K701" i="61"/>
  <c r="K691" i="61"/>
  <c r="K683" i="61"/>
  <c r="K675" i="61"/>
  <c r="K666" i="61"/>
  <c r="K657" i="61"/>
  <c r="K649" i="61"/>
  <c r="K640" i="61"/>
  <c r="K631" i="61"/>
  <c r="K624" i="61"/>
  <c r="K615" i="61"/>
  <c r="K606" i="61"/>
  <c r="K599" i="61"/>
  <c r="K592" i="61"/>
  <c r="K742" i="61"/>
  <c r="K723" i="61"/>
  <c r="K704" i="61"/>
  <c r="K689" i="61"/>
  <c r="K671" i="61"/>
  <c r="K655" i="61"/>
  <c r="K590" i="61"/>
  <c r="AP57" i="30"/>
  <c r="K736" i="61"/>
  <c r="K659" i="61"/>
  <c r="K593" i="61"/>
  <c r="K727" i="61"/>
  <c r="K685" i="61"/>
  <c r="K651" i="61"/>
  <c r="K617" i="61"/>
  <c r="AP133" i="30"/>
  <c r="K562" i="61"/>
  <c r="K571" i="61"/>
  <c r="K574" i="61"/>
  <c r="K558" i="61"/>
  <c r="K575" i="61"/>
  <c r="K565" i="61"/>
  <c r="K557" i="61"/>
  <c r="K570" i="61"/>
  <c r="K564" i="61"/>
  <c r="AJ6" i="34"/>
  <c r="AJ12" i="34"/>
  <c r="AJ35" i="34"/>
  <c r="AJ10" i="34"/>
  <c r="AJ4" i="34"/>
  <c r="AJ81" i="34"/>
  <c r="AJ65" i="34"/>
  <c r="AJ9" i="34"/>
  <c r="K484" i="61"/>
  <c r="K474" i="61"/>
  <c r="K466" i="61"/>
  <c r="AJ67" i="34"/>
  <c r="AJ27" i="34"/>
  <c r="AJ83" i="34"/>
  <c r="K536" i="61"/>
  <c r="K514" i="61"/>
  <c r="K504" i="61"/>
  <c r="K496" i="61"/>
  <c r="K486" i="61"/>
  <c r="K476" i="61"/>
  <c r="K468" i="61"/>
  <c r="AJ8" i="34"/>
  <c r="AJ51" i="34"/>
  <c r="AJ19" i="34"/>
  <c r="AJ59" i="34"/>
  <c r="K545" i="61"/>
  <c r="K535" i="61"/>
  <c r="K523" i="61"/>
  <c r="K513" i="61"/>
  <c r="K503" i="61"/>
  <c r="K495" i="61"/>
  <c r="K485" i="61"/>
  <c r="K475" i="61"/>
  <c r="K467" i="61"/>
  <c r="K549" i="61"/>
  <c r="K537" i="61"/>
  <c r="K527" i="61"/>
  <c r="K515" i="61"/>
  <c r="K505" i="61"/>
  <c r="K497" i="61"/>
  <c r="K487" i="61"/>
  <c r="K477" i="61"/>
  <c r="K469" i="61"/>
  <c r="AJ43" i="34"/>
  <c r="K737" i="61"/>
  <c r="K728" i="61"/>
  <c r="K718" i="61"/>
  <c r="K709" i="61"/>
  <c r="K696" i="61"/>
  <c r="K686" i="61"/>
  <c r="K678" i="61"/>
  <c r="K668" i="61"/>
  <c r="K660" i="61"/>
  <c r="K652" i="61"/>
  <c r="K642" i="61"/>
  <c r="K634" i="61"/>
  <c r="K626" i="61"/>
  <c r="K594" i="61"/>
  <c r="K587" i="61"/>
  <c r="AP27" i="30"/>
  <c r="AP116" i="30"/>
  <c r="AP74" i="30"/>
  <c r="K732" i="61"/>
  <c r="K715" i="61"/>
  <c r="K700" i="61"/>
  <c r="K682" i="61"/>
  <c r="K665" i="61"/>
  <c r="K648" i="61"/>
  <c r="AP80" i="30"/>
  <c r="AP17" i="30"/>
  <c r="K731" i="61"/>
  <c r="K714" i="61"/>
  <c r="K699" i="61"/>
  <c r="K681" i="61"/>
  <c r="K664" i="61"/>
  <c r="K639" i="61"/>
  <c r="K629" i="61"/>
  <c r="K622" i="61"/>
  <c r="K613" i="61"/>
  <c r="K597" i="61"/>
  <c r="AP132" i="30"/>
  <c r="AP110" i="30"/>
  <c r="AP95" i="30"/>
  <c r="AP73" i="30"/>
  <c r="AP52" i="30"/>
  <c r="AP36" i="30"/>
  <c r="AP16" i="30"/>
  <c r="K630" i="61"/>
  <c r="K623" i="61"/>
  <c r="K614" i="61"/>
  <c r="K605" i="61"/>
  <c r="K598" i="61"/>
  <c r="K591" i="61"/>
  <c r="AP137" i="30"/>
  <c r="AP122" i="30"/>
  <c r="AP50" i="30"/>
  <c r="AP131" i="30"/>
  <c r="AP109" i="30"/>
  <c r="AP89" i="30"/>
  <c r="AP72" i="30"/>
  <c r="AP31" i="30"/>
  <c r="AP15" i="30"/>
  <c r="AP96" i="30"/>
  <c r="AP37" i="30"/>
  <c r="AP125" i="30"/>
  <c r="AP108" i="30"/>
  <c r="AP88" i="30"/>
  <c r="AP51" i="30"/>
  <c r="AP30" i="30"/>
  <c r="AP10" i="30"/>
  <c r="AP124" i="30"/>
  <c r="AP105" i="30"/>
  <c r="AP87" i="30"/>
  <c r="AP66" i="30"/>
  <c r="AP45" i="30"/>
  <c r="AP29" i="30"/>
  <c r="AP9" i="30"/>
  <c r="AP67" i="30"/>
  <c r="AP114" i="30"/>
  <c r="AP34" i="30"/>
  <c r="AP123" i="30"/>
  <c r="AP104" i="30"/>
  <c r="AP81" i="30"/>
  <c r="AP65" i="30"/>
  <c r="AP44" i="30"/>
  <c r="AP24" i="30"/>
  <c r="AP8" i="30"/>
  <c r="AP139" i="30"/>
  <c r="AP118" i="30"/>
  <c r="AP103" i="30"/>
  <c r="AP59" i="30"/>
  <c r="AP43" i="30"/>
  <c r="AP23" i="30"/>
  <c r="AP138" i="30"/>
  <c r="AP117" i="30"/>
  <c r="AP97" i="30"/>
  <c r="AP79" i="30"/>
  <c r="AP58" i="30"/>
  <c r="AP38" i="30"/>
  <c r="AP22" i="30"/>
  <c r="R738" i="61"/>
  <c r="Q738" i="61"/>
  <c r="AP130" i="30"/>
  <c r="AP115" i="30"/>
  <c r="AP107" i="30"/>
  <c r="AP102" i="30"/>
  <c r="AP94" i="30"/>
  <c r="AP86" i="30"/>
  <c r="AP78" i="30"/>
  <c r="AP64" i="30"/>
  <c r="AP56" i="30"/>
  <c r="AP42" i="30"/>
  <c r="AP35" i="30"/>
  <c r="AP28" i="30"/>
  <c r="AP21" i="30"/>
  <c r="AP14" i="30"/>
  <c r="AP7" i="30"/>
  <c r="AP136" i="30"/>
  <c r="AP129" i="30"/>
  <c r="AP121" i="30"/>
  <c r="AP101" i="30"/>
  <c r="AP93" i="30"/>
  <c r="AP85" i="30"/>
  <c r="AP77" i="30"/>
  <c r="AP71" i="30"/>
  <c r="AP63" i="30"/>
  <c r="AP55" i="30"/>
  <c r="AP49" i="30"/>
  <c r="AP41" i="30"/>
  <c r="AP20" i="30"/>
  <c r="AP13" i="30"/>
  <c r="AP6" i="30"/>
  <c r="AP135" i="30"/>
  <c r="AP120" i="30"/>
  <c r="AP92" i="30"/>
  <c r="AP76" i="30"/>
  <c r="AP62" i="30"/>
  <c r="AP134" i="30"/>
  <c r="AP127" i="30"/>
  <c r="AP119" i="30"/>
  <c r="AP112" i="30"/>
  <c r="AP91" i="30"/>
  <c r="AP83" i="30"/>
  <c r="AP69" i="30"/>
  <c r="AP61" i="30"/>
  <c r="AP47" i="30"/>
  <c r="AP33" i="30"/>
  <c r="AP26" i="30"/>
  <c r="AP19" i="30"/>
  <c r="AP11" i="30"/>
  <c r="AP128" i="30"/>
  <c r="AP113" i="30"/>
  <c r="AP100" i="30"/>
  <c r="AP84" i="30"/>
  <c r="AP70" i="30"/>
  <c r="AP54" i="30"/>
  <c r="AP48" i="30"/>
  <c r="AP40" i="30"/>
  <c r="AP12" i="30"/>
  <c r="AP5" i="30"/>
  <c r="K643" i="61"/>
  <c r="AP126" i="30"/>
  <c r="AP111" i="30"/>
  <c r="AP106" i="30"/>
  <c r="AP98" i="30"/>
  <c r="AP90" i="30"/>
  <c r="AP82" i="30"/>
  <c r="AP75" i="30"/>
  <c r="AP68" i="30"/>
  <c r="AP60" i="30"/>
  <c r="AP53" i="30"/>
  <c r="AP46" i="30"/>
  <c r="AP39" i="30"/>
  <c r="AP32" i="30"/>
  <c r="AP25" i="30"/>
  <c r="AP18" i="30"/>
  <c r="K573" i="61"/>
  <c r="K563" i="61"/>
  <c r="AJ82" i="34"/>
  <c r="AJ74" i="34"/>
  <c r="AJ66" i="34"/>
  <c r="AJ58" i="34"/>
  <c r="AJ50" i="34"/>
  <c r="AJ42" i="34"/>
  <c r="AJ34" i="34"/>
  <c r="AJ26" i="34"/>
  <c r="AJ18" i="34"/>
  <c r="AJ73" i="34"/>
  <c r="AJ57" i="34"/>
  <c r="AJ49" i="34"/>
  <c r="AJ41" i="34"/>
  <c r="AJ33" i="34"/>
  <c r="AJ25" i="34"/>
  <c r="AJ17" i="34"/>
  <c r="L551" i="61"/>
  <c r="AJ84" i="34"/>
  <c r="AJ80" i="34"/>
  <c r="AJ72" i="34"/>
  <c r="AJ64" i="34"/>
  <c r="AJ56" i="34"/>
  <c r="AJ48" i="34"/>
  <c r="AJ40" i="34"/>
  <c r="AJ32" i="34"/>
  <c r="AJ24" i="34"/>
  <c r="AJ16" i="34"/>
  <c r="AJ79" i="34"/>
  <c r="AJ71" i="34"/>
  <c r="AJ63" i="34"/>
  <c r="AJ55" i="34"/>
  <c r="AJ47" i="34"/>
  <c r="AJ31" i="34"/>
  <c r="AJ23" i="34"/>
  <c r="AJ15" i="34"/>
  <c r="AJ78" i="34"/>
  <c r="AJ70" i="34"/>
  <c r="AJ62" i="34"/>
  <c r="AJ46" i="34"/>
  <c r="AJ38" i="34"/>
  <c r="AJ30" i="34"/>
  <c r="AJ22" i="34"/>
  <c r="AJ77" i="34"/>
  <c r="AJ69" i="34"/>
  <c r="AJ61" i="34"/>
  <c r="AJ53" i="34"/>
  <c r="AJ45" i="34"/>
  <c r="AJ37" i="34"/>
  <c r="AJ21" i="34"/>
  <c r="AJ13" i="34"/>
  <c r="AJ14" i="34"/>
  <c r="AJ76" i="34"/>
  <c r="AJ52" i="34"/>
  <c r="AJ44" i="34"/>
  <c r="AJ36" i="34"/>
  <c r="AJ28" i="34"/>
  <c r="AJ20" i="34"/>
  <c r="J6" i="61"/>
  <c r="J20" i="61" s="1"/>
  <c r="K559" i="61" l="1"/>
  <c r="H744" i="61"/>
  <c r="H739" i="61"/>
  <c r="H733" i="61"/>
  <c r="H720" i="61"/>
  <c r="H710" i="61"/>
  <c r="H693" i="61"/>
  <c r="H672" i="61"/>
  <c r="H662" i="61"/>
  <c r="H645" i="61"/>
  <c r="H636" i="61"/>
  <c r="H618" i="61"/>
  <c r="H609" i="61"/>
  <c r="H576" i="61"/>
  <c r="H566" i="61"/>
  <c r="H559" i="61"/>
  <c r="H553" i="61"/>
  <c r="H546" i="61"/>
  <c r="H538" i="61"/>
  <c r="H529" i="61"/>
  <c r="H524" i="61"/>
  <c r="H517" i="61"/>
  <c r="H509" i="61"/>
  <c r="H492" i="61"/>
  <c r="H480" i="61"/>
  <c r="H459" i="61"/>
  <c r="H452" i="61"/>
  <c r="H445" i="61"/>
  <c r="H439" i="61"/>
  <c r="H433" i="61"/>
  <c r="H428" i="61"/>
  <c r="H413" i="61"/>
  <c r="H404" i="61"/>
  <c r="H397" i="61"/>
  <c r="H390" i="61"/>
  <c r="H376" i="61"/>
  <c r="H367" i="61"/>
  <c r="H355" i="61"/>
  <c r="H350" i="61"/>
  <c r="H333" i="61"/>
  <c r="H311" i="61"/>
  <c r="H300" i="61"/>
  <c r="H294" i="61"/>
  <c r="H287" i="61"/>
  <c r="H272" i="61"/>
  <c r="H261" i="61"/>
  <c r="H239" i="61"/>
  <c r="H222" i="61"/>
  <c r="H210" i="61"/>
  <c r="H196" i="61"/>
  <c r="H190" i="61"/>
  <c r="H182" i="61"/>
  <c r="H155" i="61"/>
  <c r="H166" i="61" s="1"/>
  <c r="H124" i="61"/>
  <c r="H111" i="61"/>
  <c r="H81" i="61"/>
  <c r="H74" i="61"/>
  <c r="H66" i="61"/>
  <c r="H58" i="61"/>
  <c r="H52" i="61"/>
  <c r="H34" i="61"/>
  <c r="H20" i="61"/>
  <c r="H583" i="61" l="1"/>
  <c r="H460" i="61"/>
  <c r="H554" i="61"/>
  <c r="H82" i="61"/>
  <c r="H334" i="61"/>
  <c r="H745" i="61"/>
  <c r="H747" i="61" l="1"/>
  <c r="J294" i="6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P4" i="30"/>
  <c r="J82" i="61" l="1"/>
  <c r="M20" i="61" l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R6" i="61" l="1"/>
  <c r="Q6" i="61"/>
  <c r="L20" i="61"/>
  <c r="Q74" i="61"/>
  <c r="M22" i="61"/>
  <c r="M34" i="61" s="1"/>
  <c r="J459" i="61" l="1"/>
  <c r="J452" i="61"/>
  <c r="J445" i="61"/>
  <c r="J439" i="61"/>
  <c r="J433" i="61"/>
  <c r="J428" i="61"/>
  <c r="J413" i="61"/>
  <c r="J399" i="61"/>
  <c r="J404" i="61" s="1"/>
  <c r="J392" i="61"/>
  <c r="J397" i="61" s="1"/>
  <c r="J378" i="61"/>
  <c r="J390" i="61" s="1"/>
  <c r="J369" i="61"/>
  <c r="J376" i="61" s="1"/>
  <c r="J357" i="61"/>
  <c r="J367" i="61" s="1"/>
  <c r="J352" i="61"/>
  <c r="J355" i="61" s="1"/>
  <c r="J337" i="61"/>
  <c r="J350" i="61" s="1"/>
  <c r="J460" i="61" l="1"/>
  <c r="J741" i="61"/>
  <c r="J744" i="61" s="1"/>
  <c r="J735" i="61"/>
  <c r="J722" i="61"/>
  <c r="J712" i="61"/>
  <c r="J720" i="61" s="1"/>
  <c r="J695" i="61"/>
  <c r="J674" i="61"/>
  <c r="J693" i="61" s="1"/>
  <c r="J672" i="61"/>
  <c r="J647" i="61"/>
  <c r="J662" i="61" s="1"/>
  <c r="J638" i="61"/>
  <c r="J645" i="61" s="1"/>
  <c r="J620" i="61"/>
  <c r="J636" i="61" s="1"/>
  <c r="J611" i="61"/>
  <c r="J618" i="61" s="1"/>
  <c r="J586" i="61"/>
  <c r="J576" i="61"/>
  <c r="J561" i="61"/>
  <c r="J566" i="61" s="1"/>
  <c r="J553" i="61"/>
  <c r="J546" i="61"/>
  <c r="J538" i="61"/>
  <c r="J529" i="61"/>
  <c r="J517" i="61"/>
  <c r="J509" i="61"/>
  <c r="J492" i="61"/>
  <c r="J583" i="61" l="1"/>
  <c r="J584" i="61" s="1"/>
  <c r="J317" i="61"/>
  <c r="J300" i="61"/>
  <c r="AO3" i="30" l="1"/>
  <c r="R277" i="61" l="1"/>
  <c r="Q277" i="61"/>
  <c r="Q285" i="61"/>
  <c r="R285" i="61"/>
  <c r="R280" i="61"/>
  <c r="Q280" i="61"/>
  <c r="R276" i="61"/>
  <c r="Q276" i="61"/>
  <c r="R282" i="61"/>
  <c r="Q282" i="61"/>
  <c r="R284" i="61"/>
  <c r="Q284" i="61"/>
  <c r="R279" i="61"/>
  <c r="Q279" i="61"/>
  <c r="R275" i="61"/>
  <c r="Q275" i="61"/>
  <c r="R563" i="61"/>
  <c r="R283" i="61"/>
  <c r="Q283" i="61"/>
  <c r="R278" i="61"/>
  <c r="Q278" i="61"/>
  <c r="R552" i="61"/>
  <c r="Q552" i="61"/>
  <c r="R562" i="61"/>
  <c r="Q562" i="61"/>
  <c r="AL3" i="30"/>
  <c r="Q563" i="61"/>
  <c r="R564" i="61" l="1"/>
  <c r="Q564" i="61"/>
  <c r="R281" i="61"/>
  <c r="Q281" i="61"/>
  <c r="R565" i="61"/>
  <c r="Q565" i="61"/>
  <c r="R286" i="61"/>
  <c r="Q286" i="61"/>
  <c r="P492" i="61"/>
  <c r="N745" i="61" l="1"/>
  <c r="N334" i="61" l="1"/>
  <c r="O745" i="61" l="1"/>
  <c r="P744" i="61"/>
  <c r="P739" i="61"/>
  <c r="P733" i="61"/>
  <c r="P720" i="61"/>
  <c r="P710" i="61"/>
  <c r="P693" i="61"/>
  <c r="P672" i="61"/>
  <c r="P662" i="61"/>
  <c r="P645" i="61"/>
  <c r="P636" i="61"/>
  <c r="P618" i="61"/>
  <c r="P609" i="61"/>
  <c r="P576" i="61"/>
  <c r="P566" i="61"/>
  <c r="P559" i="61"/>
  <c r="O554" i="61"/>
  <c r="N554" i="61"/>
  <c r="P546" i="61"/>
  <c r="P538" i="61"/>
  <c r="P529" i="61"/>
  <c r="P524" i="61"/>
  <c r="P517" i="61"/>
  <c r="P509" i="61"/>
  <c r="P480" i="61"/>
  <c r="O460" i="61"/>
  <c r="J461" i="61" s="1"/>
  <c r="N460" i="61"/>
  <c r="P459" i="61"/>
  <c r="P452" i="61"/>
  <c r="P445" i="61"/>
  <c r="P439" i="61"/>
  <c r="P433" i="61"/>
  <c r="P428" i="61"/>
  <c r="P413" i="61"/>
  <c r="P404" i="61"/>
  <c r="P397" i="61"/>
  <c r="P390" i="61"/>
  <c r="P376" i="61"/>
  <c r="P367" i="61"/>
  <c r="P355" i="61"/>
  <c r="P350" i="61"/>
  <c r="P333" i="61"/>
  <c r="P327" i="61"/>
  <c r="P317" i="61"/>
  <c r="P300" i="61"/>
  <c r="P294" i="61"/>
  <c r="P287" i="61"/>
  <c r="P272" i="61"/>
  <c r="P261" i="61"/>
  <c r="P239" i="61"/>
  <c r="P222" i="61"/>
  <c r="P210" i="61"/>
  <c r="P196" i="61"/>
  <c r="P190" i="61"/>
  <c r="P182" i="61"/>
  <c r="P166" i="61"/>
  <c r="P155" i="61"/>
  <c r="P124" i="61"/>
  <c r="P111" i="61"/>
  <c r="O82" i="61"/>
  <c r="N82" i="61"/>
  <c r="P81" i="61"/>
  <c r="P74" i="61"/>
  <c r="P66" i="61"/>
  <c r="P58" i="61"/>
  <c r="P52" i="61"/>
  <c r="P47" i="61"/>
  <c r="P34" i="61"/>
  <c r="N747" i="61" l="1"/>
  <c r="J83" i="61"/>
  <c r="O747" i="61"/>
  <c r="P334" i="61"/>
  <c r="P745" i="61"/>
  <c r="P554" i="61"/>
  <c r="P583" i="61"/>
  <c r="P460" i="61"/>
  <c r="P82" i="61"/>
  <c r="J327" i="61"/>
  <c r="J733" i="61"/>
  <c r="J739" i="61"/>
  <c r="J710" i="61"/>
  <c r="J524" i="61"/>
  <c r="J609" i="61"/>
  <c r="P747" i="61" l="1"/>
  <c r="J334" i="61"/>
  <c r="J745" i="61"/>
  <c r="J746" i="61" s="1"/>
  <c r="J554" i="61"/>
  <c r="J555" i="61" s="1"/>
  <c r="J335" i="61" l="1"/>
  <c r="K561" i="61"/>
  <c r="K566" i="61" s="1"/>
  <c r="K576" i="61"/>
  <c r="K583" i="61" l="1"/>
  <c r="L576" i="61"/>
  <c r="L722" i="61"/>
  <c r="R722" i="61" s="1"/>
  <c r="M712" i="61"/>
  <c r="M720" i="61" s="1"/>
  <c r="M695" i="61"/>
  <c r="M741" i="61"/>
  <c r="L586" i="61"/>
  <c r="L647" i="61"/>
  <c r="L662" i="61" s="1"/>
  <c r="M561" i="61"/>
  <c r="M566" i="61" s="1"/>
  <c r="M559" i="61"/>
  <c r="L712" i="61"/>
  <c r="L720" i="61" s="1"/>
  <c r="L695" i="61"/>
  <c r="L741" i="61"/>
  <c r="M638" i="61"/>
  <c r="M645" i="61" s="1"/>
  <c r="M620" i="61"/>
  <c r="M636" i="61" s="1"/>
  <c r="L561" i="61"/>
  <c r="L566" i="61" s="1"/>
  <c r="M735" i="61"/>
  <c r="L674" i="61"/>
  <c r="L693" i="61" s="1"/>
  <c r="M672" i="61"/>
  <c r="L638" i="61"/>
  <c r="L645" i="61" s="1"/>
  <c r="L620" i="61"/>
  <c r="L636" i="61" s="1"/>
  <c r="M611" i="61"/>
  <c r="M576" i="61"/>
  <c r="L735" i="61"/>
  <c r="M722" i="61"/>
  <c r="L672" i="61"/>
  <c r="M647" i="61"/>
  <c r="M662" i="61" s="1"/>
  <c r="L611" i="61"/>
  <c r="M586" i="61"/>
  <c r="M674" i="61"/>
  <c r="M693" i="61" s="1"/>
  <c r="AP3" i="30"/>
  <c r="L583" i="61" l="1"/>
  <c r="M583" i="61"/>
  <c r="R689" i="61"/>
  <c r="Q689" i="61"/>
  <c r="R654" i="61"/>
  <c r="Q654" i="61"/>
  <c r="R728" i="61"/>
  <c r="Q728" i="61"/>
  <c r="R588" i="61"/>
  <c r="Q588" i="61"/>
  <c r="R615" i="61"/>
  <c r="Q615" i="61"/>
  <c r="R620" i="61"/>
  <c r="Q620" i="61"/>
  <c r="R624" i="61"/>
  <c r="Q624" i="61"/>
  <c r="R627" i="61"/>
  <c r="Q627" i="61"/>
  <c r="R631" i="61"/>
  <c r="Q631" i="61"/>
  <c r="R635" i="61"/>
  <c r="Q635" i="61"/>
  <c r="R640" i="61"/>
  <c r="Q640" i="61"/>
  <c r="R600" i="61"/>
  <c r="Q600" i="61"/>
  <c r="R641" i="61"/>
  <c r="Q641" i="61"/>
  <c r="R686" i="61"/>
  <c r="Q686" i="61"/>
  <c r="R678" i="61"/>
  <c r="Q678" i="61"/>
  <c r="R687" i="61"/>
  <c r="Q687" i="61"/>
  <c r="R702" i="61"/>
  <c r="Q702" i="61"/>
  <c r="R708" i="61"/>
  <c r="Q708" i="61"/>
  <c r="R649" i="61"/>
  <c r="Q649" i="61"/>
  <c r="R653" i="61"/>
  <c r="Q653" i="61"/>
  <c r="R657" i="61"/>
  <c r="Q657" i="61"/>
  <c r="R661" i="61"/>
  <c r="Q661" i="61"/>
  <c r="R666" i="61"/>
  <c r="Q666" i="61"/>
  <c r="R727" i="61"/>
  <c r="Q727" i="61"/>
  <c r="Q731" i="61"/>
  <c r="R731" i="61"/>
  <c r="R736" i="61"/>
  <c r="Q736" i="61"/>
  <c r="R557" i="61"/>
  <c r="Q557" i="61"/>
  <c r="R587" i="61"/>
  <c r="Q587" i="61"/>
  <c r="Q614" i="61"/>
  <c r="R614" i="61"/>
  <c r="R623" i="61"/>
  <c r="Q623" i="61"/>
  <c r="R626" i="61"/>
  <c r="Q626" i="61"/>
  <c r="Q630" i="61"/>
  <c r="R630" i="61"/>
  <c r="R634" i="61"/>
  <c r="Q634" i="61"/>
  <c r="R667" i="61"/>
  <c r="Q667" i="61"/>
  <c r="R670" i="61"/>
  <c r="Q670" i="61"/>
  <c r="R571" i="61"/>
  <c r="Q571" i="61"/>
  <c r="R575" i="61"/>
  <c r="Q575" i="61"/>
  <c r="R592" i="61"/>
  <c r="Q592" i="61"/>
  <c r="R595" i="61"/>
  <c r="Q595" i="61"/>
  <c r="R599" i="61"/>
  <c r="Q599" i="61"/>
  <c r="R602" i="61"/>
  <c r="Q602" i="61"/>
  <c r="R677" i="61"/>
  <c r="Q677" i="61"/>
  <c r="R684" i="61"/>
  <c r="Q684" i="61"/>
  <c r="R692" i="61"/>
  <c r="Q692" i="61"/>
  <c r="R698" i="61"/>
  <c r="Q698" i="61"/>
  <c r="R709" i="61"/>
  <c r="Q709" i="61"/>
  <c r="Q647" i="61"/>
  <c r="R647" i="61"/>
  <c r="R605" i="61"/>
  <c r="Q605" i="61"/>
  <c r="R574" i="61"/>
  <c r="Q574" i="61"/>
  <c r="R680" i="61"/>
  <c r="Q680" i="61"/>
  <c r="R607" i="61"/>
  <c r="Q607" i="61"/>
  <c r="R650" i="61"/>
  <c r="Q650" i="61"/>
  <c r="R724" i="61"/>
  <c r="Q724" i="61"/>
  <c r="R737" i="61"/>
  <c r="Q737" i="61"/>
  <c r="R568" i="61"/>
  <c r="Q568" i="61"/>
  <c r="R741" i="61"/>
  <c r="Q741" i="61"/>
  <c r="R712" i="61"/>
  <c r="Q712" i="61"/>
  <c r="R606" i="61"/>
  <c r="Q606" i="61"/>
  <c r="Q723" i="61"/>
  <c r="R723" i="61"/>
  <c r="R642" i="61"/>
  <c r="Q642" i="61"/>
  <c r="R704" i="61"/>
  <c r="Q704" i="61"/>
  <c r="R608" i="61"/>
  <c r="Q608" i="61"/>
  <c r="R651" i="61"/>
  <c r="Q651" i="61"/>
  <c r="R655" i="61"/>
  <c r="Q655" i="61"/>
  <c r="R659" i="61"/>
  <c r="Q659" i="61"/>
  <c r="R664" i="61"/>
  <c r="Q664" i="61"/>
  <c r="R725" i="61"/>
  <c r="Q725" i="61"/>
  <c r="R729" i="61"/>
  <c r="Q729" i="61"/>
  <c r="R735" i="61"/>
  <c r="Q735" i="61"/>
  <c r="R612" i="61"/>
  <c r="Q612" i="61"/>
  <c r="R616" i="61"/>
  <c r="Q616" i="61"/>
  <c r="R621" i="61"/>
  <c r="Q621" i="61"/>
  <c r="R625" i="61"/>
  <c r="Q625" i="61"/>
  <c r="R628" i="61"/>
  <c r="Q628" i="61"/>
  <c r="R632" i="61"/>
  <c r="Q632" i="61"/>
  <c r="R638" i="61"/>
  <c r="Q638" i="61"/>
  <c r="R668" i="61"/>
  <c r="Q668" i="61"/>
  <c r="R674" i="61"/>
  <c r="Q674" i="61"/>
  <c r="R590" i="61"/>
  <c r="Q590" i="61"/>
  <c r="R593" i="61"/>
  <c r="Q593" i="61"/>
  <c r="R597" i="61"/>
  <c r="Q597" i="61"/>
  <c r="R601" i="61"/>
  <c r="Q601" i="61"/>
  <c r="Q604" i="61"/>
  <c r="R604" i="61"/>
  <c r="Q681" i="61"/>
  <c r="R681" i="61"/>
  <c r="R688" i="61"/>
  <c r="Q688" i="61"/>
  <c r="R743" i="61"/>
  <c r="Q743" i="61"/>
  <c r="R701" i="61"/>
  <c r="Q701" i="61"/>
  <c r="R705" i="61"/>
  <c r="Q705" i="61"/>
  <c r="R714" i="61"/>
  <c r="Q714" i="61"/>
  <c r="R572" i="61"/>
  <c r="Q572" i="61"/>
  <c r="R586" i="61"/>
  <c r="Q586" i="61"/>
  <c r="R718" i="61"/>
  <c r="Q718" i="61"/>
  <c r="R696" i="61"/>
  <c r="Q696" i="61"/>
  <c r="R713" i="61"/>
  <c r="Q713" i="61"/>
  <c r="R658" i="61"/>
  <c r="Q658" i="61"/>
  <c r="R732" i="61"/>
  <c r="Q732" i="61"/>
  <c r="R671" i="61"/>
  <c r="Q671" i="61"/>
  <c r="R561" i="61"/>
  <c r="Q561" i="61"/>
  <c r="R589" i="61"/>
  <c r="Q589" i="61"/>
  <c r="R596" i="61"/>
  <c r="Q596" i="61"/>
  <c r="R603" i="61"/>
  <c r="Q603" i="61"/>
  <c r="R679" i="61"/>
  <c r="Q679" i="61"/>
  <c r="Q700" i="61"/>
  <c r="R700" i="61"/>
  <c r="R703" i="61"/>
  <c r="Q703" i="61"/>
  <c r="R570" i="61"/>
  <c r="Q570" i="61"/>
  <c r="Q682" i="61"/>
  <c r="R682" i="61"/>
  <c r="R691" i="61"/>
  <c r="Q691" i="61"/>
  <c r="R697" i="61"/>
  <c r="Q697" i="61"/>
  <c r="Q715" i="61"/>
  <c r="R715" i="61"/>
  <c r="R676" i="61"/>
  <c r="Q676" i="61"/>
  <c r="R685" i="61"/>
  <c r="Q685" i="61"/>
  <c r="Q742" i="61"/>
  <c r="R742" i="61"/>
  <c r="Q699" i="61"/>
  <c r="R699" i="61"/>
  <c r="R706" i="61"/>
  <c r="Q706" i="61"/>
  <c r="R717" i="61"/>
  <c r="Q717" i="61"/>
  <c r="R611" i="61"/>
  <c r="Q611" i="61"/>
  <c r="Q648" i="61"/>
  <c r="R648" i="61"/>
  <c r="R652" i="61"/>
  <c r="Q652" i="61"/>
  <c r="R656" i="61"/>
  <c r="Q656" i="61"/>
  <c r="R660" i="61"/>
  <c r="Q660" i="61"/>
  <c r="Q665" i="61"/>
  <c r="R665" i="61"/>
  <c r="R726" i="61"/>
  <c r="Q726" i="61"/>
  <c r="R730" i="61"/>
  <c r="Q730" i="61"/>
  <c r="R613" i="61"/>
  <c r="Q613" i="61"/>
  <c r="R617" i="61"/>
  <c r="Q617" i="61"/>
  <c r="R622" i="61"/>
  <c r="Q622" i="61"/>
  <c r="Q629" i="61"/>
  <c r="R629" i="61"/>
  <c r="R633" i="61"/>
  <c r="Q633" i="61"/>
  <c r="R639" i="61"/>
  <c r="Q639" i="61"/>
  <c r="R669" i="61"/>
  <c r="Q669" i="61"/>
  <c r="R675" i="61"/>
  <c r="Q675" i="61"/>
  <c r="R558" i="61"/>
  <c r="Q558" i="61"/>
  <c r="R573" i="61"/>
  <c r="Q573" i="61"/>
  <c r="R591" i="61"/>
  <c r="Q591" i="61"/>
  <c r="R594" i="61"/>
  <c r="Q594" i="61"/>
  <c r="Q598" i="61"/>
  <c r="R598" i="61"/>
  <c r="R643" i="61"/>
  <c r="Q643" i="61"/>
  <c r="R683" i="61"/>
  <c r="Q683" i="61"/>
  <c r="R690" i="61"/>
  <c r="Q690" i="61"/>
  <c r="R695" i="61"/>
  <c r="Q695" i="61"/>
  <c r="R707" i="61"/>
  <c r="Q707" i="61"/>
  <c r="R716" i="61"/>
  <c r="Q716" i="61"/>
  <c r="R644" i="61"/>
  <c r="Q644" i="61"/>
  <c r="R719" i="61"/>
  <c r="Q719" i="61"/>
  <c r="Q569" i="61"/>
  <c r="R569" i="61"/>
  <c r="AM3" i="30"/>
  <c r="L618" i="61"/>
  <c r="R618" i="61" s="1"/>
  <c r="R645" i="61"/>
  <c r="M609" i="61"/>
  <c r="K548" i="61"/>
  <c r="K553" i="61" s="1"/>
  <c r="K511" i="61"/>
  <c r="K517" i="61" s="1"/>
  <c r="K463" i="61"/>
  <c r="K480" i="61" s="1"/>
  <c r="L463" i="61"/>
  <c r="L480" i="61" s="1"/>
  <c r="M494" i="61"/>
  <c r="M509" i="61" s="1"/>
  <c r="K482" i="61"/>
  <c r="K492" i="61" s="1"/>
  <c r="L526" i="61"/>
  <c r="L529" i="61" s="1"/>
  <c r="L511" i="61"/>
  <c r="L517" i="61" s="1"/>
  <c r="M531" i="61"/>
  <c r="M538" i="61" s="1"/>
  <c r="M519" i="61"/>
  <c r="L540" i="61"/>
  <c r="L546" i="61" s="1"/>
  <c r="L548" i="61"/>
  <c r="L553" i="61" s="1"/>
  <c r="M482" i="61"/>
  <c r="M492" i="61" s="1"/>
  <c r="K647" i="61"/>
  <c r="K662" i="61" s="1"/>
  <c r="K695" i="61"/>
  <c r="K611" i="61"/>
  <c r="R693" i="61"/>
  <c r="L744" i="61"/>
  <c r="R744" i="61" s="1"/>
  <c r="L710" i="61"/>
  <c r="R710" i="61" s="1"/>
  <c r="R720" i="61"/>
  <c r="L482" i="61"/>
  <c r="L492" i="61" s="1"/>
  <c r="M526" i="61"/>
  <c r="M529" i="61" s="1"/>
  <c r="M511" i="61"/>
  <c r="M517" i="61" s="1"/>
  <c r="M463" i="61"/>
  <c r="M480" i="61" s="1"/>
  <c r="K735" i="61"/>
  <c r="K674" i="61"/>
  <c r="K693" i="61" s="1"/>
  <c r="L739" i="61"/>
  <c r="R739" i="61" s="1"/>
  <c r="M618" i="61"/>
  <c r="L609" i="61"/>
  <c r="R609" i="61" s="1"/>
  <c r="M744" i="61"/>
  <c r="M710" i="61"/>
  <c r="L733" i="61"/>
  <c r="R733" i="61" s="1"/>
  <c r="K741" i="61"/>
  <c r="R559" i="61"/>
  <c r="R662" i="61"/>
  <c r="R576" i="61"/>
  <c r="L531" i="61"/>
  <c r="L538" i="61" s="1"/>
  <c r="L519" i="61"/>
  <c r="L494" i="61"/>
  <c r="L509" i="61" s="1"/>
  <c r="M540" i="61"/>
  <c r="M546" i="61" s="1"/>
  <c r="M548" i="61"/>
  <c r="M553" i="61" s="1"/>
  <c r="K712" i="61"/>
  <c r="K720" i="61" s="1"/>
  <c r="K586" i="61"/>
  <c r="K620" i="61"/>
  <c r="K636" i="61" s="1"/>
  <c r="K672" i="61"/>
  <c r="K722" i="61"/>
  <c r="K638" i="61"/>
  <c r="K645" i="61" s="1"/>
  <c r="R672" i="61"/>
  <c r="M733" i="61"/>
  <c r="R636" i="61"/>
  <c r="M739" i="61"/>
  <c r="R566" i="61"/>
  <c r="AF3" i="34"/>
  <c r="AH3" i="34"/>
  <c r="R474" i="61" l="1"/>
  <c r="Q474" i="61"/>
  <c r="R512" i="61"/>
  <c r="Q512" i="61"/>
  <c r="R548" i="61"/>
  <c r="Q548" i="61"/>
  <c r="R470" i="61"/>
  <c r="Q470" i="61"/>
  <c r="R488" i="61"/>
  <c r="Q488" i="61"/>
  <c r="R506" i="61"/>
  <c r="Q506" i="61"/>
  <c r="Q523" i="61"/>
  <c r="R523" i="61"/>
  <c r="R515" i="61"/>
  <c r="Q515" i="61"/>
  <c r="R472" i="61"/>
  <c r="Q472" i="61"/>
  <c r="R490" i="61"/>
  <c r="Q490" i="61"/>
  <c r="R508" i="61"/>
  <c r="Q508" i="61"/>
  <c r="R527" i="61"/>
  <c r="Q527" i="61"/>
  <c r="R469" i="61"/>
  <c r="Q469" i="61"/>
  <c r="R487" i="61"/>
  <c r="Q487" i="61"/>
  <c r="R505" i="61"/>
  <c r="Q505" i="61"/>
  <c r="R528" i="61"/>
  <c r="Q528" i="61"/>
  <c r="Q545" i="61"/>
  <c r="R545" i="61"/>
  <c r="R467" i="61"/>
  <c r="Q467" i="61"/>
  <c r="R499" i="61"/>
  <c r="Q499" i="61"/>
  <c r="Q526" i="61"/>
  <c r="R526" i="61"/>
  <c r="R471" i="61"/>
  <c r="Q471" i="61"/>
  <c r="R550" i="61"/>
  <c r="Q550" i="61"/>
  <c r="R496" i="61"/>
  <c r="Q496" i="61"/>
  <c r="R491" i="61"/>
  <c r="Q491" i="61"/>
  <c r="R534" i="61"/>
  <c r="Q534" i="61"/>
  <c r="R503" i="61"/>
  <c r="Q503" i="61"/>
  <c r="R536" i="61"/>
  <c r="Q536" i="61"/>
  <c r="R485" i="61"/>
  <c r="Q485" i="61"/>
  <c r="R532" i="61"/>
  <c r="Q532" i="61"/>
  <c r="R478" i="61"/>
  <c r="Q478" i="61"/>
  <c r="R464" i="61"/>
  <c r="Q464" i="61"/>
  <c r="R482" i="61"/>
  <c r="Q482" i="61"/>
  <c r="R500" i="61"/>
  <c r="Q500" i="61"/>
  <c r="R551" i="61"/>
  <c r="Q551" i="61"/>
  <c r="R537" i="61"/>
  <c r="Q537" i="61"/>
  <c r="R477" i="61"/>
  <c r="Q477" i="61"/>
  <c r="R497" i="61"/>
  <c r="Q497" i="61"/>
  <c r="R513" i="61"/>
  <c r="Q513" i="61"/>
  <c r="R540" i="61"/>
  <c r="Q540" i="61"/>
  <c r="R479" i="61"/>
  <c r="Q479" i="61"/>
  <c r="R511" i="61"/>
  <c r="Q511" i="61"/>
  <c r="R516" i="61"/>
  <c r="Q516" i="61"/>
  <c r="R495" i="61"/>
  <c r="Q495" i="61"/>
  <c r="R542" i="61"/>
  <c r="Q542" i="61"/>
  <c r="R494" i="61"/>
  <c r="Q494" i="61"/>
  <c r="R549" i="61"/>
  <c r="Q549" i="61"/>
  <c r="R531" i="61"/>
  <c r="Q531" i="61"/>
  <c r="R476" i="61"/>
  <c r="Q476" i="61"/>
  <c r="R533" i="61"/>
  <c r="Q533" i="61"/>
  <c r="Q473" i="61"/>
  <c r="R473" i="61"/>
  <c r="R475" i="61"/>
  <c r="Q475" i="61"/>
  <c r="R498" i="61"/>
  <c r="Q498" i="61"/>
  <c r="R514" i="61"/>
  <c r="Q514" i="61"/>
  <c r="R535" i="61"/>
  <c r="Q535" i="61"/>
  <c r="R466" i="61"/>
  <c r="Q466" i="61"/>
  <c r="R484" i="61"/>
  <c r="Q484" i="61"/>
  <c r="R502" i="61"/>
  <c r="Q502" i="61"/>
  <c r="R519" i="61"/>
  <c r="Q519" i="61"/>
  <c r="R541" i="61"/>
  <c r="Q541" i="61"/>
  <c r="R468" i="61"/>
  <c r="Q468" i="61"/>
  <c r="R486" i="61"/>
  <c r="Q486" i="61"/>
  <c r="R504" i="61"/>
  <c r="Q504" i="61"/>
  <c r="R521" i="61"/>
  <c r="Q521" i="61"/>
  <c r="R543" i="61"/>
  <c r="Q543" i="61"/>
  <c r="R465" i="61"/>
  <c r="Q465" i="61"/>
  <c r="R483" i="61"/>
  <c r="Q483" i="61"/>
  <c r="R501" i="61"/>
  <c r="Q501" i="61"/>
  <c r="R522" i="61"/>
  <c r="Q522" i="61"/>
  <c r="R544" i="61"/>
  <c r="Q544" i="61"/>
  <c r="R489" i="61"/>
  <c r="Q489" i="61"/>
  <c r="R520" i="61"/>
  <c r="Q520" i="61"/>
  <c r="R463" i="61"/>
  <c r="Q463" i="61"/>
  <c r="R507" i="61"/>
  <c r="Q507" i="61"/>
  <c r="Q636" i="61"/>
  <c r="Q672" i="61"/>
  <c r="Q744" i="61"/>
  <c r="Q693" i="61"/>
  <c r="Q645" i="61"/>
  <c r="Q662" i="61"/>
  <c r="Q739" i="61"/>
  <c r="Q618" i="61"/>
  <c r="Q559" i="61"/>
  <c r="Q609" i="61"/>
  <c r="Q710" i="61"/>
  <c r="Q566" i="61"/>
  <c r="Q576" i="61"/>
  <c r="Q733" i="61"/>
  <c r="Q720" i="61"/>
  <c r="M745" i="61"/>
  <c r="M746" i="61" s="1"/>
  <c r="K744" i="61"/>
  <c r="L745" i="61"/>
  <c r="K584" i="61"/>
  <c r="R529" i="61"/>
  <c r="K494" i="61"/>
  <c r="K509" i="61" s="1"/>
  <c r="R546" i="61"/>
  <c r="K540" i="61"/>
  <c r="K546" i="61" s="1"/>
  <c r="K526" i="61"/>
  <c r="K529" i="61" s="1"/>
  <c r="K733" i="61"/>
  <c r="K609" i="61"/>
  <c r="R509" i="61"/>
  <c r="L524" i="61"/>
  <c r="R524" i="61" s="1"/>
  <c r="R538" i="61"/>
  <c r="K618" i="61"/>
  <c r="K710" i="61"/>
  <c r="K519" i="61"/>
  <c r="R583" i="61"/>
  <c r="K739" i="61"/>
  <c r="R492" i="61"/>
  <c r="M524" i="61"/>
  <c r="R480" i="61"/>
  <c r="R517" i="61"/>
  <c r="K531" i="61"/>
  <c r="K538" i="61" s="1"/>
  <c r="M584" i="61"/>
  <c r="R553" i="61"/>
  <c r="J747" i="61"/>
  <c r="J748" i="61" s="1"/>
  <c r="AJ3" i="34"/>
  <c r="AG3" i="34"/>
  <c r="L746" i="61" l="1"/>
  <c r="R745" i="61"/>
  <c r="Q745" i="61"/>
  <c r="Q553" i="61"/>
  <c r="Q480" i="61"/>
  <c r="Q492" i="61"/>
  <c r="Q509" i="61"/>
  <c r="Q529" i="61"/>
  <c r="Q538" i="61"/>
  <c r="Q546" i="61"/>
  <c r="Q517" i="61"/>
  <c r="L584" i="61"/>
  <c r="Q583" i="61"/>
  <c r="Q524" i="61"/>
  <c r="K745" i="61"/>
  <c r="K746" i="61" s="1"/>
  <c r="M554" i="61"/>
  <c r="M555" i="61" s="1"/>
  <c r="K524" i="61"/>
  <c r="L554" i="61"/>
  <c r="R554" i="61" s="1"/>
  <c r="Q584" i="61" l="1"/>
  <c r="L555" i="61"/>
  <c r="Q554" i="61"/>
  <c r="Q746" i="61"/>
  <c r="K554" i="61"/>
  <c r="K555" i="61" s="1"/>
  <c r="M355" i="61"/>
  <c r="L397" i="61"/>
  <c r="M350" i="61"/>
  <c r="R401" i="61" l="1"/>
  <c r="R375" i="61"/>
  <c r="R396" i="61"/>
  <c r="R379" i="61"/>
  <c r="R436" i="61"/>
  <c r="R457" i="61"/>
  <c r="R382" i="61"/>
  <c r="R407" i="61"/>
  <c r="R392" i="61"/>
  <c r="R425" i="61"/>
  <c r="R348" i="61"/>
  <c r="R386" i="61"/>
  <c r="Q555" i="61"/>
  <c r="M439" i="61"/>
  <c r="L428" i="61"/>
  <c r="M390" i="61"/>
  <c r="L404" i="61"/>
  <c r="L433" i="61"/>
  <c r="L452" i="61"/>
  <c r="Q348" i="61"/>
  <c r="Q379" i="61"/>
  <c r="Q396" i="61"/>
  <c r="M428" i="61"/>
  <c r="L355" i="61"/>
  <c r="M404" i="61"/>
  <c r="M433" i="61"/>
  <c r="M452" i="61"/>
  <c r="L376" i="61"/>
  <c r="Q382" i="61"/>
  <c r="Q401" i="61"/>
  <c r="L439" i="61"/>
  <c r="M376" i="61"/>
  <c r="L367" i="61"/>
  <c r="L413" i="61"/>
  <c r="M367" i="61"/>
  <c r="M413" i="61"/>
  <c r="Q386" i="61"/>
  <c r="Q407" i="61"/>
  <c r="Q436" i="61"/>
  <c r="M459" i="61"/>
  <c r="L445" i="61"/>
  <c r="M445" i="61"/>
  <c r="Q375" i="61"/>
  <c r="Q425" i="61"/>
  <c r="Q457" i="61"/>
  <c r="L350" i="61"/>
  <c r="L390" i="61"/>
  <c r="L460" i="61" l="1"/>
  <c r="Q392" i="61"/>
  <c r="M397" i="61"/>
  <c r="M460" i="61" s="1"/>
  <c r="M461" i="61" s="1"/>
  <c r="R427" i="61"/>
  <c r="Q427" i="61"/>
  <c r="R389" i="61"/>
  <c r="Q389" i="61"/>
  <c r="R388" i="61"/>
  <c r="Q388" i="61"/>
  <c r="R387" i="61"/>
  <c r="Q387" i="61"/>
  <c r="R385" i="61"/>
  <c r="Q385" i="61"/>
  <c r="R384" i="61"/>
  <c r="Q384" i="61"/>
  <c r="R448" i="61"/>
  <c r="Q448" i="61"/>
  <c r="R380" i="61"/>
  <c r="Q380" i="61"/>
  <c r="R353" i="61"/>
  <c r="Q353" i="61"/>
  <c r="R358" i="61"/>
  <c r="Q358" i="61"/>
  <c r="R412" i="61"/>
  <c r="Q412" i="61"/>
  <c r="R347" i="61"/>
  <c r="Q347" i="61"/>
  <c r="R426" i="61"/>
  <c r="Q426" i="61"/>
  <c r="R362" i="61"/>
  <c r="Q362" i="61"/>
  <c r="R361" i="61"/>
  <c r="Q361" i="61"/>
  <c r="R441" i="61"/>
  <c r="Q441" i="61"/>
  <c r="R374" i="61"/>
  <c r="Q374" i="61"/>
  <c r="R438" i="61"/>
  <c r="Q438" i="61"/>
  <c r="R373" i="61"/>
  <c r="Q373" i="61"/>
  <c r="R437" i="61"/>
  <c r="Q437" i="61"/>
  <c r="R372" i="61"/>
  <c r="Q372" i="61"/>
  <c r="Q435" i="61"/>
  <c r="R370" i="61"/>
  <c r="Q370" i="61"/>
  <c r="R432" i="61"/>
  <c r="Q432" i="61"/>
  <c r="R369" i="61"/>
  <c r="Q369" i="61"/>
  <c r="R366" i="61"/>
  <c r="Q366" i="61"/>
  <c r="R431" i="61"/>
  <c r="Q431" i="61"/>
  <c r="R430" i="61"/>
  <c r="Q430" i="61"/>
  <c r="R365" i="61"/>
  <c r="Q365" i="61"/>
  <c r="R415" i="61"/>
  <c r="Q415" i="61"/>
  <c r="Q343" i="61"/>
  <c r="R343" i="61"/>
  <c r="R363" i="61"/>
  <c r="Q363" i="61"/>
  <c r="R456" i="61"/>
  <c r="Q456" i="61"/>
  <c r="R454" i="61"/>
  <c r="Q454" i="61"/>
  <c r="R395" i="61"/>
  <c r="Q395" i="61"/>
  <c r="R411" i="61"/>
  <c r="Q411" i="61"/>
  <c r="R346" i="61"/>
  <c r="Q346" i="61"/>
  <c r="R410" i="61"/>
  <c r="Q410" i="61"/>
  <c r="R424" i="61"/>
  <c r="Q424" i="61"/>
  <c r="R423" i="61"/>
  <c r="Q423" i="61"/>
  <c r="R360" i="61"/>
  <c r="Q360" i="61"/>
  <c r="R422" i="61"/>
  <c r="Q422" i="61"/>
  <c r="R359" i="61"/>
  <c r="Q359" i="61"/>
  <c r="R421" i="61"/>
  <c r="Q421" i="61"/>
  <c r="R357" i="61"/>
  <c r="Q357" i="61"/>
  <c r="R420" i="61"/>
  <c r="Q420" i="61"/>
  <c r="R354" i="61"/>
  <c r="Q354" i="61"/>
  <c r="R419" i="61"/>
  <c r="Q419" i="61"/>
  <c r="R417" i="61"/>
  <c r="Q417" i="61"/>
  <c r="R416" i="61"/>
  <c r="Q416" i="61"/>
  <c r="R352" i="61"/>
  <c r="Q352" i="61"/>
  <c r="R349" i="61"/>
  <c r="Q349" i="61"/>
  <c r="R364" i="61"/>
  <c r="Q364" i="61"/>
  <c r="R418" i="61"/>
  <c r="Q418" i="61"/>
  <c r="R442" i="61"/>
  <c r="Q442" i="61"/>
  <c r="R455" i="61"/>
  <c r="Q455" i="61"/>
  <c r="R383" i="61"/>
  <c r="Q383" i="61"/>
  <c r="R381" i="61"/>
  <c r="Q381" i="61"/>
  <c r="R447" i="61"/>
  <c r="Q447" i="61"/>
  <c r="R378" i="61"/>
  <c r="Q378" i="61"/>
  <c r="R337" i="61"/>
  <c r="Q337" i="61"/>
  <c r="R394" i="61"/>
  <c r="Q394" i="61"/>
  <c r="R458" i="61"/>
  <c r="Q458" i="61"/>
  <c r="R393" i="61"/>
  <c r="Q393" i="61"/>
  <c r="R409" i="61"/>
  <c r="Q409" i="61"/>
  <c r="R345" i="61"/>
  <c r="Q345" i="61"/>
  <c r="R408" i="61"/>
  <c r="Q408" i="61"/>
  <c r="R344" i="61"/>
  <c r="Q344" i="61"/>
  <c r="R406" i="61"/>
  <c r="Q406" i="61"/>
  <c r="R403" i="61"/>
  <c r="Q403" i="61"/>
  <c r="R402" i="61"/>
  <c r="Q402" i="61"/>
  <c r="R342" i="61"/>
  <c r="Q342" i="61"/>
  <c r="R400" i="61"/>
  <c r="Q400" i="61"/>
  <c r="R341" i="61"/>
  <c r="Q341" i="61"/>
  <c r="R340" i="61"/>
  <c r="Q340" i="61"/>
  <c r="R399" i="61"/>
  <c r="Q399" i="61"/>
  <c r="R339" i="61"/>
  <c r="Q339" i="61"/>
  <c r="R444" i="61"/>
  <c r="Q444" i="61"/>
  <c r="R338" i="61"/>
  <c r="Q338" i="61"/>
  <c r="Q371" i="61"/>
  <c r="R371" i="61"/>
  <c r="K428" i="61"/>
  <c r="L294" i="61"/>
  <c r="L272" i="61"/>
  <c r="L333" i="61"/>
  <c r="M311" i="61"/>
  <c r="M300" i="61"/>
  <c r="M210" i="61"/>
  <c r="M166" i="61"/>
  <c r="M137" i="61"/>
  <c r="L300" i="61"/>
  <c r="L210" i="61"/>
  <c r="L182" i="61"/>
  <c r="M317" i="61"/>
  <c r="M294" i="61"/>
  <c r="M239" i="61"/>
  <c r="M190" i="61"/>
  <c r="M333" i="61"/>
  <c r="R459" i="61"/>
  <c r="R428" i="61"/>
  <c r="R390" i="61"/>
  <c r="R397" i="61"/>
  <c r="K439" i="61"/>
  <c r="K445" i="61"/>
  <c r="K367" i="61"/>
  <c r="K413" i="61"/>
  <c r="R413" i="61"/>
  <c r="R452" i="61"/>
  <c r="K390" i="61"/>
  <c r="R439" i="61"/>
  <c r="R355" i="61"/>
  <c r="R404" i="61"/>
  <c r="R367" i="61"/>
  <c r="R350" i="61"/>
  <c r="R445" i="61"/>
  <c r="R376" i="61"/>
  <c r="R433" i="61"/>
  <c r="R86" i="61" l="1"/>
  <c r="Q86" i="61"/>
  <c r="R102" i="61"/>
  <c r="Q102" i="61"/>
  <c r="R147" i="61"/>
  <c r="Q147" i="61"/>
  <c r="R187" i="61"/>
  <c r="Q187" i="61"/>
  <c r="R233" i="61"/>
  <c r="Q233" i="61"/>
  <c r="R290" i="61"/>
  <c r="Q290" i="61"/>
  <c r="R189" i="61"/>
  <c r="Q189" i="61"/>
  <c r="R97" i="61"/>
  <c r="Q97" i="61"/>
  <c r="R133" i="61"/>
  <c r="Q133" i="61"/>
  <c r="R160" i="61"/>
  <c r="Q160" i="61"/>
  <c r="R203" i="61"/>
  <c r="Q203" i="61"/>
  <c r="R246" i="61"/>
  <c r="Q246" i="61"/>
  <c r="R305" i="61"/>
  <c r="Q305" i="61"/>
  <c r="R209" i="61"/>
  <c r="Q209" i="61"/>
  <c r="R55" i="61"/>
  <c r="Q55" i="61"/>
  <c r="R88" i="61"/>
  <c r="Q88" i="61"/>
  <c r="R96" i="61"/>
  <c r="Q96" i="61"/>
  <c r="R104" i="61"/>
  <c r="Q104" i="61"/>
  <c r="R118" i="61"/>
  <c r="Q118" i="61"/>
  <c r="R132" i="61"/>
  <c r="Q132" i="61"/>
  <c r="R144" i="61"/>
  <c r="Q144" i="61"/>
  <c r="R148" i="61"/>
  <c r="Q148" i="61"/>
  <c r="R159" i="61"/>
  <c r="Q159" i="61"/>
  <c r="R170" i="61"/>
  <c r="Q170" i="61"/>
  <c r="R178" i="61"/>
  <c r="Q178" i="61"/>
  <c r="R192" i="61"/>
  <c r="Q192" i="61"/>
  <c r="R202" i="61"/>
  <c r="Q202" i="61"/>
  <c r="R215" i="61"/>
  <c r="Q215" i="61"/>
  <c r="R227" i="61"/>
  <c r="Q227" i="61"/>
  <c r="R235" i="61"/>
  <c r="Q235" i="61"/>
  <c r="R245" i="61"/>
  <c r="Q245" i="61"/>
  <c r="R253" i="61"/>
  <c r="Q253" i="61"/>
  <c r="R266" i="61"/>
  <c r="Q266" i="61"/>
  <c r="R292" i="61"/>
  <c r="Q292" i="61"/>
  <c r="R304" i="61"/>
  <c r="Q304" i="61"/>
  <c r="R322" i="61"/>
  <c r="Q322" i="61"/>
  <c r="R121" i="61"/>
  <c r="Q121" i="61"/>
  <c r="R208" i="61"/>
  <c r="Q208" i="61"/>
  <c r="R316" i="61"/>
  <c r="R110" i="61"/>
  <c r="Q110" i="61"/>
  <c r="R91" i="61"/>
  <c r="Q91" i="61"/>
  <c r="R99" i="61"/>
  <c r="Q99" i="61"/>
  <c r="R113" i="61"/>
  <c r="Q113" i="61"/>
  <c r="R127" i="61"/>
  <c r="Q127" i="61"/>
  <c r="R140" i="61"/>
  <c r="Q140" i="61"/>
  <c r="R331" i="61"/>
  <c r="Q331" i="61"/>
  <c r="R151" i="61"/>
  <c r="Q151" i="61"/>
  <c r="R162" i="61"/>
  <c r="Q162" i="61"/>
  <c r="R173" i="61"/>
  <c r="Q173" i="61"/>
  <c r="R184" i="61"/>
  <c r="Q184" i="61"/>
  <c r="R195" i="61"/>
  <c r="Q195" i="61"/>
  <c r="R205" i="61"/>
  <c r="Q205" i="61"/>
  <c r="R218" i="61"/>
  <c r="Q218" i="61"/>
  <c r="R230" i="61"/>
  <c r="Q230" i="61"/>
  <c r="R238" i="61"/>
  <c r="Q238" i="61"/>
  <c r="R248" i="61"/>
  <c r="Q248" i="61"/>
  <c r="R256" i="61"/>
  <c r="Q256" i="61"/>
  <c r="R269" i="61"/>
  <c r="Q269" i="61"/>
  <c r="R297" i="61"/>
  <c r="Q297" i="61"/>
  <c r="R307" i="61"/>
  <c r="Q307" i="61"/>
  <c r="R325" i="61"/>
  <c r="Q325" i="61"/>
  <c r="Q136" i="61"/>
  <c r="R136" i="61"/>
  <c r="R270" i="61"/>
  <c r="Q270" i="61"/>
  <c r="R271" i="61"/>
  <c r="Q271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130" i="61"/>
  <c r="Q130" i="61"/>
  <c r="R157" i="61"/>
  <c r="Q157" i="61"/>
  <c r="R176" i="61"/>
  <c r="Q176" i="61"/>
  <c r="R225" i="61"/>
  <c r="Q225" i="61"/>
  <c r="R251" i="61"/>
  <c r="Q251" i="61"/>
  <c r="R314" i="61"/>
  <c r="Q314" i="61"/>
  <c r="R260" i="61"/>
  <c r="Q260" i="61"/>
  <c r="R105" i="61"/>
  <c r="Q105" i="61"/>
  <c r="R149" i="61"/>
  <c r="Q149" i="61"/>
  <c r="R179" i="61"/>
  <c r="Q179" i="61"/>
  <c r="R228" i="61"/>
  <c r="Q228" i="61"/>
  <c r="R267" i="61"/>
  <c r="Q267" i="61"/>
  <c r="R134" i="61"/>
  <c r="Q134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90" i="61"/>
  <c r="Q90" i="61"/>
  <c r="R98" i="61"/>
  <c r="Q98" i="61"/>
  <c r="R106" i="61"/>
  <c r="Q106" i="61"/>
  <c r="R126" i="61"/>
  <c r="Q126" i="61"/>
  <c r="R139" i="61"/>
  <c r="Q139" i="61"/>
  <c r="R330" i="61"/>
  <c r="Q330" i="61"/>
  <c r="R150" i="61"/>
  <c r="Q150" i="61"/>
  <c r="R161" i="61"/>
  <c r="Q161" i="61"/>
  <c r="R172" i="61"/>
  <c r="Q172" i="61"/>
  <c r="R180" i="61"/>
  <c r="Q180" i="61"/>
  <c r="R194" i="61"/>
  <c r="Q194" i="61"/>
  <c r="R204" i="61"/>
  <c r="Q204" i="61"/>
  <c r="R217" i="61"/>
  <c r="Q217" i="61"/>
  <c r="R229" i="61"/>
  <c r="Q229" i="61"/>
  <c r="R237" i="61"/>
  <c r="Q237" i="61"/>
  <c r="R247" i="61"/>
  <c r="Q247" i="61"/>
  <c r="R255" i="61"/>
  <c r="Q255" i="61"/>
  <c r="R268" i="61"/>
  <c r="Q268" i="61"/>
  <c r="R296" i="61"/>
  <c r="Q296" i="61"/>
  <c r="R306" i="61"/>
  <c r="Q306" i="61"/>
  <c r="R324" i="61"/>
  <c r="Q324" i="61"/>
  <c r="R135" i="61"/>
  <c r="Q135" i="61"/>
  <c r="R221" i="61"/>
  <c r="Q221" i="61"/>
  <c r="R259" i="61"/>
  <c r="Q259" i="61"/>
  <c r="R93" i="61"/>
  <c r="Q93" i="61"/>
  <c r="R101" i="61"/>
  <c r="Q101" i="61"/>
  <c r="R115" i="61"/>
  <c r="Q115" i="61"/>
  <c r="R129" i="61"/>
  <c r="Q129" i="61"/>
  <c r="R142" i="61"/>
  <c r="Q142" i="61"/>
  <c r="R146" i="61"/>
  <c r="Q146" i="61"/>
  <c r="R153" i="61"/>
  <c r="Q153" i="61"/>
  <c r="R164" i="61"/>
  <c r="Q164" i="61"/>
  <c r="R175" i="61"/>
  <c r="Q175" i="61"/>
  <c r="R186" i="61"/>
  <c r="Q186" i="61"/>
  <c r="R199" i="61"/>
  <c r="Q199" i="61"/>
  <c r="R212" i="61"/>
  <c r="Q212" i="61"/>
  <c r="R224" i="61"/>
  <c r="Q224" i="61"/>
  <c r="R232" i="61"/>
  <c r="Q232" i="61"/>
  <c r="R242" i="61"/>
  <c r="Q242" i="61"/>
  <c r="R250" i="61"/>
  <c r="Q250" i="61"/>
  <c r="R263" i="61"/>
  <c r="Q263" i="61"/>
  <c r="R289" i="61"/>
  <c r="Q289" i="61"/>
  <c r="R299" i="61"/>
  <c r="Q299" i="61"/>
  <c r="R313" i="61"/>
  <c r="Q313" i="61"/>
  <c r="R108" i="61"/>
  <c r="Q108" i="61"/>
  <c r="R181" i="61"/>
  <c r="Q181" i="61"/>
  <c r="R326" i="61"/>
  <c r="Q326" i="61"/>
  <c r="R310" i="61"/>
  <c r="Q310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94" i="61"/>
  <c r="Q94" i="61"/>
  <c r="R116" i="61"/>
  <c r="Q116" i="61"/>
  <c r="R143" i="61"/>
  <c r="Q143" i="61"/>
  <c r="R168" i="61"/>
  <c r="Q168" i="61"/>
  <c r="R200" i="61"/>
  <c r="Q200" i="61"/>
  <c r="Q213" i="61"/>
  <c r="R213" i="61"/>
  <c r="R243" i="61"/>
  <c r="Q243" i="61"/>
  <c r="R264" i="61"/>
  <c r="Q264" i="61"/>
  <c r="R302" i="61"/>
  <c r="Q302" i="61"/>
  <c r="R109" i="61"/>
  <c r="Q109" i="61"/>
  <c r="R258" i="61"/>
  <c r="Q258" i="61"/>
  <c r="R89" i="61"/>
  <c r="Q89" i="61"/>
  <c r="R119" i="61"/>
  <c r="Q119" i="61"/>
  <c r="R171" i="61"/>
  <c r="Q171" i="61"/>
  <c r="R193" i="61"/>
  <c r="Q193" i="61"/>
  <c r="R216" i="61"/>
  <c r="Q216" i="61"/>
  <c r="R236" i="61"/>
  <c r="Q236" i="61"/>
  <c r="R254" i="61"/>
  <c r="Q254" i="61"/>
  <c r="R293" i="61"/>
  <c r="Q293" i="61"/>
  <c r="R323" i="61"/>
  <c r="Q323" i="61"/>
  <c r="R220" i="61"/>
  <c r="Q220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85" i="61"/>
  <c r="Q85" i="61"/>
  <c r="R92" i="61"/>
  <c r="Q92" i="61"/>
  <c r="R100" i="61"/>
  <c r="Q100" i="61"/>
  <c r="R114" i="61"/>
  <c r="Q114" i="61"/>
  <c r="R128" i="61"/>
  <c r="Q128" i="61"/>
  <c r="R141" i="61"/>
  <c r="Q141" i="61"/>
  <c r="R145" i="61"/>
  <c r="Q145" i="61"/>
  <c r="R152" i="61"/>
  <c r="Q152" i="61"/>
  <c r="R163" i="61"/>
  <c r="Q163" i="61"/>
  <c r="R174" i="61"/>
  <c r="Q174" i="61"/>
  <c r="R185" i="61"/>
  <c r="Q185" i="61"/>
  <c r="R198" i="61"/>
  <c r="Q198" i="61"/>
  <c r="R206" i="61"/>
  <c r="Q206" i="61"/>
  <c r="R219" i="61"/>
  <c r="Q219" i="61"/>
  <c r="R231" i="61"/>
  <c r="Q231" i="61"/>
  <c r="R241" i="61"/>
  <c r="Q241" i="61"/>
  <c r="R249" i="61"/>
  <c r="Q249" i="61"/>
  <c r="R257" i="61"/>
  <c r="Q257" i="61"/>
  <c r="R274" i="61"/>
  <c r="Q274" i="61"/>
  <c r="R298" i="61"/>
  <c r="Q298" i="61"/>
  <c r="R308" i="61"/>
  <c r="Q308" i="61"/>
  <c r="R107" i="61"/>
  <c r="Q107" i="61"/>
  <c r="R165" i="61"/>
  <c r="Q165" i="61"/>
  <c r="R309" i="61"/>
  <c r="Q309" i="61"/>
  <c r="R154" i="61"/>
  <c r="Q154" i="61"/>
  <c r="R87" i="61"/>
  <c r="Q87" i="61"/>
  <c r="R95" i="61"/>
  <c r="Q95" i="61"/>
  <c r="R103" i="61"/>
  <c r="Q103" i="61"/>
  <c r="R117" i="61"/>
  <c r="Q117" i="61"/>
  <c r="R131" i="61"/>
  <c r="Q131" i="61"/>
  <c r="R329" i="61"/>
  <c r="Q329" i="61"/>
  <c r="R332" i="61"/>
  <c r="Q332" i="61"/>
  <c r="R158" i="61"/>
  <c r="Q158" i="61"/>
  <c r="R169" i="61"/>
  <c r="Q169" i="61"/>
  <c r="R177" i="61"/>
  <c r="Q177" i="61"/>
  <c r="R188" i="61"/>
  <c r="Q188" i="61"/>
  <c r="R201" i="61"/>
  <c r="Q201" i="61"/>
  <c r="R214" i="61"/>
  <c r="Q214" i="61"/>
  <c r="R226" i="61"/>
  <c r="Q226" i="61"/>
  <c r="R234" i="61"/>
  <c r="Q234" i="61"/>
  <c r="R244" i="61"/>
  <c r="Q244" i="61"/>
  <c r="R252" i="61"/>
  <c r="Q252" i="61"/>
  <c r="R265" i="61"/>
  <c r="Q265" i="61"/>
  <c r="R291" i="61"/>
  <c r="Q291" i="61"/>
  <c r="R303" i="61"/>
  <c r="Q303" i="61"/>
  <c r="R315" i="61"/>
  <c r="Q315" i="61"/>
  <c r="R120" i="61"/>
  <c r="Q120" i="61"/>
  <c r="R207" i="61"/>
  <c r="Q207" i="61"/>
  <c r="R122" i="61"/>
  <c r="Q122" i="61"/>
  <c r="R123" i="61"/>
  <c r="Q123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Q433" i="61"/>
  <c r="Q376" i="61"/>
  <c r="Q367" i="61"/>
  <c r="Q452" i="61"/>
  <c r="Q390" i="61"/>
  <c r="Q355" i="61"/>
  <c r="Q350" i="61"/>
  <c r="Q413" i="61"/>
  <c r="Q397" i="61"/>
  <c r="Q428" i="61"/>
  <c r="Q445" i="61"/>
  <c r="Q404" i="61"/>
  <c r="Q439" i="61"/>
  <c r="Q459" i="61"/>
  <c r="K397" i="61"/>
  <c r="R74" i="61"/>
  <c r="R52" i="61"/>
  <c r="R47" i="61"/>
  <c r="R81" i="61"/>
  <c r="R20" i="61"/>
  <c r="R66" i="61"/>
  <c r="R34" i="61"/>
  <c r="R58" i="61"/>
  <c r="R137" i="61"/>
  <c r="R155" i="61"/>
  <c r="R166" i="61"/>
  <c r="R182" i="61"/>
  <c r="L327" i="61"/>
  <c r="R327" i="61" s="1"/>
  <c r="R222" i="61"/>
  <c r="R272" i="61"/>
  <c r="K311" i="61"/>
  <c r="K300" i="61"/>
  <c r="R196" i="61"/>
  <c r="R210" i="61"/>
  <c r="R261" i="61"/>
  <c r="R287" i="61"/>
  <c r="R300" i="61"/>
  <c r="R311" i="61"/>
  <c r="M327" i="61"/>
  <c r="R111" i="61"/>
  <c r="R124" i="61"/>
  <c r="R333" i="61"/>
  <c r="R190" i="61"/>
  <c r="R294" i="61"/>
  <c r="R317" i="61"/>
  <c r="R239" i="61"/>
  <c r="K294" i="61"/>
  <c r="K433" i="61"/>
  <c r="K355" i="61"/>
  <c r="K404" i="61"/>
  <c r="K376" i="61"/>
  <c r="R460" i="61"/>
  <c r="K452" i="61"/>
  <c r="Q190" i="61" l="1"/>
  <c r="Q239" i="61"/>
  <c r="Q317" i="61"/>
  <c r="Q124" i="61"/>
  <c r="Q300" i="61"/>
  <c r="Q196" i="61"/>
  <c r="Q222" i="61"/>
  <c r="Q155" i="61"/>
  <c r="Q294" i="61"/>
  <c r="Q111" i="61"/>
  <c r="Q287" i="61"/>
  <c r="Q327" i="61"/>
  <c r="Q137" i="61"/>
  <c r="Q58" i="61"/>
  <c r="Q20" i="61"/>
  <c r="Q81" i="61"/>
  <c r="Q52" i="61"/>
  <c r="Q261" i="61"/>
  <c r="Q182" i="61"/>
  <c r="Q34" i="61"/>
  <c r="Q460" i="61"/>
  <c r="Q333" i="61"/>
  <c r="Q311" i="61"/>
  <c r="Q210" i="61"/>
  <c r="Q272" i="61"/>
  <c r="Q166" i="61"/>
  <c r="Q66" i="61"/>
  <c r="Q47" i="61"/>
  <c r="L82" i="61"/>
  <c r="M82" i="61"/>
  <c r="L334" i="61"/>
  <c r="M334" i="61"/>
  <c r="K327" i="61"/>
  <c r="L461" i="61"/>
  <c r="R334" i="61" l="1"/>
  <c r="L335" i="61"/>
  <c r="L747" i="61"/>
  <c r="M83" i="61"/>
  <c r="M747" i="61"/>
  <c r="R82" i="61"/>
  <c r="L83" i="61"/>
  <c r="Q82" i="61"/>
  <c r="Q334" i="61"/>
  <c r="Q461" i="61"/>
  <c r="M335" i="61"/>
  <c r="R747" i="61" l="1"/>
  <c r="Q335" i="61"/>
  <c r="M748" i="61"/>
  <c r="K334" i="61"/>
  <c r="K335" i="61" l="1"/>
  <c r="L748" i="61"/>
  <c r="Q748" i="61" s="1"/>
  <c r="Q747" i="61"/>
  <c r="K350" i="61" l="1"/>
  <c r="K460" i="61" l="1"/>
  <c r="K461" i="61" l="1"/>
  <c r="K6" i="61"/>
  <c r="K12" i="61"/>
  <c r="K73" i="61"/>
  <c r="K62" i="61"/>
  <c r="K36" i="61"/>
  <c r="K72" i="61"/>
  <c r="K64" i="61"/>
  <c r="K41" i="61"/>
  <c r="K77" i="61"/>
  <c r="K69" i="61"/>
  <c r="K45" i="61"/>
  <c r="K54" i="61"/>
  <c r="K26" i="61"/>
  <c r="K28" i="61"/>
  <c r="K9" i="61"/>
  <c r="K70" i="61"/>
  <c r="K29" i="61"/>
  <c r="K46" i="61"/>
  <c r="K14" i="61"/>
  <c r="K68" i="61"/>
  <c r="K16" i="61"/>
  <c r="K44" i="61"/>
  <c r="K23" i="61"/>
  <c r="K56" i="61"/>
  <c r="K63" i="61"/>
  <c r="K37" i="61"/>
  <c r="K80" i="61"/>
  <c r="K43" i="61"/>
  <c r="K39" i="61"/>
  <c r="K30" i="61"/>
  <c r="K71" i="61"/>
  <c r="K27" i="61"/>
  <c r="K32" i="61"/>
  <c r="K38" i="61"/>
  <c r="K61" i="61"/>
  <c r="K49" i="61"/>
  <c r="K24" i="61"/>
  <c r="K51" i="61"/>
  <c r="K13" i="61"/>
  <c r="K15" i="61"/>
  <c r="K40" i="61"/>
  <c r="K65" i="61"/>
  <c r="K10" i="61"/>
  <c r="K18" i="61"/>
  <c r="K55" i="61"/>
  <c r="K25" i="61"/>
  <c r="K79" i="61"/>
  <c r="K60" i="61"/>
  <c r="K11" i="61"/>
  <c r="K78" i="61"/>
  <c r="K17" i="61"/>
  <c r="K76" i="61"/>
  <c r="K8" i="61"/>
  <c r="K22" i="61"/>
  <c r="K42" i="61"/>
  <c r="K57" i="61"/>
  <c r="K50" i="61"/>
  <c r="K19" i="61"/>
  <c r="K31" i="61"/>
  <c r="K33" i="61"/>
  <c r="K52" i="61" l="1"/>
  <c r="K74" i="61"/>
  <c r="K58" i="61"/>
  <c r="K81" i="61"/>
  <c r="K66" i="61"/>
  <c r="K47" i="61"/>
  <c r="K20" i="61"/>
  <c r="K34" i="61"/>
  <c r="K82" i="61" l="1"/>
  <c r="K747" i="61" s="1"/>
  <c r="K748" i="61" s="1"/>
  <c r="K83" i="61" l="1"/>
  <c r="AI71" i="19"/>
  <c r="AK71" i="19"/>
  <c r="AI6" i="19"/>
  <c r="AK6" i="19"/>
  <c r="AI3" i="19"/>
  <c r="AI5" i="19"/>
  <c r="AK5" i="19"/>
  <c r="AI4" i="19"/>
  <c r="AK4" i="19"/>
  <c r="AK3" i="19"/>
  <c r="AK7" i="19"/>
  <c r="AI7" i="19"/>
  <c r="AK9" i="19"/>
  <c r="AI9" i="19"/>
  <c r="AI8" i="19"/>
  <c r="AK8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H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K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  <author>HP</author>
  </authors>
  <commentList>
    <comment ref="M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  <comment ref="K66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<sst xmlns="http://schemas.openxmlformats.org/spreadsheetml/2006/main" count="13070" uniqueCount="2673">
  <si>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</si>
  <si>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</si>
  <si>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</si>
  <si>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</si>
  <si>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</si>
  <si>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</si>
  <si>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</si>
  <si>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</si>
  <si>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</si>
  <si>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</si>
  <si>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</si>
  <si>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</si>
  <si>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</si>
  <si>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</si>
  <si>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</si>
  <si>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</si>
  <si>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</si>
  <si>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</si>
  <si>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</si>
  <si>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</si>
  <si>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</si>
  <si>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</si>
  <si>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</si>
  <si>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</si>
  <si>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</si>
  <si>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</si>
  <si>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</si>
  <si>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</si>
  <si>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</si>
  <si>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</si>
  <si>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</si>
  <si>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</si>
  <si>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</si>
  <si>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</si>
  <si>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</si>
  <si>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</si>
  <si>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</si>
  <si>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</si>
  <si>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</si>
  <si>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</si>
  <si>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</si>
  <si>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</si>
  <si>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</si>
  <si>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</si>
  <si>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</si>
  <si>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</si>
  <si>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</si>
  <si>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</si>
  <si>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</si>
  <si>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</si>
  <si>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</si>
  <si>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</si>
  <si>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</si>
  <si>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</si>
  <si>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</si>
  <si>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</si>
  <si>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</si>
  <si>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</si>
  <si>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</si>
  <si>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</si>
  <si>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</si>
  <si>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โพนพิสัย</t>
  </si>
  <si>
    <t>กุดจับ</t>
  </si>
  <si>
    <t>ท่าอุเทน</t>
  </si>
  <si>
    <t>โซ่พิสัย</t>
  </si>
  <si>
    <t>เชียงคาน</t>
  </si>
  <si>
    <t>ศรีเชียงใหม่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</si>
  <si>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</si>
  <si>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</si>
  <si>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</si>
  <si>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</si>
  <si>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</si>
  <si>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</si>
  <si>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</si>
  <si>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</si>
  <si>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</si>
  <si>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</si>
  <si>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</si>
  <si>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</si>
  <si>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ห้วยเกิ้ง</t>
  </si>
  <si>
    <t>เรณูนคร</t>
  </si>
  <si>
    <t>บึงโขงหลง</t>
  </si>
  <si>
    <t>ภูเรือ</t>
  </si>
  <si>
    <t>สระใคร</t>
  </si>
  <si>
    <t>โนนสะอาด</t>
  </si>
  <si>
    <t>นาแก</t>
  </si>
  <si>
    <t>ศรีวิไล</t>
  </si>
  <si>
    <t>ท่าลี่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</si>
  <si>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</si>
  <si>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</si>
  <si>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</si>
  <si>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</si>
  <si>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</si>
  <si>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</si>
  <si>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</si>
  <si>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</si>
  <si>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</si>
  <si>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</si>
  <si>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</si>
  <si>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รัตนวาปี</t>
  </si>
  <si>
    <t>ไชยวาน</t>
  </si>
  <si>
    <t>โพนสวรรค์</t>
  </si>
  <si>
    <t>ภูหลวง</t>
  </si>
  <si>
    <t>ศรีธาตุ</t>
  </si>
  <si>
    <t>ธาตุพนม</t>
  </si>
  <si>
    <t>ผาขาว</t>
  </si>
  <si>
    <t>วังสามหมอ</t>
  </si>
  <si>
    <t>วังยาง</t>
  </si>
  <si>
    <t>ด่านซ้าย</t>
  </si>
  <si>
    <t>บ้านผือ</t>
  </si>
  <si>
    <t>เอราวัณ</t>
  </si>
  <si>
    <t>น้ำโสม</t>
  </si>
  <si>
    <t>หนองหิน</t>
  </si>
  <si>
    <t>เพ็ญ</t>
  </si>
  <si>
    <t>สร้างคอม</t>
  </si>
  <si>
    <t>หนองแสง</t>
  </si>
  <si>
    <t>สว่างแดนดิน</t>
  </si>
  <si>
    <t>นายูง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</si>
  <si>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</si>
  <si>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</si>
  <si>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</si>
  <si>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</si>
  <si>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</si>
  <si>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</si>
  <si>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</si>
  <si>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</si>
  <si>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</si>
  <si>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</si>
  <si>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</si>
  <si>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</si>
  <si>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</si>
  <si>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</si>
  <si>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</si>
  <si>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</si>
  <si>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</si>
  <si>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</si>
  <si>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</si>
  <si>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</si>
  <si>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</si>
  <si>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</si>
  <si>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</si>
  <si>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</si>
  <si>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</si>
  <si>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</si>
  <si>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</si>
  <si>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</si>
  <si>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</si>
  <si>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</si>
  <si>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</si>
  <si>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</si>
  <si>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</si>
  <si>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</si>
  <si>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</si>
  <si>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</si>
  <si>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</si>
  <si>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</si>
  <si>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</si>
  <si>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</si>
  <si>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</si>
  <si>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</si>
  <si>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</si>
  <si>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</si>
  <si>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</si>
  <si>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</si>
  <si>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</si>
  <si>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</si>
  <si>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</si>
  <si>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</si>
  <si>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</si>
  <si>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</si>
  <si>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</si>
  <si>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</si>
  <si>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</si>
  <si>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</si>
  <si>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</si>
  <si>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</si>
  <si>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</si>
  <si>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</si>
  <si>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</si>
  <si>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</si>
  <si>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</si>
  <si>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</si>
  <si>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</si>
  <si>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</si>
  <si>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</si>
  <si>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</si>
  <si>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</si>
  <si>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</si>
  <si>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</si>
  <si>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</si>
  <si>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</si>
  <si>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</si>
  <si>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</si>
  <si>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</si>
  <si>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</si>
  <si>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</si>
  <si>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</si>
  <si>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</si>
  <si>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</si>
  <si>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</si>
  <si>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</si>
  <si>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</si>
  <si>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</si>
  <si>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</si>
  <si>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</si>
  <si>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</si>
  <si>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</si>
  <si>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</si>
  <si>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</si>
  <si>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</si>
  <si>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</si>
  <si>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</si>
  <si>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</si>
  <si>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</si>
  <si>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</si>
  <si>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</si>
  <si>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</si>
  <si>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</si>
  <si>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</si>
  <si>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</si>
  <si>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</si>
  <si>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</si>
  <si>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</si>
  <si>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</si>
  <si>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</si>
  <si>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</si>
  <si>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</si>
  <si>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</si>
  <si>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</si>
  <si>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</si>
  <si>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</si>
  <si>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</si>
  <si>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</si>
  <si>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</si>
  <si>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</si>
  <si>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</si>
  <si>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</si>
  <si>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</si>
  <si>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</si>
  <si>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</si>
  <si>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</si>
  <si>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</si>
  <si>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</si>
  <si>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</si>
  <si>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</si>
  <si>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</si>
  <si>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</si>
  <si>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</si>
  <si>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</si>
  <si>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</si>
  <si>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</si>
  <si>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</si>
  <si>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</si>
  <si>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</si>
  <si>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</si>
  <si>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</si>
  <si>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</si>
  <si>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</si>
  <si>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</si>
  <si>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</si>
  <si>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</si>
  <si>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</si>
  <si>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</si>
  <si>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</si>
  <si>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</si>
  <si>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</si>
  <si>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</si>
  <si>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</si>
  <si>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</si>
  <si>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</si>
  <si>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</si>
  <si>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</si>
  <si>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</si>
  <si>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</si>
  <si>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</si>
  <si>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</si>
  <si>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</si>
  <si>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</si>
  <si>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</si>
  <si>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</si>
  <si>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</si>
  <si>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</si>
  <si>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</si>
  <si>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</si>
  <si>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</si>
  <si>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</si>
  <si>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</si>
  <si>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</si>
  <si>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</si>
  <si>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</si>
  <si>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</si>
  <si>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</si>
  <si>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</si>
  <si>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</si>
  <si>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</si>
  <si>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</si>
  <si>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</si>
  <si>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</si>
  <si>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</si>
  <si>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</si>
  <si>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</si>
  <si>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</si>
  <si>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</si>
  <si>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</si>
  <si>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</si>
  <si>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</si>
  <si>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</si>
  <si>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</si>
  <si>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</si>
  <si>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</si>
  <si>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</si>
  <si>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</si>
  <si>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</si>
  <si>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</si>
  <si>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</si>
  <si>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</si>
  <si>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</si>
  <si>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</si>
  <si>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</si>
  <si>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</si>
  <si>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</si>
  <si>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</si>
  <si>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</si>
  <si>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</si>
  <si>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</si>
  <si>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</si>
  <si>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</si>
  <si>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</si>
  <si>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</si>
  <si>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</si>
  <si>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</si>
  <si>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</si>
  <si>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</si>
  <si>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</si>
  <si>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</si>
  <si>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</si>
  <si>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</si>
  <si>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</si>
  <si>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</si>
  <si>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</si>
  <si>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</si>
  <si>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</si>
  <si>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</si>
  <si>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</si>
  <si>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</si>
  <si>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</si>
  <si>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</si>
  <si>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</si>
  <si>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</si>
  <si>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</si>
  <si>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</si>
  <si>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</si>
  <si>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</si>
  <si>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</si>
  <si>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</si>
  <si>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</si>
  <si>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</si>
  <si>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</si>
  <si>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</si>
  <si>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</si>
  <si>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</si>
  <si>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</si>
  <si>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</si>
  <si>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</si>
  <si>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</si>
  <si>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</si>
  <si>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</si>
  <si>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</si>
  <si>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</si>
  <si>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</si>
  <si>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</si>
  <si>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</si>
  <si>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</si>
  <si>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</si>
  <si>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</si>
  <si>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</si>
  <si>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</si>
  <si>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</si>
  <si>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</si>
  <si>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</si>
  <si>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</si>
  <si>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</si>
  <si>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</si>
  <si>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</si>
  <si>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</si>
  <si>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</si>
  <si>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</si>
  <si>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</si>
  <si>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</si>
  <si>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</si>
  <si>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</si>
  <si>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</si>
  <si>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</si>
  <si>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</si>
  <si>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</si>
  <si>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</si>
  <si>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</si>
  <si>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</si>
  <si>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</si>
  <si>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</si>
  <si>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</si>
  <si>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</si>
  <si>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</si>
  <si>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</si>
  <si>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</si>
  <si>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</si>
  <si>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</si>
  <si>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</si>
  <si>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</si>
  <si>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</si>
  <si>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</si>
  <si>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47-08</t>
  </si>
  <si>
    <t>รพช.วานรนิวาส</t>
  </si>
  <si>
    <t>11095 รพช.วานรนิวาส</t>
  </si>
  <si>
    <t>รวม CUP วานรนิวาส</t>
  </si>
  <si>
    <t>47-12</t>
  </si>
  <si>
    <t>รพร.สว่างแดนดิน</t>
  </si>
  <si>
    <t>11450 รพร.สว่างแดนดิน</t>
  </si>
  <si>
    <t>รวม CUP สว่างแดนดิน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</si>
  <si>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</si>
  <si>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</si>
  <si>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</si>
  <si>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</si>
  <si>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</si>
  <si>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</si>
  <si>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</si>
  <si>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</si>
  <si>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</si>
  <si>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</si>
  <si>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</si>
  <si>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</si>
  <si>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</si>
  <si>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</si>
  <si>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</si>
  <si>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</si>
  <si>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</si>
  <si>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</si>
  <si>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</si>
  <si>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</si>
  <si>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</si>
  <si>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</si>
  <si>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</si>
  <si>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</si>
  <si>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</si>
  <si>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</si>
  <si>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</si>
  <si>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</si>
  <si>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</si>
  <si>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</si>
  <si>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</si>
  <si>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</si>
  <si>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</si>
  <si>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</si>
  <si>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</si>
  <si>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</si>
  <si>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</si>
  <si>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</si>
  <si>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</si>
  <si>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</si>
  <si>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</si>
  <si>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</si>
  <si>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</si>
  <si>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</si>
  <si>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</si>
  <si>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</si>
  <si>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</si>
  <si>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</si>
  <si>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</si>
  <si>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</si>
  <si>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</si>
  <si>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</si>
  <si>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</si>
  <si>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</si>
  <si>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</si>
  <si>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</si>
  <si>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</si>
  <si>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</si>
  <si>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</si>
  <si>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</si>
  <si>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</si>
  <si>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</si>
  <si>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</si>
  <si>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</si>
  <si>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</si>
  <si>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</si>
  <si>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</si>
  <si>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</si>
  <si>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04671 - รพ.สต.ไร่ทาม</t>
  </si>
  <si>
    <t>04674 - รพ.สต.หัวนา</t>
  </si>
  <si>
    <t>04675 - รพ.สต.หนองผำ</t>
  </si>
  <si>
    <t>04676 - รพ.สต.เจริญสุข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</si>
  <si>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</si>
  <si>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</si>
  <si>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</si>
  <si>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</si>
  <si>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</si>
  <si>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04685 - รพ.สต.ห้วยปลาดุก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</si>
  <si>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</si>
  <si>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</si>
  <si>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</si>
  <si>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</si>
  <si>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</si>
  <si>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</si>
  <si>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</si>
  <si>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</si>
  <si>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</si>
  <si>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</si>
  <si>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04700 - รพ.สต.หาดทรายขาว</t>
  </si>
  <si>
    <t>04701 - รพ.สต.นาค้อ</t>
  </si>
  <si>
    <t>04702 - รพ.สต.เชียงกลม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</si>
  <si>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</si>
  <si>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</si>
  <si>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</si>
  <si>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</si>
  <si>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</si>
  <si>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04710 - รพ.สต.เครือคู้</t>
  </si>
  <si>
    <t>04711 - รพ.สต.ปากโป่ง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</si>
  <si>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</si>
  <si>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</si>
  <si>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</si>
  <si>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</si>
  <si>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</si>
  <si>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</si>
  <si>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</si>
  <si>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</si>
  <si>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</si>
  <si>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</si>
  <si>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</si>
  <si>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</si>
  <si>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</si>
  <si>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</si>
  <si>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</si>
  <si>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</si>
  <si>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</si>
  <si>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</si>
  <si>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</si>
  <si>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</si>
  <si>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</si>
  <si>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</si>
  <si>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</si>
  <si>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</si>
  <si>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</si>
  <si>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</si>
  <si>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</si>
  <si>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</si>
  <si>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</si>
  <si>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</si>
  <si>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</si>
  <si>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</si>
  <si>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</si>
  <si>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</si>
  <si>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</si>
  <si>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</si>
  <si>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</si>
  <si>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</si>
  <si>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04755 - รพ.สต.โนนสว่าง</t>
  </si>
  <si>
    <t>04756 - รพ.สต.โคกหนองแก</t>
  </si>
  <si>
    <t>04757 - รพ.สต.นาโก</t>
  </si>
  <si>
    <t>04758 - รพ.สต.นาแปนใต้</t>
  </si>
  <si>
    <t>04764 - รพ.สต.ห้วยส้ม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</si>
  <si>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</si>
  <si>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</si>
  <si>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</si>
  <si>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</si>
  <si>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</si>
  <si>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04772 - รพ.สต.นาตาด</t>
  </si>
  <si>
    <t>04774 - รพ.สต.ห้วยยาง</t>
  </si>
  <si>
    <t>04775 - รพ.สต.เพิ่มสุข</t>
  </si>
  <si>
    <t>04777 - รพ.สต.โป่งศรีโทน</t>
  </si>
  <si>
    <t>04778 - รพ.สต.หนองใหญ่</t>
  </si>
  <si>
    <t>04781 - รพ.สต.ซำบุ่น</t>
  </si>
  <si>
    <t>13930 - รพ.สต.โนนสวรรค์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</si>
  <si>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</si>
  <si>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</si>
  <si>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</si>
  <si>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</si>
  <si>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</si>
  <si>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</si>
  <si>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</si>
  <si>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</si>
  <si>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</si>
  <si>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</si>
  <si>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</si>
  <si>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</si>
  <si>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</si>
  <si>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</si>
  <si>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</si>
  <si>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</si>
  <si>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</si>
  <si>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</si>
  <si>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</si>
  <si>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</si>
  <si>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</si>
  <si>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</si>
  <si>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</si>
  <si>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</si>
  <si>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</si>
  <si>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</si>
  <si>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</si>
  <si>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</si>
  <si>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</si>
  <si>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</si>
  <si>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</si>
  <si>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</si>
  <si>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</si>
  <si>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</si>
  <si>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</si>
  <si>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</si>
  <si>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</si>
  <si>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</si>
  <si>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</si>
  <si>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</si>
  <si>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</si>
  <si>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</si>
  <si>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</si>
  <si>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</si>
  <si>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</si>
  <si>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</si>
  <si>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</si>
  <si>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</si>
  <si>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</si>
  <si>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</si>
  <si>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</si>
  <si>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</si>
  <si>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</si>
  <si>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</si>
  <si>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</si>
  <si>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</si>
  <si>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</si>
  <si>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</si>
  <si>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</si>
  <si>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</si>
  <si>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</si>
  <si>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</si>
  <si>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</si>
  <si>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</si>
  <si>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</si>
  <si>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</si>
  <si>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</si>
  <si>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</si>
  <si>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</si>
  <si>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</si>
  <si>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</si>
  <si>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</si>
  <si>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</si>
  <si>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</si>
  <si>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</si>
  <si>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</si>
  <si>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</si>
  <si>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</si>
  <si>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</si>
  <si>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</si>
  <si>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</si>
  <si>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</si>
  <si>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</si>
  <si>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</si>
  <si>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</si>
  <si>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</si>
  <si>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</si>
  <si>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</si>
  <si>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</si>
  <si>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</si>
  <si>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</si>
  <si>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</si>
  <si>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</si>
  <si>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</si>
  <si>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</si>
  <si>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</si>
  <si>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</si>
  <si>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</si>
  <si>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</si>
  <si>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</si>
  <si>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</si>
  <si>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</si>
  <si>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</si>
  <si>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</si>
  <si>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</si>
  <si>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</si>
  <si>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</si>
  <si>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</si>
  <si>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</si>
  <si>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</si>
  <si>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</si>
  <si>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</si>
  <si>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</si>
  <si>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</si>
  <si>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</si>
  <si>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</si>
  <si>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</si>
  <si>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</si>
  <si>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</si>
  <si>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</si>
  <si>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</si>
  <si>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</si>
  <si>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</si>
  <si>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</si>
  <si>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</si>
  <si>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</si>
  <si>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</si>
  <si>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</si>
  <si>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</si>
  <si>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</si>
  <si>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</si>
  <si>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</si>
  <si>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</si>
  <si>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</si>
  <si>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</si>
  <si>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</si>
  <si>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</si>
  <si>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</si>
  <si>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</si>
  <si>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</si>
  <si>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</si>
  <si>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</si>
  <si>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</si>
  <si>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</si>
  <si>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</si>
  <si>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</si>
  <si>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</si>
  <si>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</si>
  <si>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</si>
  <si>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</si>
  <si>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</si>
  <si>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</si>
  <si>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</si>
  <si>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</si>
  <si>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</si>
  <si>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</si>
  <si>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</si>
  <si>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</si>
  <si>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</si>
  <si>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</si>
  <si>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</si>
  <si>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</si>
  <si>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</si>
  <si>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</si>
  <si>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</si>
  <si>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</si>
  <si>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</si>
  <si>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</si>
  <si>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</si>
  <si>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</si>
  <si>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</si>
  <si>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</si>
  <si>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</si>
  <si>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</si>
  <si>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</si>
  <si>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</si>
  <si>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</si>
  <si>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</si>
  <si>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</si>
  <si>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</si>
  <si>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</si>
  <si>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</si>
  <si>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</si>
  <si>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</si>
  <si>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</si>
  <si>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</si>
  <si>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</si>
  <si>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</si>
  <si>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</si>
  <si>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</si>
  <si>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</si>
  <si>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</si>
  <si>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</si>
  <si>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</si>
  <si>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</si>
  <si>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</si>
  <si>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</si>
  <si>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</si>
  <si>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</si>
  <si>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</si>
  <si>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</si>
  <si>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</si>
  <si>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</si>
  <si>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</si>
  <si>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</si>
  <si>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</si>
  <si>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</si>
  <si>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</si>
  <si>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</si>
  <si>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</si>
  <si>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</si>
  <si>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</si>
  <si>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</si>
  <si>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</si>
  <si>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</si>
  <si>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</si>
  <si>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</si>
  <si>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</si>
  <si>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</si>
  <si>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</si>
  <si>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</si>
  <si>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</si>
  <si>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</si>
  <si>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</si>
  <si>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</si>
  <si>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</si>
  <si>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</si>
  <si>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</si>
  <si>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</si>
  <si>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</si>
  <si>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</si>
  <si>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</si>
  <si>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</si>
  <si>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</si>
  <si>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</si>
  <si>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</si>
  <si>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</si>
  <si>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</si>
  <si>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</si>
  <si>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</si>
  <si>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</si>
  <si>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</si>
  <si>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</si>
  <si>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</si>
  <si>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</si>
  <si>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</si>
  <si>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</si>
  <si>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</si>
  <si>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</si>
  <si>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</si>
  <si>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</si>
  <si>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</si>
  <si>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</si>
  <si>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</si>
  <si>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</si>
  <si>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</si>
  <si>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</si>
  <si>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</si>
  <si>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</si>
  <si>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</si>
  <si>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</si>
  <si>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</si>
  <si>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</si>
  <si>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</si>
  <si>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</si>
  <si>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</si>
  <si>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</si>
  <si>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</si>
  <si>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</si>
  <si>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</si>
  <si>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</si>
  <si>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</si>
  <si>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</si>
  <si>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</si>
  <si>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</si>
  <si>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</si>
  <si>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</si>
  <si>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</si>
  <si>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</si>
  <si>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</si>
  <si>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</si>
  <si>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</si>
  <si>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</si>
  <si>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</si>
  <si>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</si>
  <si>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</si>
  <si>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</si>
  <si>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</si>
  <si>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</si>
  <si>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05477 - รพ.สต.บ้านไฮ่</t>
  </si>
  <si>
    <t>05484 - รพ.สต.บ้านบะฮีเหนือ</t>
  </si>
  <si>
    <t>05486 - รพ.สต.บ้านดง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</si>
  <si>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</si>
  <si>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</si>
  <si>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</si>
  <si>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</si>
  <si>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05505 - รพ.สต.บ้านขัวก่าย</t>
  </si>
  <si>
    <t>05508 - รพ.สต.เฉลิมพระเกียรติ 60 พรรษา นวมินทราชินี</t>
  </si>
  <si>
    <t>05511 - รพ.สต.บ้านห้วยหิน</t>
  </si>
  <si>
    <t>05512 - รพ.สต.บ้านโนนอุดม</t>
  </si>
  <si>
    <t>05514 - รพ.สต.บ้านแสงเจริญ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</si>
  <si>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</si>
  <si>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</si>
  <si>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</si>
  <si>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05548 - รพ.สต.บ้านหนองหลวง</t>
  </si>
  <si>
    <t>05549 - รพ.สต.บ้านบงใต้</t>
  </si>
  <si>
    <t>05551 - รพ.สต.เฉลิมพระเกียรติ 60 พรรษา นวมินทราชินี</t>
  </si>
  <si>
    <t>13977 - รพ.สต.บ้านนาถ่อน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</si>
  <si>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</si>
  <si>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</si>
  <si>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</si>
  <si>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</si>
  <si>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</si>
  <si>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</si>
  <si>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</si>
  <si>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</si>
  <si>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</si>
  <si>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</si>
  <si>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</si>
  <si>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</si>
  <si>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</si>
  <si>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</si>
  <si>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</si>
  <si>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</si>
  <si>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</si>
  <si>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</si>
  <si>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</si>
  <si>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</si>
  <si>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</si>
  <si>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</si>
  <si>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</si>
  <si>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</si>
  <si>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</si>
  <si>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</si>
  <si>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</si>
  <si>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</si>
  <si>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</si>
  <si>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</si>
  <si>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</si>
  <si>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</si>
  <si>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</si>
  <si>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</si>
  <si>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</si>
  <si>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</si>
  <si>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</si>
  <si>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</si>
  <si>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</si>
  <si>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</si>
  <si>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</si>
  <si>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</si>
  <si>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</si>
  <si>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</si>
  <si>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</si>
  <si>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</si>
  <si>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</si>
  <si>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</si>
  <si>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05648 - รพ.สต.โพนทอง</t>
  </si>
  <si>
    <t>05649 - รพ.สต.บ้านคำนกกก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</si>
  <si>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</si>
  <si>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</si>
  <si>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</si>
  <si>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</si>
  <si>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</si>
  <si>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</si>
  <si>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</si>
  <si>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</si>
  <si>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</si>
  <si>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</si>
  <si>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</si>
  <si>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</si>
  <si>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</si>
  <si>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</si>
  <si>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</si>
  <si>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</si>
  <si>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</si>
  <si>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</si>
  <si>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</si>
  <si>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</si>
  <si>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</si>
  <si>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</si>
  <si>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</si>
  <si>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</si>
  <si>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</si>
  <si>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</si>
  <si>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</si>
  <si>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</si>
  <si>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</si>
  <si>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</si>
  <si>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</si>
  <si>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</si>
  <si>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</si>
  <si>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</si>
  <si>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</si>
  <si>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</si>
  <si>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</si>
  <si>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</si>
  <si>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</si>
  <si>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</si>
  <si>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</si>
  <si>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</si>
  <si>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</si>
  <si>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</si>
  <si>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</si>
  <si>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</si>
  <si>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</si>
  <si>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</si>
  <si>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</si>
  <si>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</si>
  <si>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</si>
  <si>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</si>
  <si>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</si>
  <si>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</si>
  <si>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</si>
  <si>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</si>
  <si>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</si>
  <si>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</si>
  <si>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</si>
  <si>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</si>
  <si>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</si>
  <si>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</si>
  <si>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</si>
  <si>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</si>
  <si>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</si>
  <si>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</si>
  <si>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</si>
  <si>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</si>
  <si>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</si>
  <si>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</si>
  <si>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</si>
  <si>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</si>
  <si>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</si>
  <si>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</si>
  <si>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</si>
  <si>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</si>
  <si>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</si>
  <si>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</si>
  <si>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</si>
  <si>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</si>
  <si>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</si>
  <si>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</si>
  <si>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</si>
  <si>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</si>
  <si>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</si>
  <si>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</si>
  <si>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04845 รพ_สต_ศรีชมภู</t>
  </si>
  <si>
    <t xml:space="preserve">04823 รพ_สต_ศรีชมภู </t>
  </si>
  <si>
    <t>เมืองบึงกาฬ</t>
  </si>
  <si>
    <t>00405 สำนักงานสาธารณสุขอำเภอศรีธาตุ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</si>
  <si>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</si>
  <si>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</si>
  <si>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</si>
  <si>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</si>
  <si>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</si>
  <si>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</si>
  <si>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</si>
  <si>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</si>
  <si>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</si>
  <si>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</si>
  <si>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</si>
  <si>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</si>
  <si>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</si>
  <si>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</si>
  <si>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</si>
  <si>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</si>
  <si>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</si>
  <si>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</si>
  <si>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</si>
  <si>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</si>
  <si>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</si>
  <si>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</si>
  <si>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</si>
  <si>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</si>
  <si>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</si>
  <si>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</si>
  <si>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</si>
  <si>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</si>
  <si>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</si>
  <si>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</si>
  <si>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</si>
  <si>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</si>
  <si>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</si>
  <si>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</si>
  <si>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</si>
  <si>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</si>
  <si>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</si>
  <si>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</si>
  <si>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</si>
  <si>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</si>
  <si>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</si>
  <si>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</si>
  <si>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</si>
  <si>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</si>
  <si>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</si>
  <si>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</si>
  <si>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</si>
  <si>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</si>
  <si>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</si>
  <si>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</si>
  <si>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</si>
  <si>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</si>
  <si>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</si>
  <si>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</si>
  <si>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</si>
  <si>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</si>
  <si>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</si>
  <si>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</si>
  <si>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</si>
  <si>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</si>
  <si>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</si>
  <si>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</si>
  <si>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</si>
  <si>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</si>
  <si>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</si>
  <si>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</si>
  <si>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</si>
  <si>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</si>
  <si>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</si>
  <si>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</si>
  <si>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</si>
  <si>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</si>
  <si>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</si>
  <si>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</si>
  <si>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</si>
  <si>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</si>
  <si>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</si>
  <si>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</si>
  <si>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</si>
  <si>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</si>
  <si>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</si>
  <si>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</si>
  <si>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</si>
  <si>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</si>
  <si>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</si>
  <si>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</si>
  <si>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</si>
  <si>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</si>
  <si>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</si>
  <si>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</si>
  <si>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</si>
  <si>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</si>
  <si>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</si>
  <si>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</si>
  <si>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</si>
  <si>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</si>
  <si>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</si>
  <si>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</si>
  <si>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</si>
  <si>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</si>
  <si>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</si>
  <si>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</si>
  <si>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</si>
  <si>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</si>
  <si>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</si>
  <si>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</si>
  <si>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</si>
  <si>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</si>
  <si>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</si>
  <si>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</si>
  <si>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</si>
  <si>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</si>
  <si>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</si>
  <si>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</si>
  <si>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</si>
  <si>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</si>
  <si>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</si>
  <si>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</si>
  <si>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</si>
  <si>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</si>
  <si>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</si>
  <si>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</si>
  <si>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</si>
  <si>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</si>
  <si>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</si>
  <si>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</si>
  <si>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</si>
  <si>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</si>
  <si>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</si>
  <si>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</si>
  <si>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</si>
  <si>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</si>
  <si>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</si>
  <si>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</si>
  <si>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</si>
  <si>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</si>
  <si>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</si>
  <si>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</si>
  <si>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</si>
  <si>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</si>
  <si>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</si>
  <si>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</si>
  <si>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</si>
  <si>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</si>
  <si>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</si>
  <si>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</si>
  <si>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</si>
  <si>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</si>
  <si>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</si>
  <si>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</si>
  <si>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</si>
  <si>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</si>
  <si>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</si>
  <si>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</si>
  <si>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</si>
  <si>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</si>
  <si>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</si>
  <si>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</si>
  <si>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</si>
  <si>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</si>
  <si>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</si>
  <si>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</si>
  <si>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</si>
  <si>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</si>
  <si>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</si>
  <si>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</si>
  <si>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</si>
  <si>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</si>
  <si>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</si>
  <si>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</si>
  <si>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</si>
  <si>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</si>
  <si>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</si>
  <si>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</si>
  <si>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</si>
  <si>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</si>
  <si>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</si>
  <si>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</si>
  <si>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</si>
  <si>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</si>
  <si>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</si>
  <si>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</si>
  <si>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</si>
  <si>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</si>
  <si>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</si>
  <si>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</si>
  <si>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</si>
  <si>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</si>
  <si>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</si>
  <si>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</si>
  <si>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</si>
  <si>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</si>
  <si>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</si>
  <si>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</si>
  <si>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</si>
  <si>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</si>
  <si>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</si>
  <si>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</si>
  <si>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</si>
  <si>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</si>
  <si>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</si>
  <si>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</si>
  <si>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</si>
  <si>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</si>
  <si>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</si>
  <si>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</si>
  <si>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</si>
  <si>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</si>
  <si>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</si>
  <si>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</si>
  <si>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</si>
  <si>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</si>
  <si>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</si>
  <si>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</si>
  <si>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</si>
  <si>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</si>
  <si>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</si>
  <si>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</si>
  <si>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</si>
  <si>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</si>
  <si>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</si>
  <si>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</si>
  <si>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</si>
  <si>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</si>
  <si>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</si>
  <si>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</si>
  <si>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</si>
  <si>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</si>
  <si>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</si>
  <si>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</si>
  <si>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</si>
  <si>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</si>
  <si>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</si>
  <si>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</si>
  <si>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</si>
  <si>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</si>
  <si>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</si>
  <si>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</si>
  <si>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</si>
  <si>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</si>
  <si>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</si>
  <si>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</si>
  <si>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</si>
  <si>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</si>
  <si>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</si>
  <si>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</si>
  <si>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</si>
  <si>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</si>
  <si>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</si>
  <si>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</si>
  <si>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</si>
  <si>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</si>
  <si>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</si>
  <si>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</si>
  <si>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</si>
  <si>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</si>
  <si>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</si>
  <si>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</si>
  <si>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</si>
  <si>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</si>
  <si>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</si>
  <si>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</si>
  <si>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</si>
  <si>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</si>
  <si>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</si>
  <si>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</si>
  <si>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</si>
  <si>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</si>
  <si>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</si>
  <si>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</si>
  <si>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</si>
  <si>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</si>
  <si>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</si>
  <si>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</si>
  <si>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</si>
  <si>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</si>
  <si>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</si>
  <si>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</si>
  <si>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</si>
  <si>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</si>
  <si>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</si>
  <si>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</si>
  <si>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</si>
  <si>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</si>
  <si>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</si>
  <si>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</si>
  <si>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</si>
  <si>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</si>
  <si>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</si>
  <si>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</si>
  <si>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</si>
  <si>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</si>
  <si>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</si>
  <si>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</si>
  <si>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</si>
  <si>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</si>
  <si>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</si>
  <si>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</si>
  <si>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</si>
  <si>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</si>
  <si>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</si>
  <si>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</si>
  <si>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</si>
  <si>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</si>
  <si>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</si>
  <si>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</si>
  <si>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</si>
  <si>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</si>
  <si>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</si>
  <si>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</si>
  <si>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</si>
  <si>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</si>
  <si>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</si>
  <si>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</si>
  <si>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</si>
  <si>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</si>
  <si>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</si>
  <si>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</si>
  <si>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</si>
  <si>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</si>
  <si>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</si>
  <si>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</si>
  <si>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</si>
  <si>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</si>
  <si>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</si>
  <si>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</si>
  <si>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</si>
  <si>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</si>
  <si>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</si>
  <si>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</si>
  <si>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</si>
  <si>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</si>
  <si>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</si>
  <si>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</si>
  <si>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</si>
  <si>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</si>
  <si>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</si>
  <si>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</si>
  <si>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</si>
  <si>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</si>
  <si>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</si>
  <si>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</si>
  <si>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</si>
  <si>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</si>
  <si>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</si>
  <si>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</si>
  <si>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</si>
  <si>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</si>
  <si>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</si>
  <si>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</si>
  <si>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</si>
  <si>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</si>
  <si>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</si>
  <si>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</si>
  <si>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</si>
  <si>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</si>
  <si>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</si>
  <si>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</si>
  <si>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</si>
  <si>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</si>
  <si>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</si>
  <si>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</si>
  <si>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</si>
  <si>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</si>
  <si>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</si>
  <si>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</si>
  <si>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</si>
  <si>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</si>
  <si>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</si>
  <si>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</si>
  <si>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</si>
  <si>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</si>
  <si>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</si>
  <si>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</si>
  <si>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</si>
  <si>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</si>
  <si>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</si>
  <si>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</si>
  <si>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</si>
  <si>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</si>
  <si>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</si>
  <si>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</si>
  <si>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</si>
  <si>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</si>
  <si>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</si>
  <si>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</si>
  <si>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</si>
  <si>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</si>
  <si>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</si>
  <si>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</si>
  <si>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</si>
  <si>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</si>
  <si>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</si>
  <si>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</si>
  <si>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</si>
  <si>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</si>
  <si>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</si>
  <si>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</si>
  <si>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</si>
  <si>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</si>
  <si>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</si>
  <si>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</si>
  <si>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</si>
  <si>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</si>
  <si>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</si>
  <si>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</si>
  <si>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</si>
  <si>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</si>
  <si>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</si>
  <si>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</si>
  <si>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</si>
  <si>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</si>
  <si>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</si>
  <si>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</si>
  <si>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</si>
  <si>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</si>
  <si>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</si>
  <si>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</si>
  <si>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</si>
  <si>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</si>
  <si>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</si>
  <si>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</si>
  <si>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</si>
  <si>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</si>
  <si>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</si>
  <si>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</si>
  <si>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</si>
  <si>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</si>
  <si>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</si>
  <si>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</si>
  <si>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</si>
  <si>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</si>
  <si>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</si>
  <si>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</si>
  <si>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</si>
  <si>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</si>
  <si>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</si>
  <si>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</si>
  <si>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</si>
  <si>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</si>
  <si>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</si>
  <si>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</si>
  <si>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</si>
  <si>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</si>
  <si>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</si>
  <si>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</si>
  <si>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</si>
  <si>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</si>
  <si>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</si>
  <si>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</si>
  <si>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</si>
  <si>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</si>
  <si>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</si>
  <si>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</si>
  <si>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</si>
  <si>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</si>
  <si>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</si>
  <si>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</si>
  <si>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</si>
  <si>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</si>
  <si>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</si>
  <si>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</si>
  <si>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</si>
  <si>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</si>
  <si>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</si>
  <si>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</si>
  <si>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</si>
  <si>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</si>
  <si>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</si>
  <si>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</si>
  <si>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</si>
  <si>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</si>
  <si>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</si>
  <si>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</si>
  <si>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</si>
  <si>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</si>
  <si>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</si>
  <si>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</si>
  <si>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</si>
  <si>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</si>
  <si>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</si>
  <si>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</si>
  <si>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</si>
  <si>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</si>
  <si>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</si>
  <si>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</si>
  <si>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</si>
  <si>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</si>
  <si>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</si>
  <si>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</si>
  <si>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</si>
  <si>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</si>
  <si>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</si>
  <si>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</si>
  <si>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</si>
  <si>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</si>
  <si>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</si>
  <si>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</si>
  <si>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</si>
  <si>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</si>
  <si>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</si>
  <si>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</si>
  <si>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</si>
  <si>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</si>
  <si>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</si>
  <si>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</si>
  <si>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</si>
  <si>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</si>
  <si>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</si>
  <si>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</si>
  <si>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</si>
  <si>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</si>
  <si>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</si>
  <si>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</si>
  <si>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</si>
  <si>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</si>
  <si>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</si>
  <si>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</si>
  <si>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</si>
  <si>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</si>
  <si>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</si>
  <si>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</si>
  <si>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</si>
  <si>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</si>
  <si>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</si>
  <si>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</si>
  <si>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</si>
  <si>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</si>
  <si>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</si>
  <si>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</si>
  <si>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</si>
  <si>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</si>
  <si>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</si>
  <si>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</si>
  <si>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</si>
  <si>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</si>
  <si>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</si>
  <si>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</si>
  <si>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</si>
  <si>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</si>
  <si>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</si>
  <si>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</si>
  <si>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</si>
  <si>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</si>
  <si>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</si>
  <si>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</si>
  <si>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</si>
  <si>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</si>
  <si>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</si>
  <si>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</si>
  <si>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</si>
  <si>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</si>
  <si>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</si>
  <si>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</si>
  <si>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</si>
  <si>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</si>
  <si>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</si>
  <si>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</si>
  <si>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</si>
  <si>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</si>
  <si>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</si>
  <si>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</si>
  <si>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</si>
  <si>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</si>
  <si>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</si>
  <si>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</si>
  <si>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</si>
  <si>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</si>
  <si>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</si>
  <si>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</si>
  <si>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</si>
  <si>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</si>
  <si>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</si>
  <si>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</si>
  <si>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</si>
  <si>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</si>
  <si>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</si>
  <si>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</si>
  <si>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</si>
  <si>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</si>
  <si>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</si>
  <si>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</si>
  <si>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</si>
  <si>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</si>
  <si>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</si>
  <si>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</si>
  <si>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</si>
  <si>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</si>
  <si>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</si>
  <si>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</si>
  <si>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</si>
  <si>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</si>
  <si>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</si>
  <si>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</si>
  <si>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</si>
  <si>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</si>
  <si>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</si>
  <si>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</si>
  <si>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</si>
  <si>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</si>
  <si>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</si>
  <si>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</si>
  <si>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</si>
  <si>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</si>
  <si>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</si>
  <si>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</si>
  <si>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</si>
  <si>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</si>
  <si>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</si>
  <si>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</si>
  <si>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</si>
  <si>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</si>
  <si>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</si>
  <si>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</si>
  <si>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</si>
  <si>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</si>
  <si>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</si>
  <si>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</si>
  <si>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</si>
  <si>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</si>
  <si>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</si>
  <si>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</si>
  <si>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</si>
  <si>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</si>
  <si>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</si>
  <si>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</si>
  <si>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</si>
  <si>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</si>
  <si>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</si>
  <si>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</si>
  <si>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</si>
  <si>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</si>
  <si>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</si>
  <si>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</si>
  <si>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</si>
  <si>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</si>
  <si>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</si>
  <si>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</si>
  <si>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</si>
  <si>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</si>
  <si>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</si>
  <si>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</si>
  <si>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</si>
  <si>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</si>
  <si>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</si>
  <si>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</si>
  <si>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</si>
  <si>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</si>
  <si>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</si>
  <si>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</si>
  <si>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</si>
  <si>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</si>
  <si>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</si>
  <si>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</si>
  <si>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</si>
  <si>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</si>
  <si>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</si>
  <si>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</si>
  <si>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</si>
  <si>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</si>
  <si>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</si>
  <si>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</si>
  <si>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</si>
  <si>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</si>
  <si>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</si>
  <si>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</si>
  <si>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</si>
  <si>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</si>
  <si>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</si>
  <si>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</si>
  <si>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</si>
  <si>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</si>
  <si>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</si>
  <si>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</si>
  <si>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</si>
  <si>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</si>
  <si>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</si>
  <si>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</si>
  <si>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</si>
  <si>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</si>
  <si>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</si>
  <si>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</si>
  <si>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</si>
  <si>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</si>
  <si>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</si>
  <si>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</si>
  <si>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</si>
  <si>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</si>
  <si>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</si>
  <si>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</si>
  <si>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</si>
  <si>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</si>
  <si>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</si>
  <si>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</si>
  <si>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</si>
  <si>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</si>
  <si>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</si>
  <si>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</si>
  <si>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</si>
  <si>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</si>
  <si>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</si>
  <si>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</si>
  <si>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</si>
  <si>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</si>
  <si>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</si>
  <si>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</si>
  <si>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</si>
  <si>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</si>
  <si>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</si>
  <si>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</si>
  <si>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</si>
  <si>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</si>
  <si>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</si>
  <si>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</si>
  <si>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</si>
  <si>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</si>
  <si>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</si>
  <si>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</si>
  <si>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</si>
  <si>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</si>
  <si>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</si>
  <si>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</si>
  <si>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</si>
  <si>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</si>
  <si>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</si>
  <si>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</si>
  <si>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</si>
  <si>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</si>
  <si>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</si>
  <si>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</si>
  <si>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</si>
  <si>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</si>
  <si>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</si>
  <si>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</si>
  <si>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</si>
  <si>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</si>
  <si>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</si>
  <si>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</si>
  <si>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</si>
  <si>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</si>
  <si>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</si>
  <si>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</si>
  <si>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</si>
  <si>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</si>
  <si>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</si>
  <si>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</si>
  <si>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</si>
  <si>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</si>
  <si>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</si>
  <si>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</si>
  <si>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</si>
  <si>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</si>
  <si>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</si>
  <si>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</si>
  <si>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</si>
  <si>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</si>
  <si>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</si>
  <si>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</si>
  <si>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</si>
  <si>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</si>
  <si>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</si>
  <si>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</si>
  <si>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</si>
  <si>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</si>
  <si>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</si>
  <si>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</si>
  <si>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</si>
  <si>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</si>
  <si>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</si>
  <si>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</si>
  <si>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</si>
  <si>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</si>
  <si>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</si>
  <si>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</si>
  <si>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</si>
  <si>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</si>
  <si>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</si>
  <si>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</si>
  <si>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</si>
  <si>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</si>
  <si>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</si>
  <si>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</si>
  <si>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</si>
  <si>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</si>
  <si>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</si>
  <si>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</si>
  <si>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</si>
  <si>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</si>
  <si>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</si>
  <si>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</si>
  <si>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</si>
  <si>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</si>
  <si>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</si>
  <si>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</si>
  <si>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</si>
  <si>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</si>
  <si>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</si>
  <si>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</si>
  <si>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</si>
  <si>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</si>
  <si>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</si>
  <si>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</si>
  <si>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</si>
  <si>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</si>
  <si>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</si>
  <si>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</si>
  <si>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</si>
  <si>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</si>
  <si>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</si>
  <si>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</si>
  <si>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</si>
  <si>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</si>
  <si>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</si>
  <si>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</si>
  <si>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</si>
  <si>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</si>
  <si>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</si>
  <si>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</si>
  <si>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</si>
  <si>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</si>
  <si>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</si>
  <si>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</si>
  <si>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</si>
  <si>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</si>
  <si>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</si>
  <si>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</si>
  <si>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</si>
  <si>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</si>
  <si>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</si>
  <si>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</si>
  <si>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</si>
  <si>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</si>
  <si>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</si>
  <si>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</si>
  <si>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</si>
  <si>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</si>
  <si>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</si>
  <si>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</si>
  <si>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</si>
  <si>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</si>
  <si>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</si>
  <si>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</si>
  <si>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</si>
  <si>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</si>
  <si>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</si>
  <si>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</si>
  <si>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</si>
  <si>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</si>
  <si>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</si>
  <si>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</si>
  <si>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</si>
  <si>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</si>
  <si>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</si>
  <si>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</si>
  <si>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</si>
  <si>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</si>
  <si>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</si>
  <si>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</si>
  <si>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</si>
  <si>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</si>
  <si>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</si>
  <si>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</si>
  <si>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</si>
  <si>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</si>
  <si>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</si>
  <si>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</si>
  <si>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</si>
  <si>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</si>
  <si>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</si>
  <si>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</si>
  <si>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</si>
  <si>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</si>
  <si>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</si>
  <si>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</si>
  <si>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</si>
  <si>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</si>
  <si>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</si>
  <si>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</si>
  <si>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</si>
  <si>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</si>
  <si>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</si>
  <si>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</si>
  <si>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</si>
  <si>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</si>
  <si>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</si>
  <si>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</si>
  <si>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</si>
  <si>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</si>
  <si>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</si>
  <si>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</si>
  <si>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</si>
  <si>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</si>
  <si>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</si>
  <si>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</si>
  <si>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</si>
  <si>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</si>
  <si>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</si>
  <si>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</si>
  <si>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</si>
  <si>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</si>
  <si>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</si>
  <si>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</si>
  <si>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</si>
  <si>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</si>
  <si>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</si>
  <si>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</si>
  <si>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</si>
  <si>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</si>
  <si>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</si>
  <si>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</si>
  <si>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</si>
  <si>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</si>
  <si>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</si>
  <si>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</si>
  <si>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</si>
  <si>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</si>
  <si>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</si>
  <si>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</si>
  <si>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</si>
  <si>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</si>
  <si>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</si>
  <si>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</si>
  <si>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</si>
  <si>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</si>
  <si>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</si>
  <si>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</si>
  <si>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</si>
  <si>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</si>
  <si>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</si>
  <si>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</si>
  <si>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</si>
  <si>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</si>
  <si>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</si>
  <si>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</si>
  <si>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</si>
  <si>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</si>
  <si>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</si>
  <si>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</si>
  <si>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</si>
  <si>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</si>
  <si>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</si>
  <si>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</si>
  <si>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</si>
  <si>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</si>
  <si>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</si>
  <si>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</si>
  <si>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</si>
  <si>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</si>
  <si>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</si>
  <si>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</si>
  <si>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</si>
  <si>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</si>
  <si>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</si>
  <si>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</si>
  <si>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</si>
  <si>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</si>
  <si>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</si>
  <si>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</si>
  <si>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</si>
  <si>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</si>
  <si>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</si>
  <si>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</si>
  <si>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</si>
  <si>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</si>
  <si>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</si>
  <si>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</si>
  <si>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</si>
  <si>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</si>
  <si>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</si>
  <si>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</si>
  <si>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</si>
  <si>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</si>
  <si>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</si>
  <si>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</si>
  <si>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</si>
  <si>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</si>
  <si>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</si>
  <si>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</si>
  <si>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</si>
  <si>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</si>
  <si>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</si>
  <si>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</si>
  <si>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</si>
  <si>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</si>
  <si>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</si>
  <si>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</si>
  <si>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</si>
  <si>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</si>
  <si>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</si>
  <si>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</si>
  <si>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</si>
  <si>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</si>
  <si>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</si>
  <si>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</si>
  <si>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</si>
  <si>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</si>
  <si>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</si>
  <si>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</si>
  <si>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</si>
  <si>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</si>
  <si>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</si>
  <si>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</si>
  <si>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</si>
  <si>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</si>
  <si>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</si>
  <si>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</si>
  <si>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</si>
  <si>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</si>
  <si>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</si>
  <si>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</si>
  <si>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</si>
  <si>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</si>
  <si>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</si>
  <si>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</si>
  <si>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</si>
  <si>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</si>
  <si>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</si>
  <si>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</si>
  <si>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</si>
  <si>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</si>
  <si>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</si>
  <si>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</si>
  <si>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</si>
  <si>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</si>
  <si>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</si>
  <si>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</si>
  <si>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</si>
  <si>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</si>
  <si>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</si>
  <si>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</si>
  <si>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</si>
  <si>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</si>
  <si>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</si>
  <si>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</si>
  <si>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</si>
  <si>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</si>
  <si>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</si>
  <si>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</si>
  <si>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</si>
  <si>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</si>
  <si>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</si>
  <si>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</si>
  <si>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</si>
  <si>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</si>
  <si>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</si>
  <si>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</si>
  <si>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</si>
  <si>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</si>
  <si>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</si>
  <si>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2116000000.000</t>
  </si>
  <si>
    <t>2213000000.000</t>
  </si>
  <si>
    <t>3101000000.000</t>
  </si>
  <si>
    <t>3102000000.000</t>
  </si>
  <si>
    <t>3105000000.000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</si>
  <si>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</si>
  <si>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</si>
  <si>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</si>
  <si>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</si>
  <si>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</si>
  <si>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</si>
  <si>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</si>
  <si>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</si>
  <si>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</si>
  <si>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</si>
  <si>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</si>
  <si>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</si>
  <si>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</si>
  <si>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</si>
  <si>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</si>
  <si>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</si>
  <si>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</si>
  <si>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</si>
  <si>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</si>
  <si>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</si>
  <si>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</si>
  <si>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</si>
  <si>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</si>
  <si>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</si>
  <si>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2.1.7 หนี้สินหมุนเวียนอื่น</t>
  </si>
  <si>
    <t>2.2.3 หนี้สินไม่หมุนเวียนอื่น</t>
  </si>
  <si>
    <t>3.1.1 รายได้สูง/(ต่ำ)กว่า ค่าใช้จ่ายสุทธิ</t>
  </si>
  <si>
    <t>3.1.2 รายได้สูง/(ต่ำ)กว่า ค่าใช้จ่ายสะสม</t>
  </si>
  <si>
    <t>3.1.3 ทุน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</si>
  <si>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</si>
  <si>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</si>
  <si>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</si>
  <si>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</si>
  <si>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</si>
  <si>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</si>
  <si>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</si>
  <si>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</si>
  <si>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</si>
  <si>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</si>
  <si>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5.2.4 ค่าใช้จ่ายระหว่างหน่วยงานกรณีอื่น</t>
  </si>
  <si>
    <t>รวมจังหวัด</t>
  </si>
  <si>
    <t>00434 โซ่พิสัย,สสอ_</t>
  </si>
  <si>
    <t>00437 เซกา,สสอ_</t>
  </si>
  <si>
    <t>00438 ปากคาด,สสอ_</t>
  </si>
  <si>
    <t>00440 ศรีวิไล,สสอ_</t>
  </si>
  <si>
    <t>4205000000.000</t>
  </si>
  <si>
    <t>4306000000.000</t>
  </si>
  <si>
    <t>5107000000.000</t>
  </si>
  <si>
    <t>5108000000.000</t>
  </si>
  <si>
    <t>5203000000.000</t>
  </si>
  <si>
    <t>4.1.4 รายรับจากการขายสินทรัพย์ของแผ่นดิน</t>
  </si>
  <si>
    <t>4.2.4 รายรับจากการขายสินทรัพย์ของหน่วยงาน</t>
  </si>
  <si>
    <t>5.1.7 ค่าใช้จ่ายเงินอุดหนุน</t>
  </si>
  <si>
    <t>5.1.8 หนี้สูญและหนี้สงสัยจะสูญ</t>
  </si>
  <si>
    <t>5.2.1 ค่าจำหน่ายจากการขายทรัพย์สิน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</si>
  <si>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</si>
  <si>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</si>
  <si>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</si>
  <si>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</si>
  <si>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</si>
  <si>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</si>
  <si>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</si>
  <si>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</si>
  <si>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</si>
  <si>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</si>
  <si>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</si>
  <si>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</si>
  <si>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</si>
  <si>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</si>
  <si>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</si>
  <si>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</si>
  <si>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</si>
  <si>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</si>
  <si>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</si>
  <si>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</si>
  <si>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</si>
  <si>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</si>
  <si>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</si>
  <si>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</si>
  <si>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</si>
  <si>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</si>
  <si>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</si>
  <si>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</si>
  <si>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</si>
  <si>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</si>
  <si>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</si>
  <si>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</si>
  <si>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</si>
  <si>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</si>
  <si>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</si>
  <si>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</si>
  <si>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</si>
  <si>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</si>
  <si>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</si>
  <si>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</si>
  <si>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</si>
  <si>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</si>
  <si>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</si>
  <si>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</si>
  <si>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</si>
  <si>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</si>
  <si>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</si>
  <si>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</si>
  <si>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</si>
  <si>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</si>
  <si>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</si>
  <si>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</si>
  <si>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</si>
  <si>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</si>
  <si>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</si>
  <si>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</si>
  <si>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</si>
  <si>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</si>
  <si>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</si>
  <si>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</si>
  <si>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</si>
  <si>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</si>
  <si>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</si>
  <si>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</si>
  <si>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</si>
  <si>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</si>
  <si>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</si>
  <si>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</si>
  <si>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</si>
  <si>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</si>
  <si>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</si>
  <si>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</si>
  <si>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</si>
  <si>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</si>
  <si>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</si>
  <si>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</si>
  <si>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</si>
  <si>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</si>
  <si>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</si>
  <si>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</si>
  <si>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</si>
  <si>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</si>
  <si>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</si>
  <si>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</si>
  <si>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</si>
  <si>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</si>
  <si>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</si>
  <si>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</si>
  <si>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</si>
  <si>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</si>
  <si>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</si>
  <si>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</si>
  <si>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</si>
  <si>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</si>
  <si>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</si>
  <si>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</si>
  <si>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</si>
  <si>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</si>
  <si>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</si>
  <si>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</si>
  <si>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</si>
  <si>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</si>
  <si>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</si>
  <si>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</si>
  <si>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</si>
  <si>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</si>
  <si>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</si>
  <si>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</si>
  <si>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</si>
  <si>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</si>
  <si>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</si>
  <si>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</si>
  <si>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</si>
  <si>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</si>
  <si>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</si>
  <si>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</si>
  <si>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</si>
  <si>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</si>
  <si>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</si>
  <si>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บ้านผือ รพ_สต_บ้านธาตุ อ_บ้านผือ จ_อุดรธานี</t>
  </si>
  <si>
    <t>04606 บ้านผือ รพ_สต_ดงหวาย  อ_บ้านผือ  จ_อุดรธานี</t>
  </si>
  <si>
    <t>04607 บ้านผือ รพ_สต_โนนสะอาด  อ_บ้านผือ  จ_อุดรธานี</t>
  </si>
  <si>
    <t>04608 บ้านผือ รพ_สต_บ้านเทื่อม  อ_บ้านผือ  จ_อุดรธานี</t>
  </si>
  <si>
    <t>04609 บ้านผือ รพ_สต_คำบง  อ_บ้านผือ  จ_อุดรธานี</t>
  </si>
  <si>
    <t>04610 บ้านผือ รพ_สต_โนนทอง  อ_บ้านผือ  จ_อุดรธานี</t>
  </si>
  <si>
    <t>04611 บ้านผือ รพ_สต_นาเตย  อ_บ้านผือ  จ_อุดรธานี</t>
  </si>
  <si>
    <t>04612 บ้านผือ รพ_สต_ข้าวสาร  อ_บ้านผือ  จ_อุดรธานี</t>
  </si>
  <si>
    <t>04613 บ้านผือ รพ_สต_โนนสว่าง  อ_บ้านผือ  จ_อุดรธานี</t>
  </si>
  <si>
    <t>04614 บ้านผือ รพ_สต_บ้านม่วง  อ_บ้านผือ  จ_อุดรธานี</t>
  </si>
  <si>
    <t>04615 บ้านผือ รพ_สต_กลางใหญ่  อ_บ้านผือ  จ_อุดรธานี</t>
  </si>
  <si>
    <t>04616 บ้านผือ รพ_สต_เมืองพาน  อ_บ้านผือ  จ_อุดรธานี</t>
  </si>
  <si>
    <t>04617 บ้านผือ รพ_สต_หนองกาลึม  อ_บ้านผือ  จ_อุดรธานี</t>
  </si>
  <si>
    <t>04618 บ้านผือ รพ_สต_คำด้วง  อ_บ้านผือ  จ_อุดรธานี</t>
  </si>
  <si>
    <t>04619 บ้านผือ รพ_สต_ห้วยศิลาผาสุก  อ_บ้านผือ  จ_อุดรธานี</t>
  </si>
  <si>
    <t>04620 บ้านผือ รพ_สต_หนองหัวคู  อ_บ้านผือ  จ_อุดรธานี</t>
  </si>
  <si>
    <t>04621 บ้านผือ รพ_สต_บ้านค้อ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</si>
  <si>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</si>
  <si>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</si>
  <si>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</si>
  <si>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</si>
  <si>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</si>
  <si>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</si>
  <si>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</si>
  <si>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</si>
  <si>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</si>
  <si>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</si>
  <si>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</si>
  <si>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</si>
  <si>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</si>
  <si>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</si>
  <si>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</si>
  <si>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</si>
  <si>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</si>
  <si>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</si>
  <si>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</si>
  <si>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</si>
  <si>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</si>
  <si>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</si>
  <si>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</si>
  <si>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</si>
  <si>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</si>
  <si>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</si>
  <si>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</si>
  <si>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</si>
  <si>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</si>
  <si>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</si>
  <si>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</si>
  <si>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</si>
  <si>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</si>
  <si>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</si>
  <si>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</si>
  <si>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</si>
  <si>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</si>
  <si>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</si>
  <si>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</si>
  <si>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</si>
  <si>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</si>
  <si>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</si>
  <si>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</si>
  <si>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</si>
  <si>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</si>
  <si>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</si>
  <si>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</si>
  <si>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</si>
  <si>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</si>
  <si>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</si>
  <si>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</si>
  <si>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</si>
  <si>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</si>
  <si>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</si>
  <si>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</si>
  <si>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</si>
  <si>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</si>
  <si>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</si>
  <si>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บ้านผือ รพ_สต_สระคุ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</si>
  <si>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</si>
  <si>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</si>
  <si>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</si>
  <si>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บ้านผือ รพ_สต_หนองแวง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</si>
  <si>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</si>
  <si>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</si>
  <si>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</si>
  <si>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บ้านผือ รพ_สต_นาล้อม  อ_บ้านผือ  จ_อุดรธานี</t>
  </si>
  <si>
    <t>14849 สอ_ดงพัฒนา</t>
  </si>
  <si>
    <t>15221 เพ็ญ รพสต_บ้านด่าน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</si>
  <si>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</si>
  <si>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</si>
  <si>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</si>
  <si>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</si>
  <si>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</si>
  <si>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</si>
  <si>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</si>
  <si>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</si>
  <si>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04671 รพ_สต_ไร่ทาม</t>
  </si>
  <si>
    <t>04674 รพ_สต_หัวนา</t>
  </si>
  <si>
    <t>04675 รพ_สต_หนองผำ</t>
  </si>
  <si>
    <t>04676 รพ_สต_เจริญสุข</t>
  </si>
  <si>
    <t>04680 รพ_สต_นาแขม</t>
  </si>
  <si>
    <t>04681 รพ_สต_ปากหมาก</t>
  </si>
  <si>
    <t>04682 รพ_สต_ห้วยกระทิง</t>
  </si>
  <si>
    <t>04683 สถานีอนามัยห้วยตาด</t>
  </si>
  <si>
    <t>04685 สถานีอนามัยห้วยปลาดุก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</si>
  <si>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</si>
  <si>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</si>
  <si>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</si>
  <si>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</si>
  <si>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</si>
  <si>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</si>
  <si>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</si>
  <si>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</si>
  <si>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</si>
  <si>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</si>
  <si>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04700 สถานีอนามัยหาดทรายขาว</t>
  </si>
  <si>
    <t>04701 โนนสมบูรณ์</t>
  </si>
  <si>
    <t>04702 เชียงกลม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</si>
  <si>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</si>
  <si>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</si>
  <si>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</si>
  <si>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</si>
  <si>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</si>
  <si>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</si>
  <si>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</si>
  <si>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</si>
  <si>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</si>
  <si>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</si>
  <si>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</si>
  <si>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</si>
  <si>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</si>
  <si>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</si>
  <si>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</si>
  <si>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</si>
  <si>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</si>
  <si>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</si>
  <si>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</si>
  <si>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</si>
  <si>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</si>
  <si>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</si>
  <si>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</si>
  <si>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</si>
  <si>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</si>
  <si>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</si>
  <si>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</si>
  <si>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</si>
  <si>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</si>
  <si>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</si>
  <si>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</si>
  <si>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</si>
  <si>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</si>
  <si>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</si>
  <si>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</si>
  <si>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</si>
  <si>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</si>
  <si>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</si>
  <si>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</si>
  <si>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</si>
  <si>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</si>
  <si>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</si>
  <si>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</si>
  <si>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</si>
  <si>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</si>
  <si>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</si>
  <si>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</si>
  <si>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</si>
  <si>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</si>
  <si>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</si>
  <si>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</si>
  <si>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</si>
  <si>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</si>
  <si>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</si>
  <si>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04772 สอ_นาตาด</t>
  </si>
  <si>
    <t>04774 สอ_ห้วยยาง</t>
  </si>
  <si>
    <t>04775 สอ_เพิ่มสุข</t>
  </si>
  <si>
    <t>04777 สอ_โป่งศรีโทน</t>
  </si>
  <si>
    <t>04778 สอ_หนองใหญ่</t>
  </si>
  <si>
    <t>04781 สอ_ซำบุ่น</t>
  </si>
  <si>
    <t>10234 สอ_นาเจริญ</t>
  </si>
  <si>
    <t>13925 หาดคัมภีร์</t>
  </si>
  <si>
    <t>13926 สถานีอนามัยปากหมัน</t>
  </si>
  <si>
    <t>13927 สถานีอนามัยนากระเซ็ง</t>
  </si>
  <si>
    <t>13929 สอ_ห้วยสีเสียด</t>
  </si>
  <si>
    <t>13930 สอ_โนนสวรรค์</t>
  </si>
  <si>
    <t>14352 รพ_สต_โป่งป่าติ้ว</t>
  </si>
  <si>
    <t>14355 รพ_สต_หลักร้อยหกสิบ</t>
  </si>
  <si>
    <t>14356 สอ_นาอ่างคำ</t>
  </si>
  <si>
    <t>4308000000.000</t>
  </si>
  <si>
    <t>4.2.6 รายได้ระหว่างหน่วยงานกรณีอื่น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</si>
  <si>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</si>
  <si>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</si>
  <si>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</si>
  <si>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</si>
  <si>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</si>
  <si>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</si>
  <si>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</si>
  <si>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</si>
  <si>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</si>
  <si>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</si>
  <si>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</si>
  <si>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</si>
  <si>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</si>
  <si>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</si>
  <si>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</si>
  <si>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</si>
  <si>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</si>
  <si>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</si>
  <si>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</si>
  <si>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</si>
  <si>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</si>
  <si>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</si>
  <si>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</si>
  <si>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</si>
  <si>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</si>
  <si>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</si>
  <si>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</si>
  <si>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</si>
  <si>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</si>
  <si>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</si>
  <si>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</si>
  <si>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</si>
  <si>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</si>
  <si>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</si>
  <si>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</si>
  <si>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</si>
  <si>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</si>
  <si>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</si>
  <si>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</si>
  <si>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</si>
  <si>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</si>
  <si>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</si>
  <si>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</si>
  <si>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</si>
  <si>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</si>
  <si>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</si>
  <si>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</si>
  <si>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</si>
  <si>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</si>
  <si>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</si>
  <si>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</si>
  <si>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</si>
  <si>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</si>
  <si>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</si>
  <si>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</si>
  <si>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</si>
  <si>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</si>
  <si>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</si>
  <si>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</si>
  <si>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</si>
  <si>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</si>
  <si>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</si>
  <si>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</si>
  <si>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</si>
  <si>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</si>
  <si>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</si>
  <si>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</si>
  <si>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</si>
  <si>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</si>
  <si>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</si>
  <si>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</si>
  <si>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</si>
  <si>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</si>
  <si>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14184 สถานีอนามัยนายาง</t>
  </si>
  <si>
    <t>05477 สอ_ไฮ่</t>
  </si>
  <si>
    <t>05484 สอ_บะฮีเหนือ</t>
  </si>
  <si>
    <t>05486 สถานีอนามัยบ้านดงม่วงไข่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</si>
  <si>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</si>
  <si>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</si>
  <si>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</si>
  <si>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</si>
  <si>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05505 สอ_ขัวก่าย</t>
  </si>
  <si>
    <t>05508 สอ_โคกแสง</t>
  </si>
  <si>
    <t>05511 สอ_ห้วยหิน</t>
  </si>
  <si>
    <t>05512 สอ_โนนอุดม</t>
  </si>
  <si>
    <t>05514 สอ_แสงเจริญ</t>
  </si>
  <si>
    <t>05518 สอ_หนองแวง</t>
  </si>
  <si>
    <t>05548 สอ_หนองหลวง</t>
  </si>
  <si>
    <t>05549 สอ_บงใต้</t>
  </si>
  <si>
    <t>05551 สอ_ขาม</t>
  </si>
  <si>
    <t>13972 สอ_ส้งเปือย</t>
  </si>
  <si>
    <t>13973 สอ_วังเยี่ยม</t>
  </si>
  <si>
    <t>13977 สอ_นาถ่อน</t>
  </si>
  <si>
    <t>1211000000.000</t>
  </si>
  <si>
    <t>4202000000.000</t>
  </si>
  <si>
    <t>1.2.7 งานระหว่างก่อสร้าง</t>
  </si>
  <si>
    <t>4.1.2 รายได้จากการขายสินค้าและบริการของแผ่นดิน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</si>
  <si>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</si>
  <si>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</si>
  <si>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</si>
  <si>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</si>
  <si>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</si>
  <si>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</si>
  <si>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</si>
  <si>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</si>
  <si>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</si>
  <si>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</si>
  <si>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</si>
  <si>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</si>
  <si>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</si>
  <si>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</si>
  <si>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</si>
  <si>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</si>
  <si>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</si>
  <si>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</si>
  <si>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</si>
  <si>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</si>
  <si>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</si>
  <si>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</si>
  <si>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</si>
  <si>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</si>
  <si>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</si>
  <si>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</si>
  <si>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</si>
  <si>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</si>
  <si>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</si>
  <si>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</si>
  <si>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</si>
  <si>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</si>
  <si>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</si>
  <si>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</si>
  <si>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</si>
  <si>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</si>
  <si>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</si>
  <si>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</si>
  <si>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</si>
  <si>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</si>
  <si>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</si>
  <si>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</si>
  <si>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</si>
  <si>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</si>
  <si>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</si>
  <si>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</si>
  <si>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05648 สถานีอนามัยตำบลโพนทอง</t>
  </si>
  <si>
    <t>05649 สถานีอนามัยบ้านคำนกกก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</si>
  <si>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</si>
  <si>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</si>
  <si>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</si>
  <si>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</si>
  <si>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</si>
  <si>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</si>
  <si>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</si>
  <si>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</si>
  <si>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</si>
  <si>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</si>
  <si>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</si>
  <si>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</si>
  <si>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</si>
  <si>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</si>
  <si>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</si>
  <si>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05668 ท่าลาด สอ_</t>
  </si>
  <si>
    <t>05669 สอ_นางาม</t>
  </si>
  <si>
    <t>05670 นายอ สอ_</t>
  </si>
  <si>
    <t>05671 โคกหินแฮ่</t>
  </si>
  <si>
    <t>05673 โนนสะอาด สอ_</t>
  </si>
  <si>
    <t>05674 นาบั่ว (เรณูใต้)</t>
  </si>
  <si>
    <t>05675 นาขาม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</si>
  <si>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</si>
  <si>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</si>
  <si>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</si>
  <si>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</si>
  <si>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</si>
  <si>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</si>
  <si>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</si>
  <si>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</si>
  <si>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</si>
  <si>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</si>
  <si>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</si>
  <si>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</si>
  <si>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</si>
  <si>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</si>
  <si>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05691 รพสต_โคกสี</t>
  </si>
  <si>
    <t>05692 รพสต_นาขาม</t>
  </si>
  <si>
    <t>05694 รพ_สต_บ้านแก้ง</t>
  </si>
  <si>
    <t>05695 รพ_สต_คำพี้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</si>
  <si>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</si>
  <si>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</si>
  <si>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</si>
  <si>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</si>
  <si>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</si>
  <si>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</si>
  <si>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</si>
  <si>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</si>
  <si>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</si>
  <si>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</si>
  <si>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</si>
  <si>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</si>
  <si>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</si>
  <si>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</si>
  <si>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</si>
  <si>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</si>
  <si>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</si>
  <si>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</si>
  <si>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</si>
  <si>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</si>
  <si>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</si>
  <si>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</si>
  <si>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</si>
  <si>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</si>
  <si>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</si>
  <si>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</si>
  <si>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</si>
  <si>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</si>
  <si>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</si>
  <si>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</si>
  <si>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</si>
  <si>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</si>
  <si>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</si>
  <si>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</si>
  <si>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</si>
  <si>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</si>
  <si>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</si>
  <si>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</si>
  <si>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</si>
  <si>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</si>
  <si>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</si>
  <si>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</si>
  <si>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รพ_สต_บ้านสร้างติ่ว</t>
  </si>
  <si>
    <t>13982 รพ_สต_บ้านหนองหญ้าปล้อง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</si>
  <si>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</si>
  <si>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</si>
  <si>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</si>
  <si>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</si>
  <si>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 xml:space="preserve">สำหรับเดือน พฤศจิกายน 2567  ปีงบประมาณ 2568 (ข้อมูล ณ วันที่ 26 ธันวาคม 2567  เวลา 09.30 น.) </t>
  </si>
  <si>
    <t>4203000000.000</t>
  </si>
  <si>
    <t>4.1.3 รายได้ดอกเบี้ยของแผ่นดิน</t>
  </si>
  <si>
    <t>5403000000.000</t>
  </si>
  <si>
    <t>5.3.0 รายการพิเศษหลังหักภาษี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</si>
</sst>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43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2" fontId="0" fillId="9" borderId="0" xfId="0" applyNumberFormat="1" applyFill="1"/>
    <xf numFmtId="43" fontId="10" fillId="0" borderId="0" xfId="1" applyFont="1"/>
    <xf numFmtId="2" fontId="0" fillId="17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5" fillId="0" borderId="0" xfId="1" applyFont="1"/>
    <xf numFmtId="2" fontId="10" fillId="0" borderId="0" xfId="0" applyNumberFormat="1" applyFont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0" fillId="2" borderId="0" xfId="1" applyNumberFormat="1" applyFont="1" applyFill="1"/>
    <xf numFmtId="43" fontId="0" fillId="15" borderId="0" xfId="1" applyFont="1" applyFill="1"/>
    <xf numFmtId="43" fontId="0" fillId="18" borderId="0" xfId="0" applyNumberFormat="1" applyFill="1"/>
    <xf numFmtId="2" fontId="0" fillId="18" borderId="0" xfId="0" applyNumberFormat="1" applyFill="1"/>
    <xf numFmtId="43" fontId="0" fillId="18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187" fontId="16" fillId="0" borderId="0" xfId="1" applyNumberFormat="1" applyFont="1"/>
    <xf numFmtId="43" fontId="16" fillId="0" borderId="0" xfId="1" applyFont="1"/>
    <xf numFmtId="0" fontId="16" fillId="0" borderId="3" xfId="0" applyFont="1" applyBorder="1"/>
    <xf numFmtId="187" fontId="16" fillId="2" borderId="0" xfId="1" applyNumberFormat="1" applyFont="1" applyFill="1"/>
    <xf numFmtId="0" fontId="16" fillId="0" borderId="3" xfId="0" applyFont="1" applyBorder="1" applyAlignment="1">
      <alignment horizontal="center"/>
    </xf>
    <xf numFmtId="0" fontId="18" fillId="0" borderId="3" xfId="0" applyFont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0" fontId="11" fillId="0" borderId="0" xfId="0" applyFont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0" fillId="19" borderId="0" xfId="0" applyFill="1"/>
    <xf numFmtId="0" fontId="0" fillId="19" borderId="19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4" fillId="21" borderId="18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left" vertical="top"/>
    </xf>
    <xf numFmtId="0" fontId="25" fillId="23" borderId="18" xfId="0" applyFont="1" applyFill="1" applyBorder="1" applyAlignment="1">
      <alignment horizontal="left" vertical="top"/>
    </xf>
    <xf numFmtId="0" fontId="21" fillId="20" borderId="27" xfId="0" applyFont="1" applyFill="1" applyBorder="1" applyAlignment="1">
      <alignment horizontal="center" vertical="center"/>
    </xf>
    <xf numFmtId="0" fontId="0" fillId="19" borderId="28" xfId="0" applyFill="1" applyBorder="1"/>
    <xf numFmtId="0" fontId="0" fillId="19" borderId="29" xfId="0" applyFill="1" applyBorder="1"/>
    <xf numFmtId="0" fontId="23" fillId="19" borderId="30" xfId="0" applyFont="1" applyFill="1" applyBorder="1" applyAlignment="1">
      <alignment horizontal="left" vertical="center" wrapText="1"/>
    </xf>
    <xf numFmtId="0" fontId="0" fillId="19" borderId="31" xfId="0" applyFill="1" applyBorder="1"/>
    <xf numFmtId="0" fontId="24" fillId="21" borderId="30" xfId="0" applyFont="1" applyFill="1" applyBorder="1" applyAlignment="1">
      <alignment horizontal="center" vertical="center" wrapText="1"/>
    </xf>
    <xf numFmtId="17" fontId="24" fillId="21" borderId="32" xfId="0" applyNumberFormat="1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left" vertical="top"/>
    </xf>
    <xf numFmtId="0" fontId="26" fillId="22" borderId="32" xfId="7" applyFill="1" applyBorder="1" applyAlignment="1">
      <alignment horizontal="center" vertical="top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6" fillId="22" borderId="34" xfId="7" applyFill="1" applyBorder="1" applyAlignment="1">
      <alignment horizontal="center" vertical="top"/>
    </xf>
    <xf numFmtId="0" fontId="26" fillId="22" borderId="36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2" borderId="41" xfId="7" applyFill="1" applyBorder="1" applyAlignment="1">
      <alignment horizontal="center" vertical="top"/>
    </xf>
    <xf numFmtId="0" fontId="11" fillId="24" borderId="0" xfId="0" applyFont="1" applyFill="1"/>
    <xf numFmtId="187" fontId="11" fillId="24" borderId="0" xfId="1" applyNumberFormat="1" applyFont="1" applyFill="1"/>
    <xf numFmtId="4" fontId="6" fillId="2" borderId="8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7" fontId="0" fillId="12" borderId="0" xfId="1" applyNumberFormat="1" applyFont="1" applyFill="1"/>
    <xf numFmtId="7" fontId="0" fillId="16" borderId="0" xfId="1" applyNumberFormat="1" applyFont="1" applyFill="1"/>
    <xf numFmtId="7" fontId="0" fillId="11" borderId="0" xfId="1" applyNumberFormat="1" applyFont="1" applyFill="1"/>
    <xf numFmtId="7" fontId="0" fillId="4" borderId="0" xfId="1" applyNumberFormat="1" applyFont="1" applyFill="1"/>
    <xf numFmtId="0" fontId="1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0" borderId="0" xfId="1" applyFont="1" applyAlignment="1"/>
    <xf numFmtId="0" fontId="16" fillId="0" borderId="0" xfId="0" applyFont="1" applyAlignment="1">
      <alignment vertical="center" wrapText="1"/>
    </xf>
    <xf numFmtId="43" fontId="16" fillId="2" borderId="0" xfId="1" applyFont="1" applyFill="1"/>
    <xf numFmtId="0" fontId="16" fillId="2" borderId="0" xfId="0" applyFont="1" applyFill="1"/>
    <xf numFmtId="2" fontId="16" fillId="0" borderId="0" xfId="1" applyNumberFormat="1" applyFont="1" applyFill="1"/>
    <xf numFmtId="2" fontId="16" fillId="0" borderId="0" xfId="0" applyNumberFormat="1" applyFont="1"/>
    <xf numFmtId="187" fontId="16" fillId="0" borderId="0" xfId="1" applyNumberFormat="1" applyFont="1" applyFill="1"/>
    <xf numFmtId="43" fontId="16" fillId="0" borderId="0" xfId="1" applyFont="1" applyFill="1"/>
    <xf numFmtId="0" fontId="16" fillId="7" borderId="0" xfId="0" applyFont="1" applyFill="1"/>
    <xf numFmtId="187" fontId="29" fillId="2" borderId="0" xfId="1" applyNumberFormat="1" applyFont="1" applyFill="1"/>
    <xf numFmtId="43" fontId="29" fillId="2" borderId="0" xfId="1" applyFont="1" applyFill="1"/>
    <xf numFmtId="0" fontId="29" fillId="2" borderId="0" xfId="0" applyFont="1" applyFill="1"/>
    <xf numFmtId="188" fontId="16" fillId="0" borderId="0" xfId="1" applyNumberFormat="1" applyFont="1"/>
    <xf numFmtId="2" fontId="29" fillId="0" borderId="0" xfId="1" applyNumberFormat="1" applyFont="1" applyFill="1"/>
    <xf numFmtId="2" fontId="29" fillId="0" borderId="0" xfId="0" applyNumberFormat="1" applyFont="1"/>
    <xf numFmtId="187" fontId="29" fillId="0" borderId="0" xfId="1" applyNumberFormat="1" applyFont="1"/>
    <xf numFmtId="43" fontId="29" fillId="0" borderId="0" xfId="1" applyFont="1"/>
    <xf numFmtId="0" fontId="29" fillId="0" borderId="0" xfId="0" applyFont="1"/>
    <xf numFmtId="188" fontId="5" fillId="0" borderId="3" xfId="1" applyNumberFormat="1" applyFont="1" applyBorder="1"/>
    <xf numFmtId="43" fontId="5" fillId="0" borderId="3" xfId="1" applyFont="1" applyBorder="1"/>
    <xf numFmtId="187" fontId="5" fillId="0" borderId="3" xfId="1" applyNumberFormat="1" applyFont="1" applyBorder="1"/>
    <xf numFmtId="43" fontId="5" fillId="2" borderId="3" xfId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16" borderId="3" xfId="1" applyNumberFormat="1" applyFont="1" applyFill="1" applyBorder="1"/>
    <xf numFmtId="43" fontId="5" fillId="3" borderId="3" xfId="1" applyFont="1" applyFill="1" applyBorder="1"/>
    <xf numFmtId="188" fontId="5" fillId="3" borderId="3" xfId="1" applyNumberFormat="1" applyFont="1" applyFill="1" applyBorder="1"/>
    <xf numFmtId="188" fontId="5" fillId="2" borderId="3" xfId="1" applyNumberFormat="1" applyFont="1" applyFill="1" applyBorder="1"/>
    <xf numFmtId="187" fontId="5" fillId="2" borderId="3" xfId="1" applyNumberFormat="1" applyFont="1" applyFill="1" applyBorder="1"/>
    <xf numFmtId="0" fontId="5" fillId="8" borderId="7" xfId="0" applyFont="1" applyFill="1" applyBorder="1"/>
    <xf numFmtId="188" fontId="5" fillId="8" borderId="7" xfId="1" applyNumberFormat="1" applyFont="1" applyFill="1" applyBorder="1"/>
    <xf numFmtId="43" fontId="5" fillId="8" borderId="7" xfId="1" applyFont="1" applyFill="1" applyBorder="1"/>
    <xf numFmtId="187" fontId="5" fillId="8" borderId="7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0" borderId="4" xfId="1" applyFont="1" applyBorder="1"/>
    <xf numFmtId="187" fontId="5" fillId="0" borderId="4" xfId="1" applyNumberFormat="1" applyFont="1" applyBorder="1"/>
    <xf numFmtId="187" fontId="5" fillId="3" borderId="3" xfId="1" applyNumberFormat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88" fontId="5" fillId="0" borderId="3" xfId="1" applyNumberFormat="1" applyFont="1" applyFill="1" applyBorder="1"/>
    <xf numFmtId="2" fontId="5" fillId="2" borderId="3" xfId="0" applyNumberFormat="1" applyFont="1" applyFill="1" applyBorder="1"/>
    <xf numFmtId="0" fontId="30" fillId="2" borderId="3" xfId="0" applyFont="1" applyFill="1" applyBorder="1" applyAlignment="1">
      <alignment horizontal="center"/>
    </xf>
    <xf numFmtId="0" fontId="30" fillId="2" borderId="3" xfId="0" applyFont="1" applyFill="1" applyBorder="1"/>
    <xf numFmtId="188" fontId="30" fillId="2" borderId="3" xfId="1" applyNumberFormat="1" applyFont="1" applyFill="1" applyBorder="1"/>
    <xf numFmtId="188" fontId="5" fillId="0" borderId="0" xfId="1" applyNumberFormat="1" applyFont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/>
    <xf numFmtId="188" fontId="30" fillId="0" borderId="3" xfId="1" applyNumberFormat="1" applyFont="1" applyFill="1" applyBorder="1"/>
    <xf numFmtId="43" fontId="5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188" fontId="5" fillId="8" borderId="2" xfId="1" applyNumberFormat="1" applyFont="1" applyFill="1" applyBorder="1"/>
    <xf numFmtId="43" fontId="5" fillId="8" borderId="2" xfId="1" applyFont="1" applyFill="1" applyBorder="1"/>
    <xf numFmtId="187" fontId="5" fillId="8" borderId="2" xfId="1" applyNumberFormat="1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43" fontId="5" fillId="0" borderId="3" xfId="1" applyFont="1" applyFill="1" applyBorder="1"/>
    <xf numFmtId="187" fontId="5" fillId="0" borderId="3" xfId="1" applyNumberFormat="1" applyFont="1" applyFill="1" applyBorder="1"/>
    <xf numFmtId="0" fontId="30" fillId="0" borderId="3" xfId="0" applyFont="1" applyBorder="1"/>
    <xf numFmtId="188" fontId="30" fillId="0" borderId="3" xfId="1" applyNumberFormat="1" applyFont="1" applyBorder="1"/>
    <xf numFmtId="0" fontId="5" fillId="3" borderId="0" xfId="0" applyFont="1" applyFill="1"/>
    <xf numFmtId="0" fontId="16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8" borderId="45" xfId="0" applyFont="1" applyFill="1" applyBorder="1" applyAlignment="1">
      <alignment horizontal="center"/>
    </xf>
    <xf numFmtId="43" fontId="5" fillId="8" borderId="46" xfId="0" applyNumberFormat="1" applyFont="1" applyFill="1" applyBorder="1"/>
    <xf numFmtId="43" fontId="5" fillId="2" borderId="3" xfId="0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43" fontId="31" fillId="0" borderId="3" xfId="1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2" borderId="33" xfId="0" applyFont="1" applyFill="1" applyBorder="1" applyAlignment="1">
      <alignment horizontal="left" vertical="top"/>
    </xf>
    <xf numFmtId="0" fontId="25" fillId="22" borderId="37" xfId="0" applyFont="1" applyFill="1" applyBorder="1" applyAlignment="1">
      <alignment horizontal="left" vertical="top"/>
    </xf>
    <xf numFmtId="0" fontId="25" fillId="22" borderId="23" xfId="0" applyFont="1" applyFill="1" applyBorder="1" applyAlignment="1">
      <alignment vertical="top" wrapText="1"/>
    </xf>
    <xf numFmtId="0" fontId="25" fillId="22" borderId="24" xfId="0" applyFont="1" applyFill="1" applyBorder="1" applyAlignment="1">
      <alignment vertical="top" wrapText="1"/>
    </xf>
    <xf numFmtId="0" fontId="25" fillId="22" borderId="38" xfId="0" applyFont="1" applyFill="1" applyBorder="1" applyAlignment="1">
      <alignment vertical="top" wrapText="1"/>
    </xf>
    <xf numFmtId="0" fontId="25" fillId="22" borderId="39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horizontal="left" vertical="top"/>
    </xf>
    <xf numFmtId="0" fontId="25" fillId="22" borderId="40" xfId="0" applyFont="1" applyFill="1" applyBorder="1" applyAlignment="1">
      <alignment horizontal="left" vertical="top"/>
    </xf>
    <xf numFmtId="0" fontId="25" fillId="22" borderId="35" xfId="0" applyFont="1" applyFill="1" applyBorder="1" applyAlignment="1">
      <alignment horizontal="left" vertical="top"/>
    </xf>
    <xf numFmtId="0" fontId="25" fillId="22" borderId="25" xfId="0" applyFont="1" applyFill="1" applyBorder="1" applyAlignment="1">
      <alignment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2" xfId="0" applyFont="1" applyFill="1" applyBorder="1" applyAlignment="1">
      <alignment horizontal="left" vertical="top"/>
    </xf>
    <xf numFmtId="0" fontId="25" fillId="22" borderId="19" xfId="0" applyFont="1" applyFill="1" applyBorder="1" applyAlignment="1">
      <alignment vertical="top" wrapText="1"/>
    </xf>
    <xf numFmtId="0" fontId="25" fillId="22" borderId="20" xfId="0" applyFont="1" applyFill="1" applyBorder="1" applyAlignment="1">
      <alignment vertical="top" wrapText="1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3" fillId="19" borderId="19" xfId="0" applyFont="1" applyFill="1" applyBorder="1" applyAlignment="1">
      <alignment horizontal="left" vertical="center" wrapText="1"/>
    </xf>
    <xf numFmtId="0" fontId="23" fillId="19" borderId="20" xfId="0" applyFont="1" applyFill="1" applyBorder="1" applyAlignment="1">
      <alignment horizontal="left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4" fillId="21" borderId="20" xfId="0" applyFont="1" applyFill="1" applyBorder="1" applyAlignment="1">
      <alignment horizontal="center" vertical="center" wrapText="1"/>
    </xf>
    <xf numFmtId="0" fontId="22" fillId="19" borderId="42" xfId="0" applyFont="1" applyFill="1" applyBorder="1" applyAlignment="1">
      <alignment vertical="center" wrapText="1"/>
    </xf>
    <xf numFmtId="0" fontId="22" fillId="19" borderId="43" xfId="0" applyFont="1" applyFill="1" applyBorder="1" applyAlignment="1">
      <alignment vertical="center" wrapText="1"/>
    </xf>
    <xf numFmtId="0" fontId="22" fillId="19" borderId="44" xfId="0" applyFont="1" applyFill="1" applyBorder="1" applyAlignment="1">
      <alignment vertical="center" wrapText="1"/>
    </xf>
    <xf numFmtId="0" fontId="1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187" fontId="16" fillId="7" borderId="16" xfId="1" applyNumberFormat="1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</cellXfs>
  <cellStyles count="8">
    <cellStyle name="Comma 2" xfId="4" xr:uid="{00000000-0005-0000-0000-000000000000}"/>
    <cellStyle name="Hyperlink" xfId="7" builtinId="8"/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  <cellStyle name="ปกติ 2" xfId="5" xr:uid="{00000000-0005-0000-0000-000006000000}"/>
    <cellStyle name="ปกติ 3" xfId="6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th-TH" baseline="0"/>
              <a:t> พฤศจิกายน</a:t>
            </a:r>
            <a:r>
              <a:rPr lang="th-TH"/>
              <a:t> 2567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20502092050208E-2"/>
          <c:y val="0.24566648945108704"/>
          <c:w val="0.96164574616457466"/>
          <c:h val="0.6676780402380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'!$C$14:$C$20</c:f>
              <c:numCache>
                <c:formatCode>_(* #,##0.00_);_(* \(#,##0.00\);_(* "-"??_);_(@_)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'!$D$14:$D$20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6864"/>
        <c:axId val="1519816320"/>
      </c:barChart>
      <c:catAx>
        <c:axId val="1519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519816320"/>
        <c:crosses val="autoZero"/>
        <c:auto val="1"/>
        <c:lblAlgn val="ctr"/>
        <c:lblOffset val="100"/>
        <c:noMultiLvlLbl val="0"/>
      </c:catAx>
      <c:valAx>
        <c:axId val="15198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51981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26465</xdr:rowOff>
    </xdr:from>
    <xdr:to>
      <xdr:col>8</xdr:col>
      <xdr:colOff>0</xdr:colOff>
      <xdr:row>32</xdr:row>
      <xdr:rowOff>12517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D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D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D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449580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D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2059" Type="http://schemas.openxmlformats.org/officeDocument/2006/relationships/image" Target="../media/image6.emf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2058" Type="http://schemas.openxmlformats.org/officeDocument/2006/relationships/control" Target="../activeX/activeX6.xm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5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2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4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0"/>
  <sheetViews>
    <sheetView zoomScale="96" zoomScaleNormal="96" workbookViewId="0">
      <selection sqref="A1:AD1048576"/>
    </sheetView>
  </sheetViews>
  <sheetFormatPr defaultRowHeight="13.8" x14ac:dyDescent="0.25"/>
  <cols>
    <col min="1" max="1" width="26.3984375" bestFit="1" customWidth="1"/>
  </cols>
  <sheetData>
    <row r="1" spans="1:30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2062</v>
      </c>
      <c r="H1" t="s">
        <v>2063</v>
      </c>
      <c r="I1" t="s">
        <v>2064</v>
      </c>
      <c r="J1" t="s">
        <v>2065</v>
      </c>
      <c r="K1" t="s">
        <v>2066</v>
      </c>
      <c r="L1" t="s">
        <v>2067</v>
      </c>
      <c r="M1" t="s">
        <v>2068</v>
      </c>
      <c r="N1" t="s">
        <v>2069</v>
      </c>
      <c r="O1" t="s">
        <v>2070</v>
      </c>
      <c r="P1" t="s">
        <v>2071</v>
      </c>
      <c r="Q1" t="s">
        <v>2072</v>
      </c>
      <c r="R1" t="s">
        <v>2073</v>
      </c>
      <c r="S1" t="s">
        <v>2669</v>
      </c>
      <c r="T1" t="s">
        <v>2074</v>
      </c>
      <c r="U1" t="s">
        <v>2075</v>
      </c>
      <c r="V1" t="s">
        <v>2076</v>
      </c>
      <c r="W1" t="s">
        <v>2077</v>
      </c>
      <c r="X1" t="s">
        <v>2078</v>
      </c>
      <c r="Y1" t="s">
        <v>2079</v>
      </c>
      <c r="Z1" t="s">
        <v>2080</v>
      </c>
      <c r="AA1" t="s">
        <v>2081</v>
      </c>
      <c r="AB1" t="s">
        <v>2082</v>
      </c>
      <c r="AC1" t="s">
        <v>2083</v>
      </c>
      <c r="AD1" t="s">
        <v>2084</v>
      </c>
    </row>
    <row r="2" spans="1:30" x14ac:dyDescent="0.25">
      <c r="A2" t="s">
        <v>2085</v>
      </c>
      <c r="B2" t="s">
        <v>2086</v>
      </c>
      <c r="C2" t="s">
        <v>2087</v>
      </c>
      <c r="D2" t="s">
        <v>2088</v>
      </c>
      <c r="E2" t="s">
        <v>2089</v>
      </c>
      <c r="F2" t="s">
        <v>2090</v>
      </c>
      <c r="G2" t="s">
        <v>2091</v>
      </c>
      <c r="H2" t="s">
        <v>2092</v>
      </c>
      <c r="I2" t="s">
        <v>2093</v>
      </c>
      <c r="J2" t="s">
        <v>2094</v>
      </c>
      <c r="K2" t="s">
        <v>2095</v>
      </c>
      <c r="L2" t="s">
        <v>2096</v>
      </c>
      <c r="M2" t="s">
        <v>2097</v>
      </c>
      <c r="N2" t="s">
        <v>2098</v>
      </c>
      <c r="O2" t="s">
        <v>2099</v>
      </c>
      <c r="P2" t="s">
        <v>2100</v>
      </c>
      <c r="Q2" t="s">
        <v>2101</v>
      </c>
      <c r="R2" t="s">
        <v>2102</v>
      </c>
      <c r="S2" t="s">
        <v>2670</v>
      </c>
      <c r="T2" t="s">
        <v>2103</v>
      </c>
      <c r="U2" t="s">
        <v>2104</v>
      </c>
      <c r="V2" t="s">
        <v>2105</v>
      </c>
      <c r="W2" t="s">
        <v>2106</v>
      </c>
      <c r="X2" t="s">
        <v>2107</v>
      </c>
      <c r="Y2" t="s">
        <v>2108</v>
      </c>
      <c r="Z2" t="s">
        <v>2109</v>
      </c>
      <c r="AA2" t="s">
        <v>2110</v>
      </c>
      <c r="AB2" t="s">
        <v>2111</v>
      </c>
      <c r="AC2" t="s">
        <v>2112</v>
      </c>
      <c r="AD2" t="s">
        <v>2113</v>
      </c>
    </row>
    <row r="3" spans="1:30" x14ac:dyDescent="0.25">
      <c r="A3" t="s">
        <v>2114</v>
      </c>
      <c r="B3">
        <v>31005362.149999999</v>
      </c>
      <c r="C3">
        <v>10894565.08</v>
      </c>
      <c r="D3">
        <v>4633116.38</v>
      </c>
      <c r="E3">
        <v>21469</v>
      </c>
      <c r="F3">
        <v>62220803.960000001</v>
      </c>
      <c r="G3">
        <v>30255186.48</v>
      </c>
      <c r="H3">
        <v>2</v>
      </c>
      <c r="I3">
        <v>171554</v>
      </c>
      <c r="J3">
        <v>1625998.4</v>
      </c>
      <c r="K3">
        <v>299520</v>
      </c>
      <c r="L3">
        <v>7375549.3899999997</v>
      </c>
      <c r="M3">
        <v>1078086.56</v>
      </c>
      <c r="N3">
        <v>-10</v>
      </c>
      <c r="O3">
        <v>127751</v>
      </c>
      <c r="P3">
        <v>384658.7</v>
      </c>
      <c r="Q3">
        <v>-61623929.460000001</v>
      </c>
      <c r="R3">
        <v>177252078.06</v>
      </c>
      <c r="S3">
        <v>4000.13</v>
      </c>
      <c r="T3">
        <v>27117145.57</v>
      </c>
      <c r="U3">
        <v>5349754.7699999996</v>
      </c>
      <c r="V3">
        <v>1538.51</v>
      </c>
      <c r="W3">
        <v>16863455.300000001</v>
      </c>
      <c r="X3">
        <v>4123423.85</v>
      </c>
      <c r="Y3">
        <v>22132336.460000001</v>
      </c>
      <c r="Z3">
        <v>133666</v>
      </c>
      <c r="AA3">
        <v>20034.48</v>
      </c>
      <c r="AB3">
        <v>14311428.82</v>
      </c>
      <c r="AC3">
        <v>2563274.98</v>
      </c>
      <c r="AD3">
        <v>1959328.99</v>
      </c>
    </row>
    <row r="4" spans="1:30" x14ac:dyDescent="0.25">
      <c r="A4" t="s">
        <v>2115</v>
      </c>
      <c r="B4">
        <v>388459.31</v>
      </c>
      <c r="D4">
        <v>0</v>
      </c>
      <c r="F4">
        <v>1366730.06</v>
      </c>
      <c r="G4">
        <v>289313.88</v>
      </c>
      <c r="I4">
        <v>0</v>
      </c>
      <c r="M4">
        <v>56.07</v>
      </c>
      <c r="Q4">
        <v>-25320.63</v>
      </c>
      <c r="R4">
        <v>2203471.11</v>
      </c>
      <c r="W4">
        <v>468462.76</v>
      </c>
      <c r="X4">
        <v>89880</v>
      </c>
      <c r="Y4">
        <v>583168.76</v>
      </c>
      <c r="Z4">
        <v>46320</v>
      </c>
      <c r="AB4">
        <v>36313.980000000003</v>
      </c>
      <c r="AC4">
        <v>26243.32</v>
      </c>
    </row>
    <row r="5" spans="1:30" x14ac:dyDescent="0.25">
      <c r="A5" t="s">
        <v>2116</v>
      </c>
      <c r="B5">
        <v>742907.2</v>
      </c>
      <c r="D5">
        <v>0</v>
      </c>
      <c r="F5">
        <v>1146381.03</v>
      </c>
      <c r="G5">
        <v>90500.83</v>
      </c>
      <c r="M5">
        <v>1184</v>
      </c>
      <c r="Q5">
        <v>-338719.06</v>
      </c>
      <c r="R5">
        <v>2015454.62</v>
      </c>
      <c r="T5">
        <v>238800.6</v>
      </c>
      <c r="X5">
        <v>1766816.99</v>
      </c>
      <c r="Y5">
        <v>71614</v>
      </c>
      <c r="AA5">
        <v>1528.48</v>
      </c>
      <c r="AB5">
        <v>216250.62</v>
      </c>
      <c r="AC5">
        <v>43178</v>
      </c>
      <c r="AD5">
        <v>1371176.99</v>
      </c>
    </row>
    <row r="6" spans="1:30" x14ac:dyDescent="0.25">
      <c r="A6" t="s">
        <v>2117</v>
      </c>
      <c r="B6">
        <v>31314.44</v>
      </c>
      <c r="F6">
        <v>2175681.41</v>
      </c>
      <c r="G6">
        <v>1757.4</v>
      </c>
      <c r="I6">
        <v>0</v>
      </c>
      <c r="J6">
        <v>1994.04</v>
      </c>
      <c r="M6">
        <v>0</v>
      </c>
      <c r="Q6">
        <v>1413665.22</v>
      </c>
      <c r="R6">
        <v>840540.25</v>
      </c>
      <c r="W6">
        <v>194930</v>
      </c>
      <c r="X6">
        <v>120000</v>
      </c>
      <c r="Y6">
        <v>194930</v>
      </c>
      <c r="AB6">
        <v>145674.04</v>
      </c>
      <c r="AC6">
        <v>21772.22</v>
      </c>
    </row>
    <row r="7" spans="1:30" x14ac:dyDescent="0.25">
      <c r="A7" t="s">
        <v>2118</v>
      </c>
      <c r="B7">
        <v>274510.62</v>
      </c>
      <c r="C7">
        <v>-575</v>
      </c>
      <c r="D7">
        <v>4000</v>
      </c>
      <c r="F7">
        <v>754502.67</v>
      </c>
      <c r="G7">
        <v>225371.2</v>
      </c>
      <c r="I7">
        <v>4000</v>
      </c>
      <c r="J7">
        <v>0</v>
      </c>
      <c r="M7">
        <v>115</v>
      </c>
      <c r="Q7">
        <v>-675569.46</v>
      </c>
      <c r="R7">
        <v>2129382.7599999998</v>
      </c>
      <c r="W7">
        <v>196100</v>
      </c>
      <c r="X7">
        <v>60250</v>
      </c>
      <c r="Y7">
        <v>256350</v>
      </c>
      <c r="AA7">
        <v>6080</v>
      </c>
      <c r="AB7">
        <v>150809.76999999999</v>
      </c>
      <c r="AC7">
        <v>43229.04</v>
      </c>
    </row>
    <row r="10" spans="1:30" x14ac:dyDescent="0.25">
      <c r="A10" t="s">
        <v>142</v>
      </c>
      <c r="B10">
        <v>502880.68</v>
      </c>
      <c r="C10">
        <v>535372.89</v>
      </c>
      <c r="D10">
        <v>59382.07</v>
      </c>
      <c r="F10">
        <v>880575.62</v>
      </c>
      <c r="G10">
        <v>572936.79</v>
      </c>
      <c r="I10">
        <v>0</v>
      </c>
      <c r="M10">
        <v>2160</v>
      </c>
      <c r="Q10">
        <v>-118697.91</v>
      </c>
      <c r="R10">
        <v>2551638.71</v>
      </c>
      <c r="T10">
        <v>386844.18</v>
      </c>
      <c r="U10">
        <v>528961.81999999995</v>
      </c>
      <c r="W10">
        <v>477541.2</v>
      </c>
      <c r="Y10">
        <v>585819.19999999995</v>
      </c>
      <c r="AB10">
        <v>647049.72</v>
      </c>
      <c r="AC10">
        <v>44431.03</v>
      </c>
    </row>
    <row r="11" spans="1:30" x14ac:dyDescent="0.25">
      <c r="A11" t="s">
        <v>144</v>
      </c>
      <c r="B11">
        <v>182308.45</v>
      </c>
      <c r="C11">
        <v>306440.7</v>
      </c>
      <c r="D11">
        <v>195428.13</v>
      </c>
      <c r="F11">
        <v>1481910.96</v>
      </c>
      <c r="G11">
        <v>143776.54</v>
      </c>
      <c r="J11">
        <v>14760</v>
      </c>
      <c r="L11">
        <v>247760</v>
      </c>
      <c r="M11">
        <v>0</v>
      </c>
      <c r="Q11">
        <v>-343341.02</v>
      </c>
      <c r="R11">
        <v>2241809.08</v>
      </c>
      <c r="T11">
        <v>230027.62</v>
      </c>
      <c r="U11">
        <v>96864</v>
      </c>
      <c r="W11">
        <v>213766.2</v>
      </c>
      <c r="X11">
        <v>242331.02</v>
      </c>
      <c r="Y11">
        <v>322394.2</v>
      </c>
      <c r="AB11">
        <v>113179.71</v>
      </c>
      <c r="AC11">
        <v>138538.21</v>
      </c>
      <c r="AD11">
        <v>60000</v>
      </c>
    </row>
    <row r="12" spans="1:30" x14ac:dyDescent="0.25">
      <c r="A12" t="s">
        <v>146</v>
      </c>
      <c r="B12">
        <v>954931.8</v>
      </c>
      <c r="C12">
        <v>181910.65</v>
      </c>
      <c r="D12">
        <v>45013.05</v>
      </c>
      <c r="F12">
        <v>598080.81999999995</v>
      </c>
      <c r="G12">
        <v>234238.52</v>
      </c>
      <c r="I12">
        <v>0</v>
      </c>
      <c r="J12">
        <v>10562.55</v>
      </c>
      <c r="L12">
        <v>1040876</v>
      </c>
      <c r="M12">
        <v>575.41999999999996</v>
      </c>
      <c r="Q12">
        <v>434993.67</v>
      </c>
      <c r="R12">
        <v>790481.55</v>
      </c>
      <c r="T12">
        <v>434557.74</v>
      </c>
      <c r="W12">
        <v>296896.59999999998</v>
      </c>
      <c r="Y12">
        <v>361053.6</v>
      </c>
      <c r="AB12">
        <v>582791.43000000005</v>
      </c>
      <c r="AC12">
        <v>50923.66</v>
      </c>
    </row>
    <row r="13" spans="1:30" x14ac:dyDescent="0.25">
      <c r="A13" t="s">
        <v>148</v>
      </c>
      <c r="B13">
        <v>814857.53</v>
      </c>
      <c r="C13">
        <v>269727.53999999998</v>
      </c>
      <c r="D13">
        <v>107468.6</v>
      </c>
      <c r="F13">
        <v>98927</v>
      </c>
      <c r="G13">
        <v>1021591.61</v>
      </c>
      <c r="I13">
        <v>0</v>
      </c>
      <c r="J13">
        <v>76770</v>
      </c>
      <c r="M13">
        <v>41.68</v>
      </c>
      <c r="Q13">
        <v>115674.18</v>
      </c>
      <c r="R13">
        <v>1997230.39</v>
      </c>
      <c r="T13">
        <v>298000.53000000003</v>
      </c>
      <c r="W13">
        <v>219997.3</v>
      </c>
      <c r="X13">
        <v>118985.45</v>
      </c>
      <c r="Y13">
        <v>327915.3</v>
      </c>
      <c r="AB13">
        <v>116753.06</v>
      </c>
      <c r="AC13">
        <v>69458.89</v>
      </c>
    </row>
    <row r="14" spans="1:30" x14ac:dyDescent="0.25">
      <c r="A14" t="s">
        <v>150</v>
      </c>
      <c r="B14">
        <v>938513.92000000004</v>
      </c>
      <c r="C14">
        <v>229925.2</v>
      </c>
      <c r="D14">
        <v>96448.19</v>
      </c>
      <c r="F14">
        <v>565831.81000000006</v>
      </c>
      <c r="G14">
        <v>378568.51</v>
      </c>
      <c r="I14">
        <v>0</v>
      </c>
      <c r="J14">
        <v>29789.51</v>
      </c>
      <c r="M14">
        <v>4654</v>
      </c>
      <c r="Q14">
        <v>-362272.79</v>
      </c>
      <c r="R14">
        <v>2502473.91</v>
      </c>
      <c r="T14">
        <v>362626.93</v>
      </c>
      <c r="W14">
        <v>305489.59999999998</v>
      </c>
      <c r="X14">
        <v>137605.6</v>
      </c>
      <c r="Y14">
        <v>516150.6</v>
      </c>
      <c r="AB14">
        <v>232328.81</v>
      </c>
      <c r="AC14">
        <v>22599.72</v>
      </c>
    </row>
    <row r="15" spans="1:30" x14ac:dyDescent="0.25">
      <c r="A15" t="s">
        <v>152</v>
      </c>
      <c r="B15">
        <v>545224.65</v>
      </c>
      <c r="C15">
        <v>138582.85</v>
      </c>
      <c r="D15">
        <v>53747.5</v>
      </c>
      <c r="F15">
        <v>15</v>
      </c>
      <c r="G15">
        <v>716207.53</v>
      </c>
      <c r="I15">
        <v>8000</v>
      </c>
      <c r="J15">
        <v>24274.02</v>
      </c>
      <c r="M15">
        <v>635031.91</v>
      </c>
      <c r="Q15">
        <v>-1718008.63</v>
      </c>
      <c r="R15">
        <v>2525004.41</v>
      </c>
      <c r="T15">
        <v>213527.57</v>
      </c>
      <c r="U15">
        <v>65097.99</v>
      </c>
      <c r="W15">
        <v>281137.09999999998</v>
      </c>
      <c r="X15">
        <v>60000</v>
      </c>
      <c r="Y15">
        <v>377869.1</v>
      </c>
      <c r="AB15">
        <v>179250.61</v>
      </c>
      <c r="AC15">
        <v>23167.13</v>
      </c>
      <c r="AD15">
        <v>60000</v>
      </c>
    </row>
    <row r="16" spans="1:30" x14ac:dyDescent="0.25">
      <c r="A16" t="s">
        <v>154</v>
      </c>
      <c r="B16">
        <v>40718.54</v>
      </c>
      <c r="C16">
        <v>18743.509999999998</v>
      </c>
      <c r="D16">
        <v>319137.71999999997</v>
      </c>
      <c r="F16">
        <v>81896.87</v>
      </c>
      <c r="G16">
        <v>710342.39</v>
      </c>
      <c r="J16">
        <v>163919.4</v>
      </c>
      <c r="M16">
        <v>3035.06</v>
      </c>
      <c r="Q16">
        <v>-3404878.67</v>
      </c>
      <c r="R16">
        <v>4613167.97</v>
      </c>
      <c r="T16">
        <v>192157.16</v>
      </c>
      <c r="W16">
        <v>4121.7</v>
      </c>
      <c r="Y16">
        <v>150792.70000000001</v>
      </c>
      <c r="AB16">
        <v>226341.53</v>
      </c>
      <c r="AC16">
        <v>23549.360000000001</v>
      </c>
    </row>
    <row r="17" spans="1:30" x14ac:dyDescent="0.25">
      <c r="A17" t="s">
        <v>156</v>
      </c>
      <c r="B17">
        <v>484373.25</v>
      </c>
      <c r="C17">
        <v>511009.06</v>
      </c>
      <c r="D17">
        <v>196464.95</v>
      </c>
      <c r="F17">
        <v>2616187.31</v>
      </c>
      <c r="G17">
        <v>63725.59</v>
      </c>
      <c r="I17">
        <v>7800</v>
      </c>
      <c r="J17">
        <v>55943.48</v>
      </c>
      <c r="M17">
        <v>457.01</v>
      </c>
      <c r="Q17">
        <v>156393.85</v>
      </c>
      <c r="R17">
        <v>2841083.43</v>
      </c>
      <c r="T17">
        <v>448249.25</v>
      </c>
      <c r="U17">
        <v>519332.56</v>
      </c>
      <c r="W17">
        <v>92863.2</v>
      </c>
      <c r="X17">
        <v>216321.26</v>
      </c>
      <c r="Y17">
        <v>150215.20000000001</v>
      </c>
      <c r="AB17">
        <v>297475.13</v>
      </c>
      <c r="AC17">
        <v>18993.55</v>
      </c>
    </row>
    <row r="18" spans="1:30" x14ac:dyDescent="0.25">
      <c r="A18" t="s">
        <v>158</v>
      </c>
      <c r="B18">
        <v>178655.1</v>
      </c>
      <c r="C18">
        <v>302923.45</v>
      </c>
      <c r="D18">
        <v>52462.61</v>
      </c>
      <c r="F18">
        <v>3171874.05</v>
      </c>
      <c r="G18">
        <v>275044.92</v>
      </c>
      <c r="J18">
        <v>18240</v>
      </c>
      <c r="M18">
        <v>2275</v>
      </c>
      <c r="Q18">
        <v>3222832.1</v>
      </c>
      <c r="R18">
        <v>675062.61</v>
      </c>
      <c r="T18">
        <v>331020.62</v>
      </c>
      <c r="W18">
        <v>229384.18</v>
      </c>
      <c r="Y18">
        <v>275864.18</v>
      </c>
      <c r="AB18">
        <v>166547.65</v>
      </c>
      <c r="AC18">
        <v>55442.55</v>
      </c>
    </row>
    <row r="19" spans="1:30" x14ac:dyDescent="0.25">
      <c r="A19" t="s">
        <v>160</v>
      </c>
      <c r="B19">
        <v>248782.68</v>
      </c>
      <c r="C19">
        <v>462421.29</v>
      </c>
      <c r="D19">
        <v>68227.92</v>
      </c>
      <c r="F19">
        <v>16688.86</v>
      </c>
      <c r="G19">
        <v>580346.79</v>
      </c>
      <c r="I19">
        <v>0</v>
      </c>
      <c r="J19">
        <v>17918.3</v>
      </c>
      <c r="M19">
        <v>7894.23</v>
      </c>
      <c r="Q19">
        <v>-1344419.62</v>
      </c>
      <c r="R19">
        <v>1767990.24</v>
      </c>
      <c r="T19">
        <v>1672460.72</v>
      </c>
      <c r="W19">
        <v>273518</v>
      </c>
      <c r="Y19">
        <v>403556</v>
      </c>
      <c r="AB19">
        <v>496206.67</v>
      </c>
      <c r="AC19">
        <v>69131.66</v>
      </c>
      <c r="AD19">
        <v>50000</v>
      </c>
    </row>
    <row r="20" spans="1:30" x14ac:dyDescent="0.25">
      <c r="A20" t="s">
        <v>162</v>
      </c>
      <c r="B20">
        <v>10790.29</v>
      </c>
      <c r="C20">
        <v>470262.18</v>
      </c>
      <c r="D20">
        <v>64291.07</v>
      </c>
      <c r="F20">
        <v>3331846.13</v>
      </c>
      <c r="G20">
        <v>874921.44</v>
      </c>
      <c r="I20">
        <v>0</v>
      </c>
      <c r="J20">
        <v>8642</v>
      </c>
      <c r="M20">
        <v>15237.71</v>
      </c>
      <c r="Q20">
        <v>3152692.42</v>
      </c>
      <c r="R20">
        <v>938360.62</v>
      </c>
      <c r="T20">
        <v>372837.63</v>
      </c>
      <c r="U20">
        <v>443800</v>
      </c>
      <c r="W20">
        <v>605560</v>
      </c>
      <c r="X20">
        <v>94083.08</v>
      </c>
      <c r="Y20">
        <v>662620</v>
      </c>
      <c r="AB20">
        <v>137008.76</v>
      </c>
      <c r="AC20">
        <v>79473.59</v>
      </c>
    </row>
    <row r="21" spans="1:30" x14ac:dyDescent="0.25">
      <c r="A21" t="s">
        <v>164</v>
      </c>
      <c r="B21">
        <v>8456.18</v>
      </c>
      <c r="C21">
        <v>363213.25</v>
      </c>
      <c r="D21">
        <v>39304.83</v>
      </c>
      <c r="F21">
        <v>271023.21000000002</v>
      </c>
      <c r="G21">
        <v>325779.13</v>
      </c>
      <c r="I21">
        <v>0</v>
      </c>
      <c r="J21">
        <v>99796.86</v>
      </c>
      <c r="M21">
        <v>3243.02</v>
      </c>
      <c r="Q21">
        <v>-655165.88</v>
      </c>
      <c r="R21">
        <v>1277028.24</v>
      </c>
      <c r="T21">
        <v>562314.52</v>
      </c>
      <c r="U21">
        <v>28800</v>
      </c>
      <c r="V21">
        <v>0.35</v>
      </c>
      <c r="W21">
        <v>304693.59999999998</v>
      </c>
      <c r="Y21">
        <v>454833.6</v>
      </c>
      <c r="AB21">
        <v>133185.19</v>
      </c>
      <c r="AC21">
        <v>24915.32</v>
      </c>
    </row>
    <row r="22" spans="1:30" x14ac:dyDescent="0.25">
      <c r="A22" t="s">
        <v>166</v>
      </c>
      <c r="B22">
        <v>193562.97</v>
      </c>
      <c r="C22">
        <v>200269.22</v>
      </c>
      <c r="D22">
        <v>82161.240000000005</v>
      </c>
      <c r="F22">
        <v>643769.82999999996</v>
      </c>
      <c r="G22">
        <v>608785.96</v>
      </c>
      <c r="J22">
        <v>49880</v>
      </c>
      <c r="L22">
        <v>111009.65</v>
      </c>
      <c r="M22">
        <v>3094.81</v>
      </c>
      <c r="Q22">
        <v>117741.69</v>
      </c>
      <c r="R22">
        <v>1741975.93</v>
      </c>
      <c r="T22">
        <v>265549.71999999997</v>
      </c>
      <c r="W22">
        <v>319912</v>
      </c>
      <c r="X22">
        <v>85378.48</v>
      </c>
      <c r="Y22">
        <v>369108</v>
      </c>
      <c r="AB22">
        <v>522375.56</v>
      </c>
      <c r="AC22">
        <v>74509.5</v>
      </c>
    </row>
    <row r="23" spans="1:30" x14ac:dyDescent="0.25">
      <c r="A23" t="s">
        <v>168</v>
      </c>
      <c r="B23">
        <v>518996.04</v>
      </c>
      <c r="C23">
        <v>323616.84000000003</v>
      </c>
      <c r="D23">
        <v>179909.78</v>
      </c>
      <c r="F23">
        <v>995597.13</v>
      </c>
      <c r="G23">
        <v>87595.95</v>
      </c>
      <c r="J23">
        <v>18960</v>
      </c>
      <c r="L23">
        <v>0</v>
      </c>
      <c r="M23">
        <v>2288.8000000000002</v>
      </c>
      <c r="Q23">
        <v>-393369.27</v>
      </c>
      <c r="R23">
        <v>2083742</v>
      </c>
      <c r="T23">
        <v>700959.03</v>
      </c>
      <c r="W23">
        <v>133340.1</v>
      </c>
      <c r="Y23">
        <v>238786.1</v>
      </c>
      <c r="AB23">
        <v>189833</v>
      </c>
      <c r="AC23">
        <v>11585.82</v>
      </c>
    </row>
    <row r="24" spans="1:30" x14ac:dyDescent="0.25">
      <c r="A24" t="s">
        <v>173</v>
      </c>
      <c r="B24">
        <v>645990.38</v>
      </c>
      <c r="C24">
        <v>0</v>
      </c>
      <c r="D24">
        <v>15680.73</v>
      </c>
      <c r="F24">
        <v>109874.38</v>
      </c>
      <c r="G24">
        <v>460656.41</v>
      </c>
      <c r="J24">
        <v>127.41</v>
      </c>
      <c r="M24">
        <v>0</v>
      </c>
      <c r="Q24">
        <v>-2019</v>
      </c>
      <c r="R24">
        <v>763183.35</v>
      </c>
      <c r="T24">
        <v>1140910.8</v>
      </c>
      <c r="W24">
        <v>483748</v>
      </c>
      <c r="X24">
        <v>3000</v>
      </c>
      <c r="Y24">
        <v>625786</v>
      </c>
      <c r="AB24">
        <v>530962.66</v>
      </c>
    </row>
    <row r="25" spans="1:30" x14ac:dyDescent="0.25">
      <c r="A25" t="s">
        <v>174</v>
      </c>
      <c r="B25">
        <v>735744.18</v>
      </c>
      <c r="C25">
        <v>65725.56</v>
      </c>
      <c r="D25">
        <v>84224.15</v>
      </c>
      <c r="F25">
        <v>651981.04</v>
      </c>
      <c r="G25">
        <v>851800.62</v>
      </c>
      <c r="M25">
        <v>20720.43</v>
      </c>
      <c r="Q25">
        <v>-3215998.57</v>
      </c>
      <c r="R25">
        <v>5424740</v>
      </c>
      <c r="T25">
        <v>344670.59</v>
      </c>
      <c r="W25">
        <v>186581.84</v>
      </c>
      <c r="AB25">
        <v>228304.32</v>
      </c>
      <c r="AC25">
        <v>82934.42</v>
      </c>
      <c r="AD25">
        <v>60000</v>
      </c>
    </row>
    <row r="26" spans="1:30" x14ac:dyDescent="0.25">
      <c r="A26" t="s">
        <v>175</v>
      </c>
      <c r="B26">
        <v>531980.57999999996</v>
      </c>
      <c r="C26">
        <v>583823.88</v>
      </c>
      <c r="D26">
        <v>430040.68</v>
      </c>
      <c r="F26">
        <v>1507047.2</v>
      </c>
      <c r="G26">
        <v>5432241.0300000003</v>
      </c>
      <c r="L26">
        <v>855281.35</v>
      </c>
      <c r="M26">
        <v>1686</v>
      </c>
      <c r="P26">
        <v>384658.7</v>
      </c>
      <c r="Q26">
        <v>3943894.7</v>
      </c>
      <c r="R26">
        <v>2965148.71</v>
      </c>
      <c r="T26">
        <v>605234.18000000005</v>
      </c>
      <c r="Y26">
        <v>58787</v>
      </c>
      <c r="AB26">
        <v>209205.51</v>
      </c>
      <c r="AC26">
        <v>2777.76</v>
      </c>
    </row>
    <row r="27" spans="1:30" x14ac:dyDescent="0.25">
      <c r="A27" t="s">
        <v>176</v>
      </c>
      <c r="B27">
        <v>476842.14</v>
      </c>
      <c r="C27">
        <v>3469</v>
      </c>
      <c r="D27">
        <v>2068.79</v>
      </c>
      <c r="F27">
        <v>678324.3</v>
      </c>
      <c r="G27">
        <v>922200.97</v>
      </c>
      <c r="L27">
        <v>576487</v>
      </c>
      <c r="M27">
        <v>8115</v>
      </c>
      <c r="O27">
        <v>52200</v>
      </c>
      <c r="Q27">
        <v>-2006930.83</v>
      </c>
      <c r="R27">
        <v>3263098.4</v>
      </c>
      <c r="T27">
        <v>506127.5</v>
      </c>
      <c r="W27">
        <v>353960</v>
      </c>
      <c r="Y27">
        <v>411040</v>
      </c>
      <c r="AB27">
        <v>223144.67</v>
      </c>
      <c r="AC27">
        <v>35967.199999999997</v>
      </c>
    </row>
    <row r="28" spans="1:30" x14ac:dyDescent="0.25">
      <c r="A28" t="s">
        <v>177</v>
      </c>
      <c r="B28">
        <v>190425.86</v>
      </c>
      <c r="C28">
        <v>0</v>
      </c>
      <c r="D28">
        <v>97385.31</v>
      </c>
      <c r="F28">
        <v>1520580.45</v>
      </c>
      <c r="G28">
        <v>125131.56</v>
      </c>
      <c r="M28">
        <v>3456</v>
      </c>
      <c r="Q28">
        <v>-1176593.47</v>
      </c>
      <c r="R28">
        <v>3122820.6</v>
      </c>
      <c r="T28">
        <v>431909.48</v>
      </c>
      <c r="X28">
        <v>74300</v>
      </c>
      <c r="Y28">
        <v>158322</v>
      </c>
      <c r="AB28">
        <v>291519.32</v>
      </c>
      <c r="AC28">
        <v>72528.11</v>
      </c>
    </row>
    <row r="29" spans="1:30" x14ac:dyDescent="0.25">
      <c r="A29" t="s">
        <v>178</v>
      </c>
      <c r="B29">
        <v>175033.92</v>
      </c>
      <c r="C29">
        <v>2912829</v>
      </c>
      <c r="D29">
        <v>15632.18</v>
      </c>
      <c r="F29">
        <v>448785.33</v>
      </c>
      <c r="G29">
        <v>266298.58</v>
      </c>
      <c r="M29">
        <v>0</v>
      </c>
      <c r="Q29">
        <v>471244.87</v>
      </c>
      <c r="R29">
        <v>406381</v>
      </c>
      <c r="T29">
        <v>3111840.84</v>
      </c>
      <c r="V29">
        <v>1528.8</v>
      </c>
      <c r="W29">
        <v>273540</v>
      </c>
      <c r="X29">
        <v>119920.52</v>
      </c>
      <c r="Y29">
        <v>389380</v>
      </c>
      <c r="AB29">
        <v>157768.48000000001</v>
      </c>
      <c r="AC29">
        <v>18728.54</v>
      </c>
    </row>
    <row r="30" spans="1:30" x14ac:dyDescent="0.25">
      <c r="A30" t="s">
        <v>179</v>
      </c>
      <c r="B30">
        <v>1365267</v>
      </c>
      <c r="C30">
        <v>58821.94</v>
      </c>
      <c r="D30">
        <v>14044.67</v>
      </c>
      <c r="F30">
        <v>268668</v>
      </c>
      <c r="G30">
        <v>396675.05</v>
      </c>
      <c r="Q30">
        <v>-819239.2</v>
      </c>
      <c r="R30">
        <v>2143445.4500000002</v>
      </c>
      <c r="T30">
        <v>773683.61</v>
      </c>
      <c r="W30">
        <v>173900</v>
      </c>
      <c r="X30">
        <v>161522.25</v>
      </c>
      <c r="Y30">
        <v>205131</v>
      </c>
      <c r="AB30">
        <v>106479.49</v>
      </c>
      <c r="AC30">
        <v>18224.96</v>
      </c>
    </row>
    <row r="31" spans="1:30" x14ac:dyDescent="0.25">
      <c r="A31" t="s">
        <v>180</v>
      </c>
      <c r="B31">
        <v>912504.37</v>
      </c>
      <c r="C31">
        <v>0</v>
      </c>
      <c r="D31">
        <v>75058.3</v>
      </c>
      <c r="E31">
        <v>21469</v>
      </c>
      <c r="F31">
        <v>2</v>
      </c>
      <c r="G31">
        <v>920768.7</v>
      </c>
      <c r="L31">
        <v>1114844</v>
      </c>
      <c r="M31">
        <v>22030</v>
      </c>
      <c r="O31">
        <v>551</v>
      </c>
      <c r="Q31">
        <v>-30395502.379999999</v>
      </c>
      <c r="R31">
        <v>30951144.84</v>
      </c>
      <c r="T31">
        <v>409814.33</v>
      </c>
      <c r="W31">
        <v>292380</v>
      </c>
      <c r="X31">
        <v>117922.12</v>
      </c>
      <c r="Y31">
        <v>373357</v>
      </c>
      <c r="AB31">
        <v>169061.9</v>
      </c>
      <c r="AC31">
        <v>40962.639999999999</v>
      </c>
    </row>
    <row r="32" spans="1:30" x14ac:dyDescent="0.25">
      <c r="A32" t="s">
        <v>181</v>
      </c>
      <c r="B32">
        <v>602791.31999999995</v>
      </c>
      <c r="C32">
        <v>453542.95</v>
      </c>
      <c r="D32">
        <v>16047</v>
      </c>
      <c r="F32">
        <v>257343</v>
      </c>
      <c r="G32">
        <v>171591</v>
      </c>
      <c r="J32">
        <v>0</v>
      </c>
      <c r="M32">
        <v>0</v>
      </c>
      <c r="Q32">
        <v>-10919195.1</v>
      </c>
      <c r="R32">
        <v>11903501.289999999</v>
      </c>
      <c r="S32">
        <v>4000.13</v>
      </c>
      <c r="T32">
        <v>866493.75</v>
      </c>
      <c r="W32">
        <v>422698.1</v>
      </c>
      <c r="Y32">
        <v>433066.1</v>
      </c>
      <c r="AB32">
        <v>323902.8</v>
      </c>
      <c r="AC32">
        <v>19214</v>
      </c>
    </row>
    <row r="33" spans="1:30" x14ac:dyDescent="0.25">
      <c r="A33" t="s">
        <v>182</v>
      </c>
      <c r="B33">
        <v>416257.89</v>
      </c>
      <c r="C33">
        <v>0</v>
      </c>
      <c r="D33">
        <v>19661.86</v>
      </c>
      <c r="F33">
        <v>2271927.19</v>
      </c>
      <c r="G33">
        <v>210466.11</v>
      </c>
      <c r="M33">
        <v>0</v>
      </c>
      <c r="O33">
        <v>75000</v>
      </c>
      <c r="Q33">
        <v>830350.43</v>
      </c>
      <c r="R33">
        <v>1736316.04</v>
      </c>
      <c r="T33">
        <v>489438.73</v>
      </c>
      <c r="W33">
        <v>51600</v>
      </c>
      <c r="X33">
        <v>110000</v>
      </c>
      <c r="Y33">
        <v>120626</v>
      </c>
      <c r="AB33">
        <v>187411.31</v>
      </c>
      <c r="AC33">
        <v>34014.839999999997</v>
      </c>
      <c r="AD33">
        <v>32340</v>
      </c>
    </row>
    <row r="34" spans="1:30" x14ac:dyDescent="0.25">
      <c r="A34" t="s">
        <v>183</v>
      </c>
      <c r="B34">
        <v>897656.76</v>
      </c>
      <c r="C34">
        <v>203046.55</v>
      </c>
      <c r="D34">
        <v>98440.72</v>
      </c>
      <c r="F34">
        <v>644375.87</v>
      </c>
      <c r="G34">
        <v>402148.72</v>
      </c>
      <c r="M34">
        <v>2893</v>
      </c>
      <c r="Q34">
        <v>142794.99</v>
      </c>
      <c r="R34">
        <v>1829621.52</v>
      </c>
      <c r="T34">
        <v>456693.22</v>
      </c>
      <c r="W34">
        <v>313246.8</v>
      </c>
      <c r="X34">
        <v>181041.75</v>
      </c>
      <c r="Y34">
        <v>443519.8</v>
      </c>
      <c r="AB34">
        <v>171106.56</v>
      </c>
      <c r="AC34">
        <v>15996.3</v>
      </c>
      <c r="AD34">
        <v>50000</v>
      </c>
    </row>
    <row r="35" spans="1:30" x14ac:dyDescent="0.25">
      <c r="A35" t="s">
        <v>184</v>
      </c>
      <c r="B35">
        <v>92769.54</v>
      </c>
      <c r="C35">
        <v>86591.79</v>
      </c>
      <c r="D35">
        <v>13184.61</v>
      </c>
      <c r="F35">
        <v>145315.85999999999</v>
      </c>
      <c r="G35">
        <v>-290284.90000000002</v>
      </c>
      <c r="H35">
        <v>2</v>
      </c>
      <c r="M35">
        <v>0</v>
      </c>
      <c r="Q35">
        <v>-5068262.24</v>
      </c>
      <c r="R35">
        <v>5126606.4400000004</v>
      </c>
      <c r="T35">
        <v>245797.3</v>
      </c>
      <c r="V35">
        <v>1.1000000000000001</v>
      </c>
      <c r="W35">
        <v>203980</v>
      </c>
      <c r="Y35">
        <v>326045</v>
      </c>
      <c r="AB35">
        <v>103351.02</v>
      </c>
      <c r="AC35">
        <v>31147.68</v>
      </c>
    </row>
    <row r="36" spans="1:30" x14ac:dyDescent="0.25">
      <c r="A36" t="s">
        <v>188</v>
      </c>
      <c r="B36">
        <v>347033.49</v>
      </c>
      <c r="C36">
        <v>4229</v>
      </c>
      <c r="D36">
        <v>21930.18</v>
      </c>
      <c r="F36">
        <v>456815.16</v>
      </c>
      <c r="G36">
        <v>304412.19</v>
      </c>
      <c r="I36">
        <v>0</v>
      </c>
      <c r="J36">
        <v>10609.97</v>
      </c>
      <c r="M36">
        <v>6961.9</v>
      </c>
      <c r="Q36">
        <v>-2493993.02</v>
      </c>
      <c r="R36">
        <v>3551030.77</v>
      </c>
      <c r="T36">
        <v>184568.58</v>
      </c>
      <c r="U36">
        <v>209061</v>
      </c>
      <c r="W36">
        <v>380838.5</v>
      </c>
      <c r="X36">
        <v>19888</v>
      </c>
      <c r="Y36">
        <v>539898.5</v>
      </c>
      <c r="Z36">
        <v>24768</v>
      </c>
      <c r="AB36">
        <v>140131.47</v>
      </c>
      <c r="AC36">
        <v>29747.71</v>
      </c>
    </row>
    <row r="37" spans="1:30" x14ac:dyDescent="0.25">
      <c r="A37" t="s">
        <v>189</v>
      </c>
      <c r="B37">
        <v>153997.06</v>
      </c>
      <c r="C37">
        <v>141151.94</v>
      </c>
      <c r="D37">
        <v>25603.19</v>
      </c>
      <c r="F37">
        <v>81909</v>
      </c>
      <c r="G37">
        <v>15122.12</v>
      </c>
      <c r="I37">
        <v>0</v>
      </c>
      <c r="J37">
        <v>7908.58</v>
      </c>
      <c r="M37">
        <v>2798.86</v>
      </c>
      <c r="Q37">
        <v>-1523928.09</v>
      </c>
      <c r="R37">
        <v>1997207.95</v>
      </c>
      <c r="T37">
        <v>151365.95000000001</v>
      </c>
      <c r="W37">
        <v>159117.5</v>
      </c>
      <c r="Y37">
        <v>280595.5</v>
      </c>
      <c r="Z37">
        <v>8056</v>
      </c>
      <c r="AB37">
        <v>73529.7</v>
      </c>
      <c r="AC37">
        <v>14506.24</v>
      </c>
    </row>
    <row r="38" spans="1:30" x14ac:dyDescent="0.25">
      <c r="A38" t="s">
        <v>190</v>
      </c>
      <c r="B38">
        <v>173291.08</v>
      </c>
      <c r="C38">
        <v>43813.49</v>
      </c>
      <c r="D38">
        <v>22455.18</v>
      </c>
      <c r="F38">
        <v>302903.44</v>
      </c>
      <c r="G38">
        <v>31890.17</v>
      </c>
      <c r="I38">
        <v>0</v>
      </c>
      <c r="J38">
        <v>18242.68</v>
      </c>
      <c r="L38">
        <v>0</v>
      </c>
      <c r="M38">
        <v>8983.84</v>
      </c>
      <c r="Q38">
        <v>-2194277.46</v>
      </c>
      <c r="R38">
        <v>2854572.07</v>
      </c>
      <c r="T38">
        <v>209542.31</v>
      </c>
      <c r="U38">
        <v>699614</v>
      </c>
      <c r="W38">
        <v>372545</v>
      </c>
      <c r="Y38">
        <v>476026</v>
      </c>
      <c r="AB38">
        <v>908147.88</v>
      </c>
      <c r="AC38">
        <v>10695.2</v>
      </c>
    </row>
    <row r="39" spans="1:30" x14ac:dyDescent="0.25">
      <c r="A39" t="s">
        <v>191</v>
      </c>
      <c r="B39">
        <v>64116.78</v>
      </c>
      <c r="C39">
        <v>65459.63</v>
      </c>
      <c r="D39">
        <v>45580.35</v>
      </c>
      <c r="F39">
        <v>1079136.3400000001</v>
      </c>
      <c r="G39">
        <v>400999.33</v>
      </c>
      <c r="I39">
        <v>0</v>
      </c>
      <c r="J39">
        <v>12316.3</v>
      </c>
      <c r="M39">
        <v>1362.69</v>
      </c>
      <c r="Q39">
        <v>230482.92</v>
      </c>
      <c r="R39">
        <v>1440362.48</v>
      </c>
      <c r="T39">
        <v>159089.78</v>
      </c>
      <c r="U39">
        <v>23128</v>
      </c>
      <c r="W39">
        <v>94200</v>
      </c>
      <c r="Y39">
        <v>146401</v>
      </c>
      <c r="Z39">
        <v>2400</v>
      </c>
      <c r="AB39">
        <v>110669.19</v>
      </c>
      <c r="AC39">
        <v>46179.55</v>
      </c>
    </row>
    <row r="40" spans="1:30" x14ac:dyDescent="0.25">
      <c r="A40" t="s">
        <v>192</v>
      </c>
      <c r="B40">
        <v>162058.51</v>
      </c>
      <c r="C40">
        <v>57786.65</v>
      </c>
      <c r="D40">
        <v>14588.06</v>
      </c>
      <c r="F40">
        <v>3262379</v>
      </c>
      <c r="G40">
        <v>133763.42000000001</v>
      </c>
      <c r="I40">
        <v>4000</v>
      </c>
      <c r="J40">
        <v>12218.3</v>
      </c>
      <c r="M40">
        <v>0</v>
      </c>
      <c r="Q40">
        <v>3264585.11</v>
      </c>
      <c r="R40">
        <v>455164.99</v>
      </c>
      <c r="T40">
        <v>112757.75</v>
      </c>
      <c r="V40">
        <v>8.26</v>
      </c>
      <c r="W40">
        <v>181595.58</v>
      </c>
      <c r="Y40">
        <v>272697.58</v>
      </c>
      <c r="Z40">
        <v>820</v>
      </c>
      <c r="AB40">
        <v>77068.45</v>
      </c>
      <c r="AC40">
        <v>49168.32</v>
      </c>
    </row>
    <row r="41" spans="1:30" x14ac:dyDescent="0.25">
      <c r="A41" t="s">
        <v>193</v>
      </c>
      <c r="B41">
        <v>71012.84</v>
      </c>
      <c r="C41">
        <v>7866.95</v>
      </c>
      <c r="D41">
        <v>41826.080000000002</v>
      </c>
      <c r="F41">
        <v>132250.04999999999</v>
      </c>
      <c r="G41">
        <v>133332.35999999999</v>
      </c>
      <c r="I41">
        <v>0</v>
      </c>
      <c r="J41">
        <v>15918.3</v>
      </c>
      <c r="M41">
        <v>1505.32</v>
      </c>
      <c r="Q41">
        <v>-1513481.69</v>
      </c>
      <c r="R41">
        <v>1976836.89</v>
      </c>
      <c r="T41">
        <v>88958.38</v>
      </c>
      <c r="W41">
        <v>62622</v>
      </c>
      <c r="Y41">
        <v>121819</v>
      </c>
      <c r="AB41">
        <v>105503.03999999999</v>
      </c>
      <c r="AC41">
        <v>18748.88</v>
      </c>
    </row>
    <row r="42" spans="1:30" x14ac:dyDescent="0.25">
      <c r="A42" t="s">
        <v>194</v>
      </c>
      <c r="B42">
        <v>323516.06</v>
      </c>
      <c r="C42">
        <v>36056</v>
      </c>
      <c r="D42">
        <v>67021.88</v>
      </c>
      <c r="F42">
        <v>359533</v>
      </c>
      <c r="G42">
        <v>99990.99</v>
      </c>
      <c r="I42">
        <v>3536</v>
      </c>
      <c r="J42">
        <v>16501.939999999999</v>
      </c>
      <c r="M42">
        <v>55.14</v>
      </c>
      <c r="Q42">
        <v>-1003368.19</v>
      </c>
      <c r="R42">
        <v>1732965.71</v>
      </c>
      <c r="T42">
        <v>332848.38</v>
      </c>
      <c r="U42">
        <v>132747.4</v>
      </c>
      <c r="W42">
        <v>237846</v>
      </c>
      <c r="Y42">
        <v>346297</v>
      </c>
      <c r="Z42">
        <v>17456</v>
      </c>
      <c r="AB42">
        <v>183440.59</v>
      </c>
      <c r="AC42">
        <v>19820.86</v>
      </c>
    </row>
    <row r="43" spans="1:30" x14ac:dyDescent="0.25">
      <c r="A43" t="s">
        <v>195</v>
      </c>
      <c r="B43">
        <v>122795.63</v>
      </c>
      <c r="C43">
        <v>6960</v>
      </c>
      <c r="D43">
        <v>20380.53</v>
      </c>
      <c r="F43">
        <v>11</v>
      </c>
      <c r="G43">
        <v>236</v>
      </c>
      <c r="I43">
        <v>0</v>
      </c>
      <c r="J43">
        <v>14340.54</v>
      </c>
      <c r="M43">
        <v>1108.69</v>
      </c>
      <c r="Q43">
        <v>-1923061.97</v>
      </c>
      <c r="R43">
        <v>2083523.09</v>
      </c>
      <c r="T43">
        <v>97205.34</v>
      </c>
      <c r="U43">
        <v>60000</v>
      </c>
      <c r="W43">
        <v>205513.28</v>
      </c>
      <c r="Y43">
        <v>270648.28000000003</v>
      </c>
      <c r="AB43">
        <v>96904.08</v>
      </c>
      <c r="AC43">
        <v>20693.45</v>
      </c>
    </row>
    <row r="44" spans="1:30" x14ac:dyDescent="0.25">
      <c r="A44" t="s">
        <v>196</v>
      </c>
      <c r="B44">
        <v>147705</v>
      </c>
      <c r="C44">
        <v>90347.75</v>
      </c>
      <c r="D44">
        <v>63027.98</v>
      </c>
      <c r="F44">
        <v>4044086.77</v>
      </c>
      <c r="G44">
        <v>322884.15000000002</v>
      </c>
      <c r="I44">
        <v>2300</v>
      </c>
      <c r="J44">
        <v>86554.559999999998</v>
      </c>
      <c r="L44">
        <v>104440</v>
      </c>
      <c r="M44">
        <v>19.72</v>
      </c>
      <c r="Q44">
        <v>3945500.3</v>
      </c>
      <c r="R44">
        <v>664987.81999999995</v>
      </c>
      <c r="T44">
        <v>148473.71</v>
      </c>
      <c r="W44">
        <v>170149</v>
      </c>
      <c r="Y44">
        <v>300835</v>
      </c>
      <c r="Z44">
        <v>6510</v>
      </c>
      <c r="AA44">
        <v>6654</v>
      </c>
      <c r="AB44">
        <v>65956.679999999993</v>
      </c>
      <c r="AC44">
        <v>74417.78</v>
      </c>
    </row>
    <row r="45" spans="1:30" x14ac:dyDescent="0.25">
      <c r="A45" t="s">
        <v>197</v>
      </c>
      <c r="B45">
        <v>97051.45</v>
      </c>
      <c r="C45">
        <v>8080</v>
      </c>
      <c r="D45">
        <v>19890.509999999998</v>
      </c>
      <c r="F45">
        <v>483192.24</v>
      </c>
      <c r="G45">
        <v>11390.2</v>
      </c>
      <c r="I45">
        <v>2000</v>
      </c>
      <c r="J45">
        <v>14454.65</v>
      </c>
      <c r="M45">
        <v>9558.3799999999992</v>
      </c>
      <c r="Q45">
        <v>-818639.97</v>
      </c>
      <c r="R45">
        <v>1500565.11</v>
      </c>
      <c r="T45">
        <v>133240.09</v>
      </c>
      <c r="W45">
        <v>187474</v>
      </c>
      <c r="Y45">
        <v>288867</v>
      </c>
      <c r="AB45">
        <v>109511.82</v>
      </c>
      <c r="AC45">
        <v>10669.04</v>
      </c>
    </row>
    <row r="46" spans="1:30" x14ac:dyDescent="0.25">
      <c r="A46" t="s">
        <v>199</v>
      </c>
      <c r="B46">
        <v>35704.379999999997</v>
      </c>
      <c r="C46">
        <v>8405.2999999999993</v>
      </c>
      <c r="D46">
        <v>57722.26</v>
      </c>
      <c r="F46">
        <v>4</v>
      </c>
      <c r="G46">
        <v>4758.3599999999997</v>
      </c>
      <c r="I46">
        <v>0</v>
      </c>
      <c r="J46">
        <v>12042.33</v>
      </c>
      <c r="M46">
        <v>88</v>
      </c>
      <c r="Q46">
        <v>-2103832.9700000002</v>
      </c>
      <c r="R46">
        <v>2280594.58</v>
      </c>
      <c r="T46">
        <v>101296.91</v>
      </c>
      <c r="W46">
        <v>332425.59999999998</v>
      </c>
      <c r="Y46">
        <v>459396.6</v>
      </c>
      <c r="AB46">
        <v>54734.67</v>
      </c>
      <c r="AC46">
        <v>1888.88</v>
      </c>
    </row>
    <row r="47" spans="1:30" x14ac:dyDescent="0.25">
      <c r="A47" t="s">
        <v>203</v>
      </c>
      <c r="B47">
        <v>376581.82</v>
      </c>
      <c r="C47">
        <v>162913.98000000001</v>
      </c>
      <c r="D47">
        <v>309098.51</v>
      </c>
      <c r="F47">
        <v>5658547.4500000002</v>
      </c>
      <c r="G47">
        <v>2050587.62</v>
      </c>
      <c r="I47">
        <v>0</v>
      </c>
      <c r="J47">
        <v>0</v>
      </c>
      <c r="M47">
        <v>392</v>
      </c>
      <c r="Q47">
        <v>6410570.5599999996</v>
      </c>
      <c r="R47">
        <v>2114009</v>
      </c>
      <c r="T47">
        <v>261288.88</v>
      </c>
      <c r="W47">
        <v>94153.5</v>
      </c>
      <c r="Y47">
        <v>156408.5</v>
      </c>
      <c r="AB47">
        <v>106870.74</v>
      </c>
      <c r="AC47">
        <v>59405.32</v>
      </c>
    </row>
    <row r="48" spans="1:30" x14ac:dyDescent="0.25">
      <c r="A48" t="s">
        <v>204</v>
      </c>
      <c r="B48">
        <v>501609.98</v>
      </c>
      <c r="C48">
        <v>38516.75</v>
      </c>
      <c r="D48">
        <v>50934.42</v>
      </c>
      <c r="F48">
        <v>3273309.67</v>
      </c>
      <c r="G48">
        <v>357428.46</v>
      </c>
      <c r="I48">
        <v>0</v>
      </c>
      <c r="J48">
        <v>5479.88</v>
      </c>
      <c r="M48">
        <v>2820</v>
      </c>
      <c r="Q48">
        <v>2504098.9700000002</v>
      </c>
      <c r="R48">
        <v>1646714.98</v>
      </c>
      <c r="T48">
        <v>383344.65</v>
      </c>
      <c r="W48">
        <v>245826</v>
      </c>
      <c r="Y48">
        <v>376170</v>
      </c>
      <c r="AA48">
        <v>752</v>
      </c>
      <c r="AB48">
        <v>112250.9</v>
      </c>
      <c r="AC48">
        <v>77312.3</v>
      </c>
    </row>
    <row r="49" spans="1:30" x14ac:dyDescent="0.25">
      <c r="A49" t="s">
        <v>205</v>
      </c>
      <c r="B49">
        <v>825134.97</v>
      </c>
      <c r="C49">
        <v>7482.28</v>
      </c>
      <c r="D49">
        <v>227153.88</v>
      </c>
      <c r="F49">
        <v>963516.28</v>
      </c>
      <c r="G49">
        <v>280642.24</v>
      </c>
      <c r="I49">
        <v>0</v>
      </c>
      <c r="J49">
        <v>0</v>
      </c>
      <c r="L49">
        <v>737404</v>
      </c>
      <c r="M49">
        <v>1111.2</v>
      </c>
      <c r="Q49">
        <v>-778545.53</v>
      </c>
      <c r="R49">
        <v>2273364.33</v>
      </c>
      <c r="T49">
        <v>206051.05</v>
      </c>
      <c r="W49">
        <v>103097.60000000001</v>
      </c>
      <c r="X49">
        <v>45675</v>
      </c>
      <c r="Y49">
        <v>161693.6</v>
      </c>
      <c r="AB49">
        <v>76691.3</v>
      </c>
      <c r="AC49">
        <v>45843.1</v>
      </c>
    </row>
    <row r="50" spans="1:30" x14ac:dyDescent="0.25">
      <c r="A50" t="s">
        <v>209</v>
      </c>
      <c r="B50">
        <v>1467543.88</v>
      </c>
      <c r="C50">
        <v>0</v>
      </c>
      <c r="D50">
        <v>0</v>
      </c>
      <c r="F50">
        <v>21157.84</v>
      </c>
      <c r="G50">
        <v>639368.25</v>
      </c>
      <c r="I50">
        <v>35000</v>
      </c>
      <c r="J50">
        <v>350</v>
      </c>
      <c r="M50">
        <v>1045</v>
      </c>
      <c r="Q50">
        <v>-575698.23</v>
      </c>
      <c r="R50">
        <v>2191305.25</v>
      </c>
      <c r="T50">
        <v>652742.91</v>
      </c>
      <c r="W50">
        <v>264550.59999999998</v>
      </c>
      <c r="Y50">
        <v>291187.59999999998</v>
      </c>
      <c r="AB50">
        <v>135952.62</v>
      </c>
      <c r="AC50">
        <v>14085.34</v>
      </c>
    </row>
    <row r="51" spans="1:30" x14ac:dyDescent="0.25">
      <c r="A51" t="s">
        <v>210</v>
      </c>
      <c r="B51">
        <v>1218780.51</v>
      </c>
      <c r="C51">
        <v>0</v>
      </c>
      <c r="D51">
        <v>10321.709999999999</v>
      </c>
      <c r="F51">
        <v>945497.9</v>
      </c>
      <c r="G51">
        <v>1243492.3400000001</v>
      </c>
      <c r="I51">
        <v>0</v>
      </c>
      <c r="J51">
        <v>0</v>
      </c>
      <c r="L51">
        <v>825438</v>
      </c>
      <c r="M51">
        <v>71166.009999999995</v>
      </c>
      <c r="Q51">
        <v>197295.72</v>
      </c>
      <c r="R51">
        <v>2281491.52</v>
      </c>
      <c r="T51">
        <v>347118.45</v>
      </c>
      <c r="W51">
        <v>580708.66</v>
      </c>
      <c r="Y51">
        <v>673328.66</v>
      </c>
      <c r="AB51">
        <v>195318.58</v>
      </c>
      <c r="AC51">
        <v>16478.66</v>
      </c>
    </row>
    <row r="52" spans="1:30" x14ac:dyDescent="0.25">
      <c r="A52" t="s">
        <v>211</v>
      </c>
      <c r="B52">
        <v>553447.32999999996</v>
      </c>
      <c r="C52">
        <v>0</v>
      </c>
      <c r="D52">
        <v>79715.199999999997</v>
      </c>
      <c r="F52">
        <v>45859.11</v>
      </c>
      <c r="G52">
        <v>1753915.82</v>
      </c>
      <c r="I52">
        <v>0</v>
      </c>
      <c r="J52">
        <v>0</v>
      </c>
      <c r="M52">
        <v>5514.31</v>
      </c>
      <c r="Q52">
        <v>-543224.09</v>
      </c>
      <c r="R52">
        <v>2647377.69</v>
      </c>
      <c r="T52">
        <v>642479.91</v>
      </c>
      <c r="W52">
        <v>353718.6</v>
      </c>
      <c r="Y52">
        <v>411668.6</v>
      </c>
      <c r="AB52">
        <v>241194.36</v>
      </c>
      <c r="AC52">
        <v>20066</v>
      </c>
    </row>
    <row r="53" spans="1:30" x14ac:dyDescent="0.25">
      <c r="A53" t="s">
        <v>212</v>
      </c>
      <c r="B53">
        <v>1986327.35</v>
      </c>
      <c r="C53">
        <v>0</v>
      </c>
      <c r="D53">
        <v>72631.58</v>
      </c>
      <c r="F53">
        <v>14</v>
      </c>
      <c r="G53">
        <v>266424.03000000003</v>
      </c>
      <c r="I53">
        <v>0</v>
      </c>
      <c r="J53">
        <v>0</v>
      </c>
      <c r="K53">
        <v>299520</v>
      </c>
      <c r="M53">
        <v>9831</v>
      </c>
      <c r="Q53">
        <v>-3104974.45</v>
      </c>
      <c r="R53">
        <v>4706462.17</v>
      </c>
      <c r="T53">
        <v>822121.22</v>
      </c>
      <c r="W53">
        <v>306641.40000000002</v>
      </c>
      <c r="Y53">
        <v>428161.4</v>
      </c>
      <c r="Z53">
        <v>1000</v>
      </c>
      <c r="AB53">
        <v>278879.76</v>
      </c>
      <c r="AC53">
        <v>6163.22</v>
      </c>
    </row>
    <row r="54" spans="1:30" x14ac:dyDescent="0.25">
      <c r="A54" t="s">
        <v>216</v>
      </c>
      <c r="B54">
        <v>530599.26</v>
      </c>
      <c r="C54">
        <v>92968</v>
      </c>
      <c r="D54">
        <v>33694.03</v>
      </c>
      <c r="F54">
        <v>1728343.72</v>
      </c>
      <c r="G54">
        <v>1208580.6200000001</v>
      </c>
      <c r="J54">
        <v>68455.45</v>
      </c>
      <c r="M54">
        <v>3538.16</v>
      </c>
      <c r="Q54">
        <v>2881274.21</v>
      </c>
      <c r="R54">
        <v>954921</v>
      </c>
      <c r="T54">
        <v>347528.14</v>
      </c>
      <c r="W54">
        <v>201659.55</v>
      </c>
      <c r="Y54">
        <v>292777.55</v>
      </c>
      <c r="Z54">
        <v>4024</v>
      </c>
      <c r="AA54">
        <v>328</v>
      </c>
      <c r="AB54">
        <v>292972.05</v>
      </c>
      <c r="AC54">
        <v>98289.279999999999</v>
      </c>
      <c r="AD54">
        <v>174800</v>
      </c>
    </row>
    <row r="55" spans="1:30" x14ac:dyDescent="0.25">
      <c r="A55" t="s">
        <v>217</v>
      </c>
      <c r="B55">
        <v>1350988.83</v>
      </c>
      <c r="C55">
        <v>123735</v>
      </c>
      <c r="D55">
        <v>50687.79</v>
      </c>
      <c r="F55">
        <v>1143052.6499999999</v>
      </c>
      <c r="G55">
        <v>468783.9</v>
      </c>
      <c r="J55">
        <v>32600</v>
      </c>
      <c r="L55">
        <v>1129497.3899999999</v>
      </c>
      <c r="M55">
        <v>1464</v>
      </c>
      <c r="Q55">
        <v>-462360.35</v>
      </c>
      <c r="R55">
        <v>2528782.23</v>
      </c>
      <c r="T55">
        <v>191098.07</v>
      </c>
      <c r="W55">
        <v>296985.5</v>
      </c>
      <c r="X55">
        <v>24000</v>
      </c>
      <c r="Y55">
        <v>371377.5</v>
      </c>
      <c r="Z55">
        <v>3000</v>
      </c>
      <c r="AB55">
        <v>176020.33</v>
      </c>
      <c r="AC55">
        <v>54420.84</v>
      </c>
    </row>
    <row r="56" spans="1:30" x14ac:dyDescent="0.25">
      <c r="A56" t="s">
        <v>218</v>
      </c>
      <c r="B56">
        <v>336662.24</v>
      </c>
      <c r="C56">
        <v>50596.33</v>
      </c>
      <c r="D56">
        <v>32815.29</v>
      </c>
      <c r="F56">
        <v>634269.38</v>
      </c>
      <c r="G56">
        <v>217706.11</v>
      </c>
      <c r="I56">
        <v>0</v>
      </c>
      <c r="J56">
        <v>65714.61</v>
      </c>
      <c r="M56">
        <v>841</v>
      </c>
      <c r="Q56">
        <v>-1201336.03</v>
      </c>
      <c r="R56">
        <v>2500517.0699999998</v>
      </c>
      <c r="T56">
        <v>167378.17000000001</v>
      </c>
      <c r="W56">
        <v>340432.25</v>
      </c>
      <c r="Y56">
        <v>371487.25</v>
      </c>
      <c r="Z56">
        <v>4024</v>
      </c>
      <c r="AB56">
        <v>193549.73</v>
      </c>
      <c r="AC56">
        <v>32436.74</v>
      </c>
    </row>
    <row r="57" spans="1:30" x14ac:dyDescent="0.25">
      <c r="A57" t="s">
        <v>219</v>
      </c>
      <c r="B57">
        <v>383920.43</v>
      </c>
      <c r="C57">
        <v>2519</v>
      </c>
      <c r="D57">
        <v>362277.01</v>
      </c>
      <c r="F57">
        <v>282036.11</v>
      </c>
      <c r="G57">
        <v>166583.03</v>
      </c>
      <c r="I57">
        <v>5000</v>
      </c>
      <c r="J57">
        <v>53331.05</v>
      </c>
      <c r="M57">
        <v>23</v>
      </c>
      <c r="Q57">
        <v>-719027.71</v>
      </c>
      <c r="R57">
        <v>1946573.94</v>
      </c>
      <c r="T57">
        <v>75693.94</v>
      </c>
      <c r="W57">
        <v>271914.09999999998</v>
      </c>
      <c r="X57">
        <v>146202.32999999999</v>
      </c>
      <c r="Y57">
        <v>336234.1</v>
      </c>
      <c r="AA57">
        <v>1008</v>
      </c>
      <c r="AB57">
        <v>205103.93</v>
      </c>
      <c r="AC57">
        <v>28029.040000000001</v>
      </c>
      <c r="AD57">
        <v>12000</v>
      </c>
    </row>
    <row r="58" spans="1:30" x14ac:dyDescent="0.25">
      <c r="A58" t="s">
        <v>220</v>
      </c>
      <c r="B58">
        <v>487191.78</v>
      </c>
      <c r="C58">
        <v>20842</v>
      </c>
      <c r="D58">
        <v>21703.97</v>
      </c>
      <c r="F58">
        <v>572147.13</v>
      </c>
      <c r="G58">
        <v>262344.71999999997</v>
      </c>
      <c r="I58">
        <v>0</v>
      </c>
      <c r="J58">
        <v>51791</v>
      </c>
      <c r="M58">
        <v>701</v>
      </c>
      <c r="Q58">
        <v>579676.87</v>
      </c>
      <c r="R58">
        <v>980950.37</v>
      </c>
      <c r="T58">
        <v>169938.78</v>
      </c>
      <c r="W58">
        <v>198436</v>
      </c>
      <c r="Y58">
        <v>226386</v>
      </c>
      <c r="Z58">
        <v>568</v>
      </c>
      <c r="AB58">
        <v>210326.67</v>
      </c>
      <c r="AC58">
        <v>179983.75</v>
      </c>
    </row>
    <row r="59" spans="1:30" x14ac:dyDescent="0.25">
      <c r="A59" t="s">
        <v>221</v>
      </c>
      <c r="B59">
        <v>215080.2</v>
      </c>
      <c r="C59">
        <v>24705</v>
      </c>
      <c r="D59">
        <v>9669.2900000000009</v>
      </c>
      <c r="F59">
        <v>434177.27</v>
      </c>
      <c r="G59">
        <v>106340.37</v>
      </c>
      <c r="I59">
        <v>0</v>
      </c>
      <c r="J59">
        <v>31837.4</v>
      </c>
      <c r="M59">
        <v>721</v>
      </c>
      <c r="Q59">
        <v>-1070697.58</v>
      </c>
      <c r="R59">
        <v>1692734</v>
      </c>
      <c r="T59">
        <v>217146.79</v>
      </c>
      <c r="W59">
        <v>135709</v>
      </c>
      <c r="X59">
        <v>50000</v>
      </c>
      <c r="Y59">
        <v>166671</v>
      </c>
      <c r="AB59">
        <v>61395.88</v>
      </c>
      <c r="AC59">
        <v>39411.599999999999</v>
      </c>
    </row>
    <row r="60" spans="1:30" x14ac:dyDescent="0.25">
      <c r="A60" t="s">
        <v>225</v>
      </c>
      <c r="B60">
        <v>329702.3</v>
      </c>
      <c r="C60">
        <v>204933.1</v>
      </c>
      <c r="D60">
        <v>35335.160000000003</v>
      </c>
      <c r="F60">
        <v>208615.59</v>
      </c>
      <c r="G60">
        <v>-510377.34</v>
      </c>
      <c r="I60">
        <v>0</v>
      </c>
      <c r="J60">
        <v>26260</v>
      </c>
      <c r="M60">
        <v>0</v>
      </c>
      <c r="Q60">
        <v>-2303560.5499999998</v>
      </c>
      <c r="R60">
        <v>2210713.7999999998</v>
      </c>
      <c r="T60">
        <v>326199.36</v>
      </c>
      <c r="U60">
        <v>430400</v>
      </c>
      <c r="W60">
        <v>253457.8</v>
      </c>
      <c r="Y60">
        <v>361430.8</v>
      </c>
      <c r="AB60">
        <v>193166.88</v>
      </c>
      <c r="AC60">
        <v>104702.92</v>
      </c>
      <c r="AD60">
        <v>15961</v>
      </c>
    </row>
    <row r="61" spans="1:30" x14ac:dyDescent="0.25">
      <c r="A61" t="s">
        <v>226</v>
      </c>
      <c r="B61">
        <v>423223.57</v>
      </c>
      <c r="C61">
        <v>128324</v>
      </c>
      <c r="D61">
        <v>83231.649999999994</v>
      </c>
      <c r="F61">
        <v>100172.48</v>
      </c>
      <c r="G61">
        <v>32415.73</v>
      </c>
      <c r="I61">
        <v>0</v>
      </c>
      <c r="J61">
        <v>17630</v>
      </c>
      <c r="M61">
        <v>43736.5</v>
      </c>
      <c r="Q61">
        <v>-1030052.57</v>
      </c>
      <c r="R61">
        <v>1549075.07</v>
      </c>
      <c r="T61">
        <v>448615.44</v>
      </c>
      <c r="U61">
        <v>138821</v>
      </c>
      <c r="W61">
        <v>444021</v>
      </c>
      <c r="Y61">
        <v>544699</v>
      </c>
      <c r="AA61">
        <v>800</v>
      </c>
      <c r="AB61">
        <v>273587.81</v>
      </c>
      <c r="AC61">
        <v>12316.2</v>
      </c>
      <c r="AD61">
        <v>13076</v>
      </c>
    </row>
    <row r="62" spans="1:30" x14ac:dyDescent="0.25">
      <c r="A62" t="s">
        <v>227</v>
      </c>
      <c r="B62">
        <v>395485.06</v>
      </c>
      <c r="C62">
        <v>252248.13</v>
      </c>
      <c r="D62">
        <v>78559.8</v>
      </c>
      <c r="F62">
        <v>1943249.67</v>
      </c>
      <c r="G62">
        <v>499634.25</v>
      </c>
      <c r="I62">
        <v>0</v>
      </c>
      <c r="J62">
        <v>74710</v>
      </c>
      <c r="M62">
        <v>48500</v>
      </c>
      <c r="Q62">
        <v>-820324.22</v>
      </c>
      <c r="R62">
        <v>3406179.86</v>
      </c>
      <c r="T62">
        <v>725783.08</v>
      </c>
      <c r="U62">
        <v>560718</v>
      </c>
      <c r="W62">
        <v>340230.5</v>
      </c>
      <c r="Y62">
        <v>504812.5</v>
      </c>
      <c r="Z62">
        <v>2680</v>
      </c>
      <c r="AB62">
        <v>581862.71</v>
      </c>
      <c r="AC62">
        <v>59505.1</v>
      </c>
      <c r="AD62">
        <v>17760</v>
      </c>
    </row>
    <row r="63" spans="1:30" x14ac:dyDescent="0.25">
      <c r="A63" t="s">
        <v>228</v>
      </c>
      <c r="B63">
        <v>246488.41</v>
      </c>
      <c r="C63">
        <v>162627.44</v>
      </c>
      <c r="D63">
        <v>4310.74</v>
      </c>
      <c r="F63">
        <v>113434.04</v>
      </c>
      <c r="G63">
        <v>65758.210000000006</v>
      </c>
      <c r="I63">
        <v>4500</v>
      </c>
      <c r="J63">
        <v>34628.25</v>
      </c>
      <c r="L63">
        <v>0</v>
      </c>
      <c r="M63">
        <v>11050</v>
      </c>
      <c r="Q63">
        <v>-1450909.14</v>
      </c>
      <c r="R63">
        <v>1679166.57</v>
      </c>
      <c r="T63">
        <v>495296.66</v>
      </c>
      <c r="U63">
        <v>81810</v>
      </c>
      <c r="W63">
        <v>302586.3</v>
      </c>
      <c r="Y63">
        <v>351517.3</v>
      </c>
      <c r="Z63">
        <v>800</v>
      </c>
      <c r="AA63">
        <v>1304</v>
      </c>
      <c r="AB63">
        <v>186470.2</v>
      </c>
      <c r="AC63">
        <v>22887.3</v>
      </c>
      <c r="AD63">
        <v>2531</v>
      </c>
    </row>
    <row r="64" spans="1:30" x14ac:dyDescent="0.25">
      <c r="A64" t="s">
        <v>229</v>
      </c>
      <c r="B64">
        <v>508376</v>
      </c>
      <c r="C64">
        <v>213578.66</v>
      </c>
      <c r="D64">
        <v>46918.93</v>
      </c>
      <c r="F64">
        <v>755577.74</v>
      </c>
      <c r="G64">
        <v>114088.65</v>
      </c>
      <c r="I64">
        <v>0</v>
      </c>
      <c r="J64">
        <v>102761.51</v>
      </c>
      <c r="M64">
        <v>0</v>
      </c>
      <c r="Q64">
        <v>-333299.82</v>
      </c>
      <c r="R64">
        <v>1290095.46</v>
      </c>
      <c r="T64">
        <v>221403</v>
      </c>
      <c r="U64">
        <v>501216</v>
      </c>
      <c r="W64">
        <v>392521</v>
      </c>
      <c r="Y64">
        <v>434921</v>
      </c>
      <c r="AB64">
        <v>86751.87</v>
      </c>
      <c r="AC64">
        <v>14484.3</v>
      </c>
    </row>
    <row r="65" spans="1:30" x14ac:dyDescent="0.25">
      <c r="A65" t="s">
        <v>230</v>
      </c>
      <c r="B65">
        <v>147127.91</v>
      </c>
      <c r="C65">
        <v>199208.4</v>
      </c>
      <c r="D65">
        <v>79781.06</v>
      </c>
      <c r="F65">
        <v>581247.86</v>
      </c>
      <c r="G65">
        <v>622693.06999999995</v>
      </c>
      <c r="I65">
        <v>0</v>
      </c>
      <c r="J65">
        <v>65530</v>
      </c>
      <c r="M65">
        <v>23150</v>
      </c>
      <c r="Q65">
        <v>-1186267.1299999999</v>
      </c>
      <c r="R65">
        <v>2056145.55</v>
      </c>
      <c r="T65">
        <v>777417.15</v>
      </c>
      <c r="U65">
        <v>198398</v>
      </c>
      <c r="W65">
        <v>409441.2</v>
      </c>
      <c r="Y65">
        <v>465147.2</v>
      </c>
      <c r="AA65">
        <v>1580</v>
      </c>
      <c r="AB65">
        <v>228053.25</v>
      </c>
      <c r="AC65">
        <v>11491.02</v>
      </c>
      <c r="AD65">
        <v>7485</v>
      </c>
    </row>
    <row r="66" spans="1:30" x14ac:dyDescent="0.25">
      <c r="A66" t="s">
        <v>234</v>
      </c>
      <c r="B66">
        <v>1398554.57</v>
      </c>
      <c r="C66">
        <v>15876</v>
      </c>
      <c r="D66">
        <v>99135.93</v>
      </c>
      <c r="F66">
        <v>320606.21000000002</v>
      </c>
      <c r="G66">
        <v>735765.98</v>
      </c>
      <c r="I66">
        <v>65008</v>
      </c>
      <c r="J66">
        <v>39180.230000000003</v>
      </c>
      <c r="L66">
        <v>428112</v>
      </c>
      <c r="M66">
        <v>36485.379999999997</v>
      </c>
      <c r="Q66">
        <v>-1102006.17</v>
      </c>
      <c r="R66">
        <v>2912713.08</v>
      </c>
      <c r="T66">
        <v>472213.26</v>
      </c>
      <c r="U66">
        <v>152450</v>
      </c>
      <c r="W66">
        <v>207210</v>
      </c>
      <c r="Y66">
        <v>270314</v>
      </c>
      <c r="Z66">
        <v>5620</v>
      </c>
      <c r="AB66">
        <v>319884.43</v>
      </c>
      <c r="AC66">
        <v>37396.660000000003</v>
      </c>
      <c r="AD66">
        <v>8212</v>
      </c>
    </row>
    <row r="67" spans="1:30" x14ac:dyDescent="0.25">
      <c r="A67" t="s">
        <v>235</v>
      </c>
      <c r="B67">
        <v>685252.02</v>
      </c>
      <c r="C67">
        <v>13950</v>
      </c>
      <c r="D67">
        <v>29091.21</v>
      </c>
      <c r="F67">
        <v>627921.41</v>
      </c>
      <c r="G67">
        <v>481162.78</v>
      </c>
      <c r="I67">
        <v>0</v>
      </c>
      <c r="J67">
        <v>34788.78</v>
      </c>
      <c r="M67">
        <v>452</v>
      </c>
      <c r="Q67">
        <v>93641.46</v>
      </c>
      <c r="R67">
        <v>1364480.05</v>
      </c>
      <c r="T67">
        <v>301919.81</v>
      </c>
      <c r="U67">
        <v>239540</v>
      </c>
      <c r="W67">
        <v>426940</v>
      </c>
      <c r="X67">
        <v>50700</v>
      </c>
      <c r="Y67">
        <v>488550</v>
      </c>
      <c r="AB67">
        <v>150844.72</v>
      </c>
      <c r="AC67">
        <v>30919.96</v>
      </c>
      <c r="AD67">
        <v>4770</v>
      </c>
    </row>
    <row r="68" spans="1:30" x14ac:dyDescent="0.25">
      <c r="A68" t="s">
        <v>236</v>
      </c>
      <c r="B68">
        <v>290496.52</v>
      </c>
      <c r="C68">
        <v>4876</v>
      </c>
      <c r="D68">
        <v>15218.7</v>
      </c>
      <c r="F68">
        <v>1576258.54</v>
      </c>
      <c r="G68">
        <v>171380.36</v>
      </c>
      <c r="I68">
        <v>17810</v>
      </c>
      <c r="J68">
        <v>25052</v>
      </c>
      <c r="L68">
        <v>0</v>
      </c>
      <c r="M68">
        <v>19647.84</v>
      </c>
      <c r="Q68">
        <v>-254411.77</v>
      </c>
      <c r="R68">
        <v>2067672.51</v>
      </c>
      <c r="T68">
        <v>311066.56</v>
      </c>
      <c r="U68">
        <v>112095</v>
      </c>
      <c r="W68">
        <v>228450</v>
      </c>
      <c r="X68">
        <v>27600</v>
      </c>
      <c r="Y68">
        <v>251080</v>
      </c>
      <c r="AB68">
        <v>213835.06</v>
      </c>
      <c r="AC68">
        <v>24157.96</v>
      </c>
      <c r="AD68">
        <v>7679</v>
      </c>
    </row>
    <row r="69" spans="1:30" x14ac:dyDescent="0.25">
      <c r="A69" t="s">
        <v>237</v>
      </c>
      <c r="B69">
        <v>493601.73</v>
      </c>
      <c r="C69">
        <v>18384</v>
      </c>
      <c r="D69">
        <v>14983.28</v>
      </c>
      <c r="F69">
        <v>885339.46</v>
      </c>
      <c r="G69">
        <v>212469.18</v>
      </c>
      <c r="I69">
        <v>9450</v>
      </c>
      <c r="J69">
        <v>42051.3</v>
      </c>
      <c r="L69">
        <v>204400</v>
      </c>
      <c r="M69">
        <v>10227.379999999999</v>
      </c>
      <c r="N69">
        <v>-10</v>
      </c>
      <c r="Q69">
        <v>-941557.12</v>
      </c>
      <c r="R69">
        <v>2226508.67</v>
      </c>
      <c r="T69">
        <v>434135.21</v>
      </c>
      <c r="W69">
        <v>489660</v>
      </c>
      <c r="Y69">
        <v>563139</v>
      </c>
      <c r="Z69">
        <v>5620</v>
      </c>
      <c r="AB69">
        <v>241895.81</v>
      </c>
      <c r="AC69">
        <v>33903.980000000003</v>
      </c>
      <c r="AD69">
        <v>5529</v>
      </c>
    </row>
    <row r="70" spans="1:30" x14ac:dyDescent="0.25">
      <c r="A70" t="s">
        <v>238</v>
      </c>
      <c r="B70">
        <v>51395.61</v>
      </c>
      <c r="C70">
        <v>4430</v>
      </c>
      <c r="D70">
        <v>40904.379999999997</v>
      </c>
      <c r="F70">
        <v>502488.06</v>
      </c>
      <c r="G70">
        <v>278719.98</v>
      </c>
      <c r="I70">
        <v>3150</v>
      </c>
      <c r="J70">
        <v>41161.22</v>
      </c>
      <c r="L70">
        <v>0</v>
      </c>
      <c r="M70">
        <v>12983.09</v>
      </c>
      <c r="Q70">
        <v>-1296994.1499999999</v>
      </c>
      <c r="R70">
        <v>2114406.96</v>
      </c>
      <c r="T70">
        <v>307269.75</v>
      </c>
      <c r="U70">
        <v>126900</v>
      </c>
      <c r="W70">
        <v>217430</v>
      </c>
      <c r="Y70">
        <v>281592</v>
      </c>
      <c r="AB70">
        <v>331358.38</v>
      </c>
      <c r="AC70">
        <v>29409.46</v>
      </c>
      <c r="AD70">
        <v>6009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00B050"/>
  </sheetPr>
  <dimension ref="A1:AK85"/>
  <sheetViews>
    <sheetView topLeftCell="W1" zoomScale="102" zoomScaleNormal="102" workbookViewId="0">
      <selection activeCell="AK4" sqref="AK4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53" bestFit="1" customWidth="1"/>
    <col min="4" max="4" width="25.09765625" style="54" customWidth="1"/>
    <col min="5" max="5" width="32.796875" bestFit="1" customWidth="1"/>
    <col min="6" max="31" width="8.796875"/>
    <col min="32" max="32" width="20.09765625" style="58" customWidth="1"/>
    <col min="33" max="33" width="15.5" style="28" bestFit="1" customWidth="1"/>
    <col min="34" max="34" width="14.09765625" style="23" bestFit="1" customWidth="1"/>
    <col min="35" max="35" width="15.09765625" style="32" bestFit="1" customWidth="1"/>
    <col min="36" max="36" width="15.09765625" style="33" bestFit="1" customWidth="1"/>
    <col min="37" max="37" width="16.69921875" style="24" bestFit="1" customWidth="1"/>
    <col min="38" max="16384" width="9" style="1"/>
  </cols>
  <sheetData>
    <row r="1" spans="1:37" x14ac:dyDescent="0.25">
      <c r="E1" t="s">
        <v>2056</v>
      </c>
      <c r="F1" t="s">
        <v>2057</v>
      </c>
      <c r="G1" t="s">
        <v>2058</v>
      </c>
      <c r="H1" t="s">
        <v>2059</v>
      </c>
      <c r="I1" t="s">
        <v>2061</v>
      </c>
      <c r="J1" t="s">
        <v>2062</v>
      </c>
      <c r="K1" t="s">
        <v>2065</v>
      </c>
      <c r="L1" t="s">
        <v>2068</v>
      </c>
      <c r="M1" t="s">
        <v>2072</v>
      </c>
      <c r="N1" t="s">
        <v>2073</v>
      </c>
      <c r="O1" t="s">
        <v>2074</v>
      </c>
      <c r="P1" t="s">
        <v>2075</v>
      </c>
      <c r="Q1" t="s">
        <v>2076</v>
      </c>
      <c r="R1" t="s">
        <v>2077</v>
      </c>
      <c r="S1" t="s">
        <v>2078</v>
      </c>
      <c r="T1" t="s">
        <v>2079</v>
      </c>
      <c r="U1" t="s">
        <v>2080</v>
      </c>
      <c r="V1" t="s">
        <v>2081</v>
      </c>
      <c r="W1" t="s">
        <v>2082</v>
      </c>
      <c r="X1" t="s">
        <v>2083</v>
      </c>
      <c r="Y1" t="s">
        <v>2079</v>
      </c>
      <c r="Z1" t="s">
        <v>2080</v>
      </c>
      <c r="AA1" t="s">
        <v>2081</v>
      </c>
      <c r="AB1" t="s">
        <v>2082</v>
      </c>
      <c r="AC1" t="s">
        <v>2083</v>
      </c>
      <c r="AD1" t="s">
        <v>2121</v>
      </c>
      <c r="AE1" t="s">
        <v>2084</v>
      </c>
      <c r="AF1" s="59" t="s">
        <v>0</v>
      </c>
      <c r="AG1" s="28" t="s">
        <v>1</v>
      </c>
      <c r="AH1" s="30" t="s">
        <v>2</v>
      </c>
      <c r="AI1" s="31" t="s">
        <v>3</v>
      </c>
      <c r="AJ1" s="21" t="s">
        <v>4</v>
      </c>
      <c r="AK1" s="24" t="s">
        <v>5</v>
      </c>
    </row>
    <row r="2" spans="1:37" x14ac:dyDescent="0.25">
      <c r="E2" t="s">
        <v>2085</v>
      </c>
      <c r="F2" t="s">
        <v>2086</v>
      </c>
      <c r="G2" t="s">
        <v>2087</v>
      </c>
      <c r="H2" t="s">
        <v>2088</v>
      </c>
      <c r="I2" t="s">
        <v>2090</v>
      </c>
      <c r="J2" t="s">
        <v>2091</v>
      </c>
      <c r="K2" t="s">
        <v>2094</v>
      </c>
      <c r="L2" t="s">
        <v>2097</v>
      </c>
      <c r="M2" t="s">
        <v>2101</v>
      </c>
      <c r="N2" t="s">
        <v>2102</v>
      </c>
      <c r="O2" t="s">
        <v>2103</v>
      </c>
      <c r="P2" t="s">
        <v>2104</v>
      </c>
      <c r="Q2" t="s">
        <v>2105</v>
      </c>
      <c r="R2" t="s">
        <v>2106</v>
      </c>
      <c r="S2" t="s">
        <v>2107</v>
      </c>
      <c r="T2" t="s">
        <v>2108</v>
      </c>
      <c r="U2" t="s">
        <v>2109</v>
      </c>
      <c r="V2" t="s">
        <v>2110</v>
      </c>
      <c r="W2" t="s">
        <v>2111</v>
      </c>
      <c r="X2" t="s">
        <v>2112</v>
      </c>
      <c r="Y2" t="s">
        <v>2108</v>
      </c>
      <c r="Z2" t="s">
        <v>2109</v>
      </c>
      <c r="AA2" t="s">
        <v>2110</v>
      </c>
      <c r="AB2" t="s">
        <v>2111</v>
      </c>
      <c r="AC2" t="s">
        <v>2112</v>
      </c>
      <c r="AD2" t="s">
        <v>2126</v>
      </c>
      <c r="AE2" t="s">
        <v>2113</v>
      </c>
      <c r="AF2" s="57"/>
      <c r="AH2" s="30"/>
      <c r="AI2" s="31"/>
      <c r="AJ2" s="21"/>
    </row>
    <row r="3" spans="1:37" x14ac:dyDescent="0.25">
      <c r="E3" t="s">
        <v>2114</v>
      </c>
      <c r="F3">
        <v>15861899.539999999</v>
      </c>
      <c r="G3">
        <v>753532.96</v>
      </c>
      <c r="H3">
        <v>2143914.5699999998</v>
      </c>
      <c r="I3">
        <v>3648648.54</v>
      </c>
      <c r="J3">
        <v>2292455.94</v>
      </c>
      <c r="K3">
        <v>21000</v>
      </c>
      <c r="L3">
        <v>203203.86</v>
      </c>
      <c r="M3">
        <v>-13445855.310000001</v>
      </c>
      <c r="N3">
        <v>39665988.380000003</v>
      </c>
      <c r="O3">
        <v>4569425.34</v>
      </c>
      <c r="P3">
        <v>189812.18</v>
      </c>
      <c r="Q3">
        <v>4728.42</v>
      </c>
      <c r="R3">
        <v>6587352.7400000002</v>
      </c>
      <c r="S3">
        <v>87900</v>
      </c>
      <c r="T3">
        <v>9396519.7400000002</v>
      </c>
      <c r="U3">
        <v>12310.9</v>
      </c>
      <c r="V3">
        <v>12700</v>
      </c>
      <c r="W3">
        <v>3532911.48</v>
      </c>
      <c r="X3">
        <v>228661.94</v>
      </c>
      <c r="Y3">
        <v>29586472</v>
      </c>
      <c r="Z3">
        <v>102586.34</v>
      </c>
      <c r="AA3">
        <v>50602.06</v>
      </c>
      <c r="AB3">
        <v>11939617.380000001</v>
      </c>
      <c r="AC3">
        <v>4273588.7</v>
      </c>
      <c r="AD3">
        <v>127000</v>
      </c>
      <c r="AE3">
        <v>776149.4</v>
      </c>
      <c r="AF3" s="59"/>
      <c r="AG3" s="29">
        <f t="shared" ref="AG3:AK3" si="0">SUM(AG4:AG22)</f>
        <v>222204.86</v>
      </c>
      <c r="AH3" s="19">
        <f>SUM(AH4:AH22)</f>
        <v>10496597.440000001</v>
      </c>
      <c r="AI3" s="13">
        <f t="shared" si="0"/>
        <v>10830911.079999998</v>
      </c>
      <c r="AJ3" s="186">
        <f t="shared" si="0"/>
        <v>18751433.550000001</v>
      </c>
      <c r="AK3" s="24">
        <f t="shared" si="0"/>
        <v>-7920522.4699999997</v>
      </c>
    </row>
    <row r="4" spans="1:37" x14ac:dyDescent="0.25">
      <c r="A4" s="1" t="s">
        <v>402</v>
      </c>
      <c r="B4" s="1" t="s">
        <v>404</v>
      </c>
      <c r="C4" s="53">
        <v>3004</v>
      </c>
      <c r="D4" s="23" t="s">
        <v>861</v>
      </c>
      <c r="E4" t="s">
        <v>2509</v>
      </c>
      <c r="F4">
        <v>146304.15</v>
      </c>
      <c r="H4">
        <v>59266.25</v>
      </c>
      <c r="I4">
        <v>4851.25</v>
      </c>
      <c r="J4">
        <v>5046.3100000000004</v>
      </c>
      <c r="L4">
        <v>0</v>
      </c>
      <c r="M4">
        <v>-2074635.05</v>
      </c>
      <c r="N4">
        <v>2454167.9500000002</v>
      </c>
      <c r="O4">
        <v>38317.339999999997</v>
      </c>
      <c r="R4">
        <v>192960</v>
      </c>
      <c r="S4">
        <v>13700</v>
      </c>
      <c r="T4">
        <v>316746</v>
      </c>
      <c r="W4">
        <v>91629.62</v>
      </c>
      <c r="X4">
        <v>666.66</v>
      </c>
      <c r="AF4" s="59">
        <f>SUM(F4:H4)</f>
        <v>205570.4</v>
      </c>
      <c r="AG4" s="185">
        <f>SUM(K4:L4)</f>
        <v>0</v>
      </c>
      <c r="AH4" s="19">
        <f>AF4-AG4</f>
        <v>205570.4</v>
      </c>
      <c r="AI4" s="186">
        <f>SUM(O4:S4)</f>
        <v>244977.34</v>
      </c>
      <c r="AJ4" s="187">
        <f>SUM(T4:AE4)</f>
        <v>409042.27999999997</v>
      </c>
      <c r="AK4" s="24">
        <f t="shared" ref="AK4:AK5" si="1">AI4-AJ4</f>
        <v>-164064.93999999997</v>
      </c>
    </row>
    <row r="5" spans="1:37" x14ac:dyDescent="0.25">
      <c r="A5" s="1" t="s">
        <v>402</v>
      </c>
      <c r="B5" s="1" t="s">
        <v>404</v>
      </c>
      <c r="C5" s="53">
        <v>4454</v>
      </c>
      <c r="D5" s="23" t="s">
        <v>862</v>
      </c>
      <c r="E5" t="s">
        <v>2510</v>
      </c>
      <c r="F5">
        <v>175891.98</v>
      </c>
      <c r="H5">
        <v>57785.120000000003</v>
      </c>
      <c r="I5">
        <v>506817.5</v>
      </c>
      <c r="J5">
        <v>91811.37</v>
      </c>
      <c r="L5">
        <v>33800</v>
      </c>
      <c r="M5">
        <v>-1443691.26</v>
      </c>
      <c r="N5">
        <v>2340789.7799999998</v>
      </c>
      <c r="O5">
        <v>11618.49</v>
      </c>
      <c r="R5">
        <v>90220</v>
      </c>
      <c r="S5">
        <v>5900</v>
      </c>
      <c r="T5">
        <v>141322</v>
      </c>
      <c r="V5">
        <v>12700</v>
      </c>
      <c r="W5">
        <v>42704.6</v>
      </c>
      <c r="X5">
        <v>9604.44</v>
      </c>
      <c r="AF5" s="59">
        <f t="shared" ref="AF5:AF22" si="2">SUM(F5:H5)</f>
        <v>233677.1</v>
      </c>
      <c r="AG5" s="185">
        <f t="shared" ref="AG5:AG22" si="3">SUM(K5:L5)</f>
        <v>33800</v>
      </c>
      <c r="AH5" s="19">
        <f t="shared" ref="AH5:AH22" si="4">AF5-AG5</f>
        <v>199877.1</v>
      </c>
      <c r="AI5" s="186">
        <f t="shared" ref="AI5:AI22" si="5">SUM(O5:S5)</f>
        <v>107738.49</v>
      </c>
      <c r="AJ5" s="187">
        <f t="shared" ref="AJ5:AJ22" si="6">SUM(T5:AE5)</f>
        <v>206331.04</v>
      </c>
      <c r="AK5" s="24">
        <f t="shared" si="1"/>
        <v>-98592.55</v>
      </c>
    </row>
    <row r="6" spans="1:37" s="36" customFormat="1" x14ac:dyDescent="0.25">
      <c r="A6" s="1" t="s">
        <v>407</v>
      </c>
      <c r="B6" s="1" t="s">
        <v>408</v>
      </c>
      <c r="C6" s="53">
        <v>6036</v>
      </c>
      <c r="D6" s="23" t="s">
        <v>863</v>
      </c>
      <c r="E6" t="s">
        <v>2511</v>
      </c>
      <c r="F6">
        <v>642032.99</v>
      </c>
      <c r="G6">
        <v>0</v>
      </c>
      <c r="H6">
        <v>143315.82</v>
      </c>
      <c r="I6">
        <v>417266.52</v>
      </c>
      <c r="J6">
        <v>314923.46999999997</v>
      </c>
      <c r="K6"/>
      <c r="L6">
        <v>3463</v>
      </c>
      <c r="M6">
        <v>-277280.90000000002</v>
      </c>
      <c r="N6">
        <v>2227185.62</v>
      </c>
      <c r="O6">
        <v>126664.3</v>
      </c>
      <c r="P6"/>
      <c r="Q6"/>
      <c r="R6">
        <v>483700</v>
      </c>
      <c r="S6"/>
      <c r="T6">
        <v>596451</v>
      </c>
      <c r="U6"/>
      <c r="V6"/>
      <c r="W6">
        <v>431749.8</v>
      </c>
      <c r="X6">
        <v>17992.419999999998</v>
      </c>
      <c r="Y6"/>
      <c r="Z6"/>
      <c r="AA6"/>
      <c r="AB6"/>
      <c r="AC6"/>
      <c r="AD6"/>
      <c r="AE6"/>
      <c r="AF6" s="59">
        <f t="shared" si="2"/>
        <v>785348.81</v>
      </c>
      <c r="AG6" s="185">
        <f t="shared" si="3"/>
        <v>3463</v>
      </c>
      <c r="AH6" s="19">
        <f t="shared" si="4"/>
        <v>781885.81</v>
      </c>
      <c r="AI6" s="186">
        <f t="shared" si="5"/>
        <v>610364.30000000005</v>
      </c>
      <c r="AJ6" s="187">
        <f t="shared" si="6"/>
        <v>1046193.2200000001</v>
      </c>
      <c r="AK6" s="24">
        <f t="shared" ref="AK6:AK18" si="7">AI6-AJ6</f>
        <v>-435828.92000000004</v>
      </c>
    </row>
    <row r="7" spans="1:37" s="36" customFormat="1" x14ac:dyDescent="0.25">
      <c r="A7" s="1" t="s">
        <v>407</v>
      </c>
      <c r="B7" s="1" t="s">
        <v>408</v>
      </c>
      <c r="C7" s="53">
        <v>4847</v>
      </c>
      <c r="D7" s="23" t="s">
        <v>864</v>
      </c>
      <c r="E7" t="s">
        <v>2512</v>
      </c>
      <c r="F7">
        <v>770890.44</v>
      </c>
      <c r="G7">
        <v>0</v>
      </c>
      <c r="H7">
        <v>301717.21000000002</v>
      </c>
      <c r="I7">
        <v>-49443.81</v>
      </c>
      <c r="J7">
        <v>52542.87</v>
      </c>
      <c r="K7"/>
      <c r="L7"/>
      <c r="M7">
        <v>-908714.31</v>
      </c>
      <c r="N7">
        <v>2082417.38</v>
      </c>
      <c r="O7">
        <v>117889.28</v>
      </c>
      <c r="P7"/>
      <c r="Q7"/>
      <c r="R7">
        <v>361260</v>
      </c>
      <c r="S7">
        <v>300</v>
      </c>
      <c r="T7">
        <v>462712</v>
      </c>
      <c r="U7"/>
      <c r="V7"/>
      <c r="W7">
        <v>97723.96</v>
      </c>
      <c r="X7">
        <v>17009.68</v>
      </c>
      <c r="Y7"/>
      <c r="Z7"/>
      <c r="AA7"/>
      <c r="AB7"/>
      <c r="AC7"/>
      <c r="AD7"/>
      <c r="AE7"/>
      <c r="AF7" s="59">
        <f t="shared" si="2"/>
        <v>1072607.6499999999</v>
      </c>
      <c r="AG7" s="185">
        <f t="shared" si="3"/>
        <v>0</v>
      </c>
      <c r="AH7" s="19">
        <f t="shared" si="4"/>
        <v>1072607.6499999999</v>
      </c>
      <c r="AI7" s="186">
        <f t="shared" si="5"/>
        <v>479449.28</v>
      </c>
      <c r="AJ7" s="187">
        <f t="shared" si="6"/>
        <v>577445.64</v>
      </c>
      <c r="AK7" s="24">
        <f t="shared" si="7"/>
        <v>-97996.359999999986</v>
      </c>
    </row>
    <row r="8" spans="1:37" s="36" customFormat="1" x14ac:dyDescent="0.25">
      <c r="A8" s="1" t="s">
        <v>407</v>
      </c>
      <c r="B8" s="1" t="s">
        <v>408</v>
      </c>
      <c r="C8" s="53">
        <v>3826</v>
      </c>
      <c r="D8" s="23" t="s">
        <v>865</v>
      </c>
      <c r="E8" t="s">
        <v>2513</v>
      </c>
      <c r="F8">
        <v>1013882.9</v>
      </c>
      <c r="G8">
        <v>0</v>
      </c>
      <c r="H8">
        <v>82320.13</v>
      </c>
      <c r="I8">
        <v>4</v>
      </c>
      <c r="J8">
        <v>416019.79</v>
      </c>
      <c r="K8"/>
      <c r="L8"/>
      <c r="M8">
        <v>-284251.51</v>
      </c>
      <c r="N8">
        <v>2028298.74</v>
      </c>
      <c r="O8">
        <v>94071.06</v>
      </c>
      <c r="P8"/>
      <c r="Q8"/>
      <c r="R8">
        <v>374937.74</v>
      </c>
      <c r="S8"/>
      <c r="T8">
        <v>519474.74</v>
      </c>
      <c r="U8"/>
      <c r="V8"/>
      <c r="W8">
        <v>171980.65</v>
      </c>
      <c r="X8">
        <v>9373.82</v>
      </c>
      <c r="Y8"/>
      <c r="Z8"/>
      <c r="AA8"/>
      <c r="AB8"/>
      <c r="AC8"/>
      <c r="AD8"/>
      <c r="AE8"/>
      <c r="AF8" s="59">
        <f t="shared" si="2"/>
        <v>1096203.03</v>
      </c>
      <c r="AG8" s="185">
        <f t="shared" si="3"/>
        <v>0</v>
      </c>
      <c r="AH8" s="19">
        <f t="shared" si="4"/>
        <v>1096203.03</v>
      </c>
      <c r="AI8" s="186">
        <f t="shared" si="5"/>
        <v>469008.8</v>
      </c>
      <c r="AJ8" s="187">
        <f t="shared" si="6"/>
        <v>700829.21</v>
      </c>
      <c r="AK8" s="24">
        <f t="shared" si="7"/>
        <v>-231820.40999999997</v>
      </c>
    </row>
    <row r="9" spans="1:37" s="36" customFormat="1" x14ac:dyDescent="0.25">
      <c r="A9" s="1" t="s">
        <v>407</v>
      </c>
      <c r="B9" s="1" t="s">
        <v>408</v>
      </c>
      <c r="C9" s="53">
        <v>4181</v>
      </c>
      <c r="D9" s="23" t="s">
        <v>866</v>
      </c>
      <c r="E9" t="s">
        <v>2514</v>
      </c>
      <c r="F9">
        <v>273663.53000000003</v>
      </c>
      <c r="G9">
        <v>0</v>
      </c>
      <c r="H9">
        <v>116096.22</v>
      </c>
      <c r="I9">
        <v>-61412.25</v>
      </c>
      <c r="J9">
        <v>-1879.85</v>
      </c>
      <c r="K9"/>
      <c r="L9"/>
      <c r="M9">
        <v>-2038945.78</v>
      </c>
      <c r="N9">
        <v>2569886.96</v>
      </c>
      <c r="O9">
        <v>116124.81</v>
      </c>
      <c r="P9"/>
      <c r="Q9">
        <v>2243.06</v>
      </c>
      <c r="R9">
        <v>435760</v>
      </c>
      <c r="S9"/>
      <c r="T9">
        <v>593128</v>
      </c>
      <c r="U9"/>
      <c r="V9"/>
      <c r="W9">
        <v>157204.46</v>
      </c>
      <c r="X9">
        <v>8268.94</v>
      </c>
      <c r="Y9"/>
      <c r="Z9"/>
      <c r="AA9"/>
      <c r="AB9"/>
      <c r="AC9"/>
      <c r="AD9"/>
      <c r="AE9"/>
      <c r="AF9" s="59">
        <f t="shared" si="2"/>
        <v>389759.75</v>
      </c>
      <c r="AG9" s="185">
        <f t="shared" si="3"/>
        <v>0</v>
      </c>
      <c r="AH9" s="19">
        <f t="shared" si="4"/>
        <v>389759.75</v>
      </c>
      <c r="AI9" s="186">
        <f t="shared" si="5"/>
        <v>554127.87</v>
      </c>
      <c r="AJ9" s="187">
        <f t="shared" si="6"/>
        <v>758601.39999999991</v>
      </c>
      <c r="AK9" s="24">
        <f t="shared" si="7"/>
        <v>-204473.52999999991</v>
      </c>
    </row>
    <row r="10" spans="1:37" s="36" customFormat="1" x14ac:dyDescent="0.25">
      <c r="A10" s="1" t="s">
        <v>407</v>
      </c>
      <c r="B10" s="1" t="s">
        <v>408</v>
      </c>
      <c r="C10" s="53">
        <v>2002</v>
      </c>
      <c r="D10" s="23" t="s">
        <v>867</v>
      </c>
      <c r="E10" t="s">
        <v>2515</v>
      </c>
      <c r="F10">
        <v>647279.68000000005</v>
      </c>
      <c r="G10">
        <v>0</v>
      </c>
      <c r="H10">
        <v>75153.06</v>
      </c>
      <c r="I10">
        <v>-150818.87</v>
      </c>
      <c r="J10">
        <v>-773.42</v>
      </c>
      <c r="K10"/>
      <c r="L10"/>
      <c r="M10">
        <v>-760574.09</v>
      </c>
      <c r="N10">
        <v>1423307.83</v>
      </c>
      <c r="O10">
        <v>111952.19</v>
      </c>
      <c r="P10"/>
      <c r="Q10">
        <v>2211.46</v>
      </c>
      <c r="R10">
        <v>326860</v>
      </c>
      <c r="S10"/>
      <c r="T10">
        <v>441232</v>
      </c>
      <c r="U10"/>
      <c r="V10"/>
      <c r="W10">
        <v>90814.1</v>
      </c>
      <c r="X10">
        <v>870.84</v>
      </c>
      <c r="Y10"/>
      <c r="Z10"/>
      <c r="AA10"/>
      <c r="AB10"/>
      <c r="AC10"/>
      <c r="AD10"/>
      <c r="AE10"/>
      <c r="AF10" s="59">
        <f t="shared" si="2"/>
        <v>722432.74</v>
      </c>
      <c r="AG10" s="185">
        <f t="shared" si="3"/>
        <v>0</v>
      </c>
      <c r="AH10" s="19">
        <f t="shared" si="4"/>
        <v>722432.74</v>
      </c>
      <c r="AI10" s="186">
        <f t="shared" si="5"/>
        <v>441023.65</v>
      </c>
      <c r="AJ10" s="187">
        <f t="shared" si="6"/>
        <v>532916.93999999994</v>
      </c>
      <c r="AK10" s="24">
        <f t="shared" si="7"/>
        <v>-91893.289999999921</v>
      </c>
    </row>
    <row r="11" spans="1:37" x14ac:dyDescent="0.25">
      <c r="A11" s="1" t="s">
        <v>411</v>
      </c>
      <c r="B11" s="1" t="s">
        <v>412</v>
      </c>
      <c r="C11" s="53">
        <v>3488</v>
      </c>
      <c r="D11" s="23" t="s">
        <v>868</v>
      </c>
      <c r="E11" t="s">
        <v>2516</v>
      </c>
      <c r="F11">
        <v>300723.21999999997</v>
      </c>
      <c r="G11">
        <v>0</v>
      </c>
      <c r="H11">
        <v>29705.63</v>
      </c>
      <c r="I11">
        <v>5</v>
      </c>
      <c r="J11">
        <v>52982.66</v>
      </c>
      <c r="L11">
        <v>0</v>
      </c>
      <c r="M11">
        <v>-1808484.81</v>
      </c>
      <c r="N11">
        <v>2154589.06</v>
      </c>
      <c r="O11">
        <v>344003.44</v>
      </c>
      <c r="P11">
        <v>23722</v>
      </c>
      <c r="R11">
        <v>472920</v>
      </c>
      <c r="S11">
        <v>9000</v>
      </c>
      <c r="T11">
        <v>613830</v>
      </c>
      <c r="W11">
        <v>197348.26</v>
      </c>
      <c r="X11">
        <v>1154.92</v>
      </c>
      <c r="AF11" s="59">
        <f t="shared" si="2"/>
        <v>330428.84999999998</v>
      </c>
      <c r="AG11" s="185">
        <f t="shared" si="3"/>
        <v>0</v>
      </c>
      <c r="AH11" s="19">
        <f t="shared" si="4"/>
        <v>330428.84999999998</v>
      </c>
      <c r="AI11" s="186">
        <f t="shared" si="5"/>
        <v>849645.44</v>
      </c>
      <c r="AJ11" s="187">
        <f t="shared" si="6"/>
        <v>812333.18</v>
      </c>
      <c r="AK11" s="24">
        <f t="shared" si="7"/>
        <v>37312.259999999893</v>
      </c>
    </row>
    <row r="12" spans="1:37" x14ac:dyDescent="0.25">
      <c r="A12" s="1" t="s">
        <v>411</v>
      </c>
      <c r="B12" s="1" t="s">
        <v>412</v>
      </c>
      <c r="C12" s="53">
        <v>4210</v>
      </c>
      <c r="D12" s="23" t="s">
        <v>869</v>
      </c>
      <c r="E12" t="s">
        <v>2517</v>
      </c>
      <c r="F12">
        <v>255508.24</v>
      </c>
      <c r="G12">
        <v>0</v>
      </c>
      <c r="H12">
        <v>55276.25</v>
      </c>
      <c r="I12">
        <v>4</v>
      </c>
      <c r="J12">
        <v>35824.44</v>
      </c>
      <c r="L12">
        <v>12</v>
      </c>
      <c r="M12">
        <v>35846.17</v>
      </c>
      <c r="N12">
        <v>266818</v>
      </c>
      <c r="O12">
        <v>308784.5</v>
      </c>
      <c r="P12">
        <v>12004</v>
      </c>
      <c r="R12">
        <v>493460</v>
      </c>
      <c r="S12">
        <v>10000</v>
      </c>
      <c r="T12">
        <v>611963</v>
      </c>
      <c r="W12">
        <v>168037.62</v>
      </c>
      <c r="X12">
        <v>311.12</v>
      </c>
      <c r="Y12">
        <v>305053</v>
      </c>
      <c r="AB12">
        <v>308695.92</v>
      </c>
      <c r="AC12">
        <v>26663.71</v>
      </c>
      <c r="AE12">
        <v>1000</v>
      </c>
      <c r="AF12" s="59">
        <f t="shared" si="2"/>
        <v>310784.49</v>
      </c>
      <c r="AG12" s="185">
        <f t="shared" si="3"/>
        <v>12</v>
      </c>
      <c r="AH12" s="19">
        <f t="shared" si="4"/>
        <v>310772.49</v>
      </c>
      <c r="AI12" s="186">
        <f t="shared" si="5"/>
        <v>824248.5</v>
      </c>
      <c r="AJ12" s="187">
        <f t="shared" si="6"/>
        <v>1421724.3699999999</v>
      </c>
      <c r="AK12" s="24">
        <f t="shared" si="7"/>
        <v>-597475.86999999988</v>
      </c>
    </row>
    <row r="13" spans="1:37" x14ac:dyDescent="0.25">
      <c r="A13" s="1" t="s">
        <v>411</v>
      </c>
      <c r="B13" s="1" t="s">
        <v>412</v>
      </c>
      <c r="C13" s="53">
        <v>3657</v>
      </c>
      <c r="D13" s="23" t="s">
        <v>870</v>
      </c>
      <c r="E13" t="s">
        <v>2518</v>
      </c>
      <c r="F13">
        <v>252993.84</v>
      </c>
      <c r="G13">
        <v>0</v>
      </c>
      <c r="H13">
        <v>60797.29</v>
      </c>
      <c r="I13">
        <v>3</v>
      </c>
      <c r="J13">
        <v>23128.560000000001</v>
      </c>
      <c r="M13">
        <v>-2262752.5499999998</v>
      </c>
      <c r="N13">
        <v>2543552.06</v>
      </c>
      <c r="O13">
        <v>414942.17</v>
      </c>
      <c r="P13">
        <v>8793.18</v>
      </c>
      <c r="R13">
        <v>136600</v>
      </c>
      <c r="T13">
        <v>313822</v>
      </c>
      <c r="W13">
        <v>185592.95</v>
      </c>
      <c r="X13">
        <v>4797.22</v>
      </c>
      <c r="Y13">
        <v>398557.4</v>
      </c>
      <c r="Z13">
        <v>2000</v>
      </c>
      <c r="AA13">
        <v>6878</v>
      </c>
      <c r="AB13">
        <v>133168.98000000001</v>
      </c>
      <c r="AC13">
        <v>48110.78</v>
      </c>
      <c r="AF13" s="59">
        <f t="shared" si="2"/>
        <v>313791.13</v>
      </c>
      <c r="AG13" s="185">
        <f t="shared" si="3"/>
        <v>0</v>
      </c>
      <c r="AH13" s="19">
        <f t="shared" si="4"/>
        <v>313791.13</v>
      </c>
      <c r="AI13" s="186">
        <f t="shared" si="5"/>
        <v>560335.35</v>
      </c>
      <c r="AJ13" s="187">
        <f t="shared" si="6"/>
        <v>1092927.33</v>
      </c>
      <c r="AK13" s="24">
        <f t="shared" si="7"/>
        <v>-532591.9800000001</v>
      </c>
    </row>
    <row r="14" spans="1:37" x14ac:dyDescent="0.25">
      <c r="A14" s="1" t="s">
        <v>411</v>
      </c>
      <c r="B14" s="1" t="s">
        <v>412</v>
      </c>
      <c r="C14" s="53">
        <v>6817</v>
      </c>
      <c r="D14" s="23" t="s">
        <v>871</v>
      </c>
      <c r="E14" t="s">
        <v>2519</v>
      </c>
      <c r="F14">
        <v>355336.13</v>
      </c>
      <c r="G14">
        <v>0</v>
      </c>
      <c r="H14">
        <v>54462.95</v>
      </c>
      <c r="I14">
        <v>2</v>
      </c>
      <c r="J14">
        <v>43709.68</v>
      </c>
      <c r="M14">
        <v>-1277481.8700000001</v>
      </c>
      <c r="N14">
        <v>1708771</v>
      </c>
      <c r="O14">
        <v>397394.22</v>
      </c>
      <c r="P14">
        <v>900</v>
      </c>
      <c r="Q14">
        <v>273.89999999999998</v>
      </c>
      <c r="R14">
        <v>370220</v>
      </c>
      <c r="S14">
        <v>10000</v>
      </c>
      <c r="T14">
        <v>537350</v>
      </c>
      <c r="W14">
        <v>210132.89</v>
      </c>
      <c r="X14">
        <v>9083.6</v>
      </c>
      <c r="Y14">
        <v>154723</v>
      </c>
      <c r="AB14">
        <v>97079.86</v>
      </c>
      <c r="AC14">
        <v>34710.83</v>
      </c>
      <c r="AF14" s="59">
        <f t="shared" si="2"/>
        <v>409799.08</v>
      </c>
      <c r="AG14" s="185">
        <f t="shared" si="3"/>
        <v>0</v>
      </c>
      <c r="AH14" s="19">
        <f t="shared" si="4"/>
        <v>409799.08</v>
      </c>
      <c r="AI14" s="186">
        <f t="shared" si="5"/>
        <v>778788.12</v>
      </c>
      <c r="AJ14" s="187">
        <f t="shared" si="6"/>
        <v>1043080.1799999999</v>
      </c>
      <c r="AK14" s="24">
        <f t="shared" si="7"/>
        <v>-264292.05999999994</v>
      </c>
    </row>
    <row r="15" spans="1:37" x14ac:dyDescent="0.25">
      <c r="A15" s="1" t="s">
        <v>411</v>
      </c>
      <c r="B15" s="1" t="s">
        <v>412</v>
      </c>
      <c r="C15" s="53">
        <v>3046</v>
      </c>
      <c r="D15" s="23" t="s">
        <v>872</v>
      </c>
      <c r="E15" t="s">
        <v>2520</v>
      </c>
      <c r="F15">
        <v>397320.72</v>
      </c>
      <c r="G15">
        <v>0</v>
      </c>
      <c r="H15">
        <v>54952.1</v>
      </c>
      <c r="I15">
        <v>4</v>
      </c>
      <c r="J15">
        <v>31</v>
      </c>
      <c r="M15">
        <v>-428354.83</v>
      </c>
      <c r="N15">
        <v>803987.63</v>
      </c>
      <c r="O15">
        <v>367418.98</v>
      </c>
      <c r="P15">
        <v>2760</v>
      </c>
      <c r="R15">
        <v>137820</v>
      </c>
      <c r="T15">
        <v>297298</v>
      </c>
      <c r="W15">
        <v>134025.96</v>
      </c>
      <c r="X15">
        <v>0</v>
      </c>
      <c r="Y15">
        <v>536507.80000000005</v>
      </c>
      <c r="AB15">
        <v>109560.69</v>
      </c>
      <c r="AC15">
        <v>35977.620000000003</v>
      </c>
      <c r="AF15" s="59">
        <f t="shared" si="2"/>
        <v>452272.81999999995</v>
      </c>
      <c r="AG15" s="185">
        <f t="shared" si="3"/>
        <v>0</v>
      </c>
      <c r="AH15" s="19">
        <f t="shared" si="4"/>
        <v>452272.81999999995</v>
      </c>
      <c r="AI15" s="186">
        <f t="shared" si="5"/>
        <v>507998.98</v>
      </c>
      <c r="AJ15" s="187">
        <f t="shared" si="6"/>
        <v>1113370.07</v>
      </c>
      <c r="AK15" s="24">
        <f t="shared" si="7"/>
        <v>-605371.09000000008</v>
      </c>
    </row>
    <row r="16" spans="1:37" x14ac:dyDescent="0.25">
      <c r="A16" s="1" t="s">
        <v>411</v>
      </c>
      <c r="B16" s="1" t="s">
        <v>412</v>
      </c>
      <c r="C16" s="53">
        <v>4567</v>
      </c>
      <c r="D16" s="23" t="s">
        <v>873</v>
      </c>
      <c r="E16" t="s">
        <v>2521</v>
      </c>
      <c r="F16">
        <v>546564.76</v>
      </c>
      <c r="G16">
        <v>0</v>
      </c>
      <c r="H16">
        <v>64278.66</v>
      </c>
      <c r="I16">
        <v>128239.53</v>
      </c>
      <c r="J16">
        <v>86126.66</v>
      </c>
      <c r="L16">
        <v>57.94</v>
      </c>
      <c r="M16">
        <v>-571456.93999999994</v>
      </c>
      <c r="N16">
        <v>1350408.04</v>
      </c>
      <c r="O16">
        <v>329556.28999999998</v>
      </c>
      <c r="P16">
        <v>15285</v>
      </c>
      <c r="R16">
        <v>329850</v>
      </c>
      <c r="S16">
        <v>5000</v>
      </c>
      <c r="T16">
        <v>450973</v>
      </c>
      <c r="W16">
        <v>178647.18</v>
      </c>
      <c r="X16">
        <v>3870.54</v>
      </c>
      <c r="Y16">
        <v>515754</v>
      </c>
      <c r="AB16">
        <v>192948.68</v>
      </c>
      <c r="AC16">
        <v>27367.65</v>
      </c>
      <c r="AF16" s="59">
        <f t="shared" si="2"/>
        <v>610843.42000000004</v>
      </c>
      <c r="AG16" s="185">
        <f t="shared" si="3"/>
        <v>57.94</v>
      </c>
      <c r="AH16" s="19">
        <f t="shared" si="4"/>
        <v>610785.4800000001</v>
      </c>
      <c r="AI16" s="186">
        <f t="shared" si="5"/>
        <v>679691.29</v>
      </c>
      <c r="AJ16" s="187">
        <f t="shared" si="6"/>
        <v>1369561.0499999998</v>
      </c>
      <c r="AK16" s="24">
        <f t="shared" si="7"/>
        <v>-689869.75999999978</v>
      </c>
    </row>
    <row r="17" spans="1:37" x14ac:dyDescent="0.25">
      <c r="A17" s="1" t="s">
        <v>411</v>
      </c>
      <c r="B17" s="1" t="s">
        <v>412</v>
      </c>
      <c r="C17" s="53">
        <v>2903</v>
      </c>
      <c r="D17" s="23" t="s">
        <v>874</v>
      </c>
      <c r="E17" t="s">
        <v>2525</v>
      </c>
      <c r="F17">
        <v>494724.54</v>
      </c>
      <c r="G17">
        <v>0</v>
      </c>
      <c r="H17">
        <v>50675.08</v>
      </c>
      <c r="I17">
        <v>3</v>
      </c>
      <c r="J17">
        <v>32</v>
      </c>
      <c r="L17">
        <v>0</v>
      </c>
      <c r="M17">
        <v>-1898982.77</v>
      </c>
      <c r="N17">
        <v>2389700.83</v>
      </c>
      <c r="O17">
        <v>298179.25</v>
      </c>
      <c r="P17">
        <v>6348</v>
      </c>
      <c r="R17">
        <v>198140</v>
      </c>
      <c r="S17">
        <v>6000</v>
      </c>
      <c r="T17">
        <v>358650</v>
      </c>
      <c r="W17">
        <v>95300.69</v>
      </c>
      <c r="X17">
        <v>0</v>
      </c>
      <c r="Y17">
        <v>538489</v>
      </c>
      <c r="AB17">
        <v>138396.96</v>
      </c>
      <c r="AC17">
        <v>26112.880000000001</v>
      </c>
      <c r="AE17">
        <v>500</v>
      </c>
      <c r="AF17" s="59">
        <f t="shared" si="2"/>
        <v>545399.62</v>
      </c>
      <c r="AG17" s="185">
        <f t="shared" si="3"/>
        <v>0</v>
      </c>
      <c r="AH17" s="19">
        <f t="shared" si="4"/>
        <v>545399.62</v>
      </c>
      <c r="AI17" s="186">
        <f t="shared" si="5"/>
        <v>508667.25</v>
      </c>
      <c r="AJ17" s="187">
        <f t="shared" si="6"/>
        <v>1157449.5299999998</v>
      </c>
      <c r="AK17" s="24">
        <f t="shared" si="7"/>
        <v>-648782.2799999998</v>
      </c>
    </row>
    <row r="18" spans="1:37" x14ac:dyDescent="0.25">
      <c r="A18" s="1" t="s">
        <v>411</v>
      </c>
      <c r="B18" s="1" t="s">
        <v>412</v>
      </c>
      <c r="C18" s="53">
        <v>3112</v>
      </c>
      <c r="D18" s="23" t="s">
        <v>875</v>
      </c>
      <c r="E18" t="s">
        <v>2526</v>
      </c>
      <c r="F18">
        <v>474429.38</v>
      </c>
      <c r="G18">
        <v>0</v>
      </c>
      <c r="H18">
        <v>51809.26</v>
      </c>
      <c r="I18">
        <v>23381.57</v>
      </c>
      <c r="J18">
        <v>28587.8</v>
      </c>
      <c r="M18">
        <v>-4836145.3499999996</v>
      </c>
      <c r="N18">
        <v>5385590.1100000003</v>
      </c>
      <c r="O18">
        <v>329511.95</v>
      </c>
      <c r="R18">
        <v>190900</v>
      </c>
      <c r="S18">
        <v>4000</v>
      </c>
      <c r="T18">
        <v>312479</v>
      </c>
      <c r="W18">
        <v>177183.02</v>
      </c>
      <c r="X18">
        <v>5986.68</v>
      </c>
      <c r="Y18">
        <v>323242</v>
      </c>
      <c r="AB18">
        <v>356750.42</v>
      </c>
      <c r="AC18">
        <v>87087.87</v>
      </c>
      <c r="AF18" s="59">
        <f t="shared" si="2"/>
        <v>526238.64</v>
      </c>
      <c r="AG18" s="185">
        <f t="shared" si="3"/>
        <v>0</v>
      </c>
      <c r="AH18" s="19">
        <f t="shared" si="4"/>
        <v>526238.64</v>
      </c>
      <c r="AI18" s="186">
        <f t="shared" si="5"/>
        <v>524411.94999999995</v>
      </c>
      <c r="AJ18" s="187">
        <f t="shared" si="6"/>
        <v>1262728.9899999998</v>
      </c>
      <c r="AK18" s="24">
        <f t="shared" si="7"/>
        <v>-738317.0399999998</v>
      </c>
    </row>
    <row r="19" spans="1:37" x14ac:dyDescent="0.25">
      <c r="A19" s="1" t="s">
        <v>415</v>
      </c>
      <c r="B19" s="1" t="s">
        <v>416</v>
      </c>
      <c r="C19" s="53">
        <v>7272</v>
      </c>
      <c r="D19" s="23" t="s">
        <v>876</v>
      </c>
      <c r="E19" t="s">
        <v>2522</v>
      </c>
      <c r="F19">
        <v>897677.65</v>
      </c>
      <c r="G19">
        <v>0</v>
      </c>
      <c r="H19">
        <v>179504.38</v>
      </c>
      <c r="I19">
        <v>643331.05000000005</v>
      </c>
      <c r="J19">
        <v>702719.53</v>
      </c>
      <c r="K19">
        <v>5600</v>
      </c>
      <c r="L19">
        <v>11280</v>
      </c>
      <c r="M19">
        <v>1653349.35</v>
      </c>
      <c r="N19">
        <v>1034850.95</v>
      </c>
      <c r="O19">
        <v>220038.43</v>
      </c>
      <c r="R19">
        <v>730793</v>
      </c>
      <c r="S19">
        <v>6000</v>
      </c>
      <c r="T19">
        <v>947831</v>
      </c>
      <c r="W19">
        <v>229148.47</v>
      </c>
      <c r="X19">
        <v>61699.65</v>
      </c>
      <c r="AB19">
        <v>103102.59</v>
      </c>
      <c r="AC19">
        <v>29501.43</v>
      </c>
      <c r="AF19" s="59">
        <f t="shared" si="2"/>
        <v>1077182.03</v>
      </c>
      <c r="AG19" s="185">
        <f t="shared" si="3"/>
        <v>16880</v>
      </c>
      <c r="AH19" s="19">
        <f t="shared" si="4"/>
        <v>1060302.03</v>
      </c>
      <c r="AI19" s="186">
        <f t="shared" si="5"/>
        <v>956831.42999999993</v>
      </c>
      <c r="AJ19" s="187">
        <f t="shared" si="6"/>
        <v>1371283.14</v>
      </c>
      <c r="AK19" s="24">
        <f t="shared" ref="AK19:AK22" si="8">AI19-AJ19</f>
        <v>-414451.70999999996</v>
      </c>
    </row>
    <row r="20" spans="1:37" x14ac:dyDescent="0.25">
      <c r="A20" s="1" t="s">
        <v>415</v>
      </c>
      <c r="B20" s="1" t="s">
        <v>416</v>
      </c>
      <c r="C20" s="53">
        <v>4130</v>
      </c>
      <c r="D20" s="23" t="s">
        <v>877</v>
      </c>
      <c r="E20" t="s">
        <v>2523</v>
      </c>
      <c r="F20">
        <v>521699.95</v>
      </c>
      <c r="G20">
        <v>0</v>
      </c>
      <c r="H20">
        <v>61682.95</v>
      </c>
      <c r="I20">
        <v>35610.69</v>
      </c>
      <c r="J20">
        <v>59504.9</v>
      </c>
      <c r="K20">
        <v>4500</v>
      </c>
      <c r="L20">
        <v>49084.9</v>
      </c>
      <c r="M20">
        <v>-878467.47</v>
      </c>
      <c r="N20">
        <v>1778360.15</v>
      </c>
      <c r="O20">
        <v>130392.91</v>
      </c>
      <c r="R20">
        <v>446495</v>
      </c>
      <c r="S20">
        <v>6000</v>
      </c>
      <c r="T20">
        <v>682897</v>
      </c>
      <c r="W20">
        <v>163632.22</v>
      </c>
      <c r="X20">
        <v>11337.78</v>
      </c>
      <c r="Y20">
        <v>302533</v>
      </c>
      <c r="AB20">
        <v>269205.42</v>
      </c>
      <c r="AC20">
        <v>12554.41</v>
      </c>
      <c r="AF20" s="59">
        <f t="shared" si="2"/>
        <v>583382.9</v>
      </c>
      <c r="AG20" s="185">
        <f t="shared" si="3"/>
        <v>53584.9</v>
      </c>
      <c r="AH20" s="19">
        <f t="shared" si="4"/>
        <v>529798</v>
      </c>
      <c r="AI20" s="186">
        <f t="shared" si="5"/>
        <v>582887.91</v>
      </c>
      <c r="AJ20" s="187">
        <f t="shared" si="6"/>
        <v>1442159.8299999998</v>
      </c>
      <c r="AK20" s="24">
        <f t="shared" si="8"/>
        <v>-859271.91999999981</v>
      </c>
    </row>
    <row r="21" spans="1:37" x14ac:dyDescent="0.25">
      <c r="A21" s="1" t="s">
        <v>415</v>
      </c>
      <c r="B21" s="1" t="s">
        <v>416</v>
      </c>
      <c r="C21" s="53">
        <v>5043</v>
      </c>
      <c r="D21" s="23" t="s">
        <v>878</v>
      </c>
      <c r="E21" t="s">
        <v>2524</v>
      </c>
      <c r="F21">
        <v>233920.5</v>
      </c>
      <c r="G21">
        <v>0</v>
      </c>
      <c r="H21">
        <v>196617.55</v>
      </c>
      <c r="I21">
        <v>1473.24</v>
      </c>
      <c r="J21">
        <v>199893.16</v>
      </c>
      <c r="K21">
        <v>5500</v>
      </c>
      <c r="L21">
        <v>103507.02</v>
      </c>
      <c r="M21">
        <v>-1152408.81</v>
      </c>
      <c r="N21">
        <v>1748544.54</v>
      </c>
      <c r="O21">
        <v>210163.36</v>
      </c>
      <c r="P21">
        <v>6000</v>
      </c>
      <c r="R21">
        <v>571942</v>
      </c>
      <c r="S21">
        <v>9000</v>
      </c>
      <c r="T21">
        <v>698224</v>
      </c>
      <c r="U21">
        <v>9510.9</v>
      </c>
      <c r="W21">
        <v>150968.37</v>
      </c>
      <c r="X21">
        <v>11640.39</v>
      </c>
      <c r="Y21">
        <v>280590</v>
      </c>
      <c r="AB21">
        <v>145088.20000000001</v>
      </c>
      <c r="AC21">
        <v>65155.32</v>
      </c>
      <c r="AE21">
        <v>500</v>
      </c>
      <c r="AF21" s="59">
        <f t="shared" si="2"/>
        <v>430538.05</v>
      </c>
      <c r="AG21" s="185">
        <f t="shared" si="3"/>
        <v>109007.02</v>
      </c>
      <c r="AH21" s="19">
        <f t="shared" si="4"/>
        <v>321531.02999999997</v>
      </c>
      <c r="AI21" s="186">
        <f t="shared" si="5"/>
        <v>797105.36</v>
      </c>
      <c r="AJ21" s="187">
        <f t="shared" si="6"/>
        <v>1361677.1800000002</v>
      </c>
      <c r="AK21" s="24">
        <f t="shared" si="8"/>
        <v>-564571.82000000018</v>
      </c>
    </row>
    <row r="22" spans="1:37" x14ac:dyDescent="0.25">
      <c r="A22" s="1" t="s">
        <v>415</v>
      </c>
      <c r="B22" s="1" t="s">
        <v>416</v>
      </c>
      <c r="C22" s="53">
        <v>3290</v>
      </c>
      <c r="D22" s="23" t="s">
        <v>879</v>
      </c>
      <c r="E22" t="s">
        <v>2527</v>
      </c>
      <c r="F22">
        <v>487242.52</v>
      </c>
      <c r="G22">
        <v>0</v>
      </c>
      <c r="H22">
        <v>135299.26999999999</v>
      </c>
      <c r="I22">
        <v>1186379.51</v>
      </c>
      <c r="J22">
        <v>88912.06</v>
      </c>
      <c r="K22">
        <v>5400</v>
      </c>
      <c r="L22">
        <v>0</v>
      </c>
      <c r="M22">
        <v>-638868.03</v>
      </c>
      <c r="N22">
        <v>2705484.32</v>
      </c>
      <c r="O22">
        <v>108094.77</v>
      </c>
      <c r="R22">
        <v>242515</v>
      </c>
      <c r="S22">
        <v>3000</v>
      </c>
      <c r="T22">
        <v>336633</v>
      </c>
      <c r="U22">
        <v>2800</v>
      </c>
      <c r="W22">
        <v>164746.07999999999</v>
      </c>
      <c r="X22">
        <v>23613.62</v>
      </c>
      <c r="Y22">
        <v>441609</v>
      </c>
      <c r="AB22">
        <v>79941.47</v>
      </c>
      <c r="AC22">
        <v>22435.8</v>
      </c>
      <c r="AF22" s="59">
        <f t="shared" si="2"/>
        <v>622541.79</v>
      </c>
      <c r="AG22" s="185">
        <f t="shared" si="3"/>
        <v>5400</v>
      </c>
      <c r="AH22" s="19">
        <f t="shared" si="4"/>
        <v>617141.79</v>
      </c>
      <c r="AI22" s="186">
        <f t="shared" si="5"/>
        <v>353609.77</v>
      </c>
      <c r="AJ22" s="187">
        <f t="shared" si="6"/>
        <v>1071778.97</v>
      </c>
      <c r="AK22" s="24">
        <f t="shared" si="8"/>
        <v>-718169.2</v>
      </c>
    </row>
    <row r="23" spans="1:37" x14ac:dyDescent="0.25">
      <c r="Y23">
        <v>454883.87</v>
      </c>
      <c r="AB23">
        <v>173950.2</v>
      </c>
      <c r="AC23">
        <v>36933.06</v>
      </c>
    </row>
    <row r="24" spans="1:37" x14ac:dyDescent="0.25">
      <c r="Y24">
        <v>897671</v>
      </c>
      <c r="AB24">
        <v>245874.88</v>
      </c>
      <c r="AC24">
        <v>31890.19</v>
      </c>
      <c r="AE24">
        <v>1000</v>
      </c>
    </row>
    <row r="25" spans="1:37" x14ac:dyDescent="0.25">
      <c r="Y25">
        <v>323759.40000000002</v>
      </c>
      <c r="AB25">
        <v>135708.51</v>
      </c>
      <c r="AC25">
        <v>25901.82</v>
      </c>
    </row>
    <row r="26" spans="1:37" x14ac:dyDescent="0.25">
      <c r="Y26">
        <v>489038.4</v>
      </c>
      <c r="AB26">
        <v>440523.57</v>
      </c>
      <c r="AC26">
        <v>30223.67</v>
      </c>
      <c r="AE26">
        <v>1000</v>
      </c>
    </row>
    <row r="27" spans="1:37" x14ac:dyDescent="0.25">
      <c r="Y27">
        <v>254870</v>
      </c>
      <c r="AB27">
        <v>116821.75</v>
      </c>
      <c r="AC27">
        <v>27684.85</v>
      </c>
    </row>
    <row r="28" spans="1:37" x14ac:dyDescent="0.25">
      <c r="Y28">
        <v>290445</v>
      </c>
      <c r="AB28">
        <v>208041.01</v>
      </c>
      <c r="AC28">
        <v>30877.72</v>
      </c>
    </row>
    <row r="29" spans="1:37" x14ac:dyDescent="0.25">
      <c r="Y29">
        <v>507728.33</v>
      </c>
      <c r="Z29">
        <v>320</v>
      </c>
      <c r="AA29">
        <v>256</v>
      </c>
      <c r="AB29">
        <v>247019.64</v>
      </c>
      <c r="AC29">
        <v>43707.7</v>
      </c>
    </row>
    <row r="30" spans="1:37" x14ac:dyDescent="0.25">
      <c r="Y30">
        <v>186970</v>
      </c>
      <c r="Z30">
        <v>1200</v>
      </c>
      <c r="AB30">
        <v>157163.24</v>
      </c>
      <c r="AC30">
        <v>77449.039999999994</v>
      </c>
    </row>
    <row r="31" spans="1:37" x14ac:dyDescent="0.25">
      <c r="Y31">
        <v>771789</v>
      </c>
      <c r="Z31">
        <v>1200</v>
      </c>
      <c r="AA31">
        <v>452</v>
      </c>
      <c r="AB31">
        <v>199590.16</v>
      </c>
      <c r="AC31">
        <v>28390.080000000002</v>
      </c>
      <c r="AE31">
        <v>200000</v>
      </c>
    </row>
    <row r="32" spans="1:37" x14ac:dyDescent="0.25">
      <c r="Y32">
        <v>380570</v>
      </c>
      <c r="AB32">
        <v>109440.05</v>
      </c>
      <c r="AC32">
        <v>49691.4</v>
      </c>
      <c r="AE32">
        <v>58920</v>
      </c>
    </row>
    <row r="33" spans="25:31" x14ac:dyDescent="0.25">
      <c r="Y33">
        <v>519093</v>
      </c>
      <c r="Z33">
        <v>320</v>
      </c>
      <c r="AA33">
        <v>544</v>
      </c>
      <c r="AB33">
        <v>160631.60999999999</v>
      </c>
      <c r="AC33">
        <v>29931.86</v>
      </c>
    </row>
    <row r="34" spans="25:31" x14ac:dyDescent="0.25">
      <c r="Y34">
        <v>250770.67</v>
      </c>
      <c r="Z34">
        <v>25125</v>
      </c>
      <c r="AA34">
        <v>6296</v>
      </c>
      <c r="AB34">
        <v>186676.47</v>
      </c>
      <c r="AC34">
        <v>45272.22</v>
      </c>
    </row>
    <row r="35" spans="25:31" x14ac:dyDescent="0.25">
      <c r="Y35">
        <v>466718</v>
      </c>
      <c r="Z35">
        <v>2140</v>
      </c>
      <c r="AA35">
        <v>96</v>
      </c>
      <c r="AB35">
        <v>141446.97</v>
      </c>
      <c r="AC35">
        <v>44921.08</v>
      </c>
    </row>
    <row r="36" spans="25:31" x14ac:dyDescent="0.25">
      <c r="Y36">
        <v>393084</v>
      </c>
      <c r="AB36">
        <v>111301.07</v>
      </c>
      <c r="AC36">
        <v>45082.48</v>
      </c>
      <c r="AE36">
        <v>17350</v>
      </c>
    </row>
    <row r="37" spans="25:31" x14ac:dyDescent="0.25">
      <c r="Y37">
        <v>346298</v>
      </c>
      <c r="AB37">
        <v>274462.58</v>
      </c>
      <c r="AC37">
        <v>64006.04</v>
      </c>
    </row>
    <row r="38" spans="25:31" x14ac:dyDescent="0.25">
      <c r="Y38">
        <v>671050</v>
      </c>
      <c r="Z38">
        <v>320</v>
      </c>
      <c r="AA38">
        <v>432</v>
      </c>
      <c r="AB38">
        <v>185063.61</v>
      </c>
      <c r="AC38">
        <v>49949.78</v>
      </c>
    </row>
    <row r="39" spans="25:31" x14ac:dyDescent="0.25">
      <c r="Y39">
        <v>560626</v>
      </c>
      <c r="AB39">
        <v>169309.77</v>
      </c>
      <c r="AC39">
        <v>57632.19</v>
      </c>
    </row>
    <row r="40" spans="25:31" x14ac:dyDescent="0.25">
      <c r="Y40">
        <v>558567</v>
      </c>
      <c r="AA40">
        <v>500</v>
      </c>
      <c r="AB40">
        <v>122260.13</v>
      </c>
      <c r="AC40">
        <v>29721.63</v>
      </c>
    </row>
    <row r="41" spans="25:31" x14ac:dyDescent="0.25">
      <c r="Y41">
        <v>387292</v>
      </c>
      <c r="AB41">
        <v>241247.51</v>
      </c>
      <c r="AC41">
        <v>330475.18</v>
      </c>
      <c r="AD41">
        <v>48000</v>
      </c>
    </row>
    <row r="42" spans="25:31" x14ac:dyDescent="0.25">
      <c r="Y42">
        <v>492230</v>
      </c>
      <c r="AB42">
        <v>213317.35</v>
      </c>
      <c r="AC42">
        <v>46783.34</v>
      </c>
    </row>
    <row r="43" spans="25:31" x14ac:dyDescent="0.25">
      <c r="Y43">
        <v>543947</v>
      </c>
      <c r="AB43">
        <v>216531.26</v>
      </c>
      <c r="AC43">
        <v>34110.730000000003</v>
      </c>
      <c r="AD43">
        <v>79000</v>
      </c>
    </row>
    <row r="44" spans="25:31" x14ac:dyDescent="0.25">
      <c r="Y44">
        <v>360112</v>
      </c>
      <c r="AB44">
        <v>119868.2</v>
      </c>
      <c r="AC44">
        <v>66812.08</v>
      </c>
    </row>
    <row r="45" spans="25:31" x14ac:dyDescent="0.25">
      <c r="Y45">
        <v>334548</v>
      </c>
      <c r="AB45">
        <v>181789.46</v>
      </c>
      <c r="AC45">
        <v>19240.080000000002</v>
      </c>
    </row>
    <row r="46" spans="25:31" x14ac:dyDescent="0.25">
      <c r="Y46">
        <v>310330</v>
      </c>
      <c r="AB46">
        <v>121281.60000000001</v>
      </c>
      <c r="AC46">
        <v>40684.21</v>
      </c>
    </row>
    <row r="47" spans="25:31" x14ac:dyDescent="0.25">
      <c r="Y47">
        <v>633174</v>
      </c>
      <c r="AB47">
        <v>236795.66</v>
      </c>
      <c r="AC47">
        <v>44733.35</v>
      </c>
    </row>
    <row r="48" spans="25:31" x14ac:dyDescent="0.25">
      <c r="Y48">
        <v>271242</v>
      </c>
      <c r="AB48">
        <v>115815.06</v>
      </c>
      <c r="AC48">
        <v>29420.91</v>
      </c>
    </row>
    <row r="49" spans="25:31" x14ac:dyDescent="0.25">
      <c r="Y49">
        <v>561137.64</v>
      </c>
      <c r="AB49">
        <v>236051.45</v>
      </c>
      <c r="AC49">
        <v>43453.96</v>
      </c>
    </row>
    <row r="50" spans="25:31" x14ac:dyDescent="0.25">
      <c r="Y50">
        <v>407948</v>
      </c>
      <c r="AB50">
        <v>150606.87</v>
      </c>
      <c r="AC50">
        <v>15182.9</v>
      </c>
    </row>
    <row r="51" spans="25:31" x14ac:dyDescent="0.25">
      <c r="Y51">
        <v>261289</v>
      </c>
      <c r="AB51">
        <v>111073.63</v>
      </c>
      <c r="AC51">
        <v>13784.17</v>
      </c>
    </row>
    <row r="52" spans="25:31" x14ac:dyDescent="0.25">
      <c r="Y52">
        <v>291663.88</v>
      </c>
      <c r="AB52">
        <v>249144.05</v>
      </c>
      <c r="AC52">
        <v>42599.35</v>
      </c>
    </row>
    <row r="53" spans="25:31" x14ac:dyDescent="0.25">
      <c r="Y53">
        <v>315723.5</v>
      </c>
      <c r="AB53">
        <v>108235.12</v>
      </c>
      <c r="AC53">
        <v>29154.95</v>
      </c>
    </row>
    <row r="54" spans="25:31" x14ac:dyDescent="0.25">
      <c r="Y54">
        <v>237625</v>
      </c>
      <c r="Z54">
        <v>1576</v>
      </c>
      <c r="AB54">
        <v>33229.870000000003</v>
      </c>
      <c r="AC54">
        <v>72874.8</v>
      </c>
    </row>
    <row r="55" spans="25:31" x14ac:dyDescent="0.25">
      <c r="Y55">
        <v>268697</v>
      </c>
      <c r="Z55">
        <v>721</v>
      </c>
      <c r="AB55">
        <v>41266.239999999998</v>
      </c>
      <c r="AC55">
        <v>102480</v>
      </c>
    </row>
    <row r="56" spans="25:31" x14ac:dyDescent="0.25">
      <c r="Y56">
        <v>267065</v>
      </c>
      <c r="AA56">
        <v>3000</v>
      </c>
      <c r="AB56">
        <v>155603.85999999999</v>
      </c>
      <c r="AC56">
        <v>107599.11</v>
      </c>
    </row>
    <row r="57" spans="25:31" x14ac:dyDescent="0.25">
      <c r="Y57">
        <v>351023</v>
      </c>
      <c r="AB57">
        <v>89459.05</v>
      </c>
      <c r="AC57">
        <v>132743.14000000001</v>
      </c>
    </row>
    <row r="58" spans="25:31" x14ac:dyDescent="0.25">
      <c r="Y58">
        <v>345300</v>
      </c>
      <c r="Z58">
        <v>160</v>
      </c>
      <c r="AA58">
        <v>380</v>
      </c>
      <c r="AB58">
        <v>106844.5</v>
      </c>
      <c r="AC58">
        <v>118820.95</v>
      </c>
    </row>
    <row r="59" spans="25:31" x14ac:dyDescent="0.25">
      <c r="Y59">
        <v>505319</v>
      </c>
      <c r="AB59">
        <v>119447.25</v>
      </c>
      <c r="AC59">
        <v>120178.97</v>
      </c>
    </row>
    <row r="60" spans="25:31" x14ac:dyDescent="0.25">
      <c r="Y60">
        <v>443898.5</v>
      </c>
      <c r="Z60">
        <v>2512</v>
      </c>
      <c r="AB60">
        <v>74080.14</v>
      </c>
      <c r="AC60">
        <v>65774.58</v>
      </c>
      <c r="AE60">
        <v>5.4</v>
      </c>
    </row>
    <row r="61" spans="25:31" x14ac:dyDescent="0.25">
      <c r="Y61">
        <v>353714</v>
      </c>
      <c r="Z61">
        <v>10275</v>
      </c>
      <c r="AB61">
        <v>50953.11</v>
      </c>
      <c r="AC61">
        <v>15730.75</v>
      </c>
    </row>
    <row r="62" spans="25:31" x14ac:dyDescent="0.25">
      <c r="Y62">
        <v>370025</v>
      </c>
      <c r="Z62">
        <v>22464</v>
      </c>
      <c r="AB62">
        <v>82251.72</v>
      </c>
      <c r="AC62">
        <v>131412.43</v>
      </c>
      <c r="AE62">
        <v>3000</v>
      </c>
    </row>
    <row r="63" spans="25:31" x14ac:dyDescent="0.25">
      <c r="Y63">
        <v>247209</v>
      </c>
      <c r="Z63">
        <v>4164</v>
      </c>
      <c r="AB63">
        <v>135228.13</v>
      </c>
      <c r="AC63">
        <v>40512.699999999997</v>
      </c>
    </row>
    <row r="64" spans="25:31" x14ac:dyDescent="0.25">
      <c r="Y64">
        <v>657685</v>
      </c>
      <c r="Z64">
        <v>2232</v>
      </c>
      <c r="AB64">
        <v>203054.66</v>
      </c>
      <c r="AC64">
        <v>35817.15</v>
      </c>
      <c r="AE64">
        <v>160000</v>
      </c>
    </row>
    <row r="65" spans="25:31" x14ac:dyDescent="0.25">
      <c r="Y65">
        <v>255981</v>
      </c>
      <c r="AB65">
        <v>82384.42</v>
      </c>
      <c r="AC65">
        <v>13197.77</v>
      </c>
    </row>
    <row r="66" spans="25:31" x14ac:dyDescent="0.25">
      <c r="Y66">
        <v>227712.36</v>
      </c>
      <c r="Z66">
        <v>6027.34</v>
      </c>
      <c r="AB66">
        <v>130086.76</v>
      </c>
      <c r="AC66">
        <v>31708.799999999999</v>
      </c>
    </row>
    <row r="67" spans="25:31" x14ac:dyDescent="0.25">
      <c r="Y67">
        <v>171013</v>
      </c>
      <c r="Z67">
        <v>1920</v>
      </c>
      <c r="AB67">
        <v>139381.5</v>
      </c>
      <c r="AC67">
        <v>42865.42</v>
      </c>
      <c r="AE67">
        <v>100000</v>
      </c>
    </row>
    <row r="68" spans="25:31" x14ac:dyDescent="0.25">
      <c r="Y68">
        <v>500787</v>
      </c>
      <c r="Z68">
        <v>640</v>
      </c>
      <c r="AA68">
        <v>756</v>
      </c>
      <c r="AB68">
        <v>75845.87</v>
      </c>
      <c r="AC68">
        <v>59757.66</v>
      </c>
    </row>
    <row r="69" spans="25:31" x14ac:dyDescent="0.25">
      <c r="Y69">
        <v>327282.8</v>
      </c>
      <c r="AB69">
        <v>113314.51</v>
      </c>
      <c r="AC69">
        <v>38109.06</v>
      </c>
    </row>
    <row r="70" spans="25:31" x14ac:dyDescent="0.25">
      <c r="Y70">
        <v>562719</v>
      </c>
      <c r="Z70">
        <v>240</v>
      </c>
      <c r="AA70">
        <v>1176</v>
      </c>
      <c r="AB70">
        <v>219469.13</v>
      </c>
      <c r="AC70">
        <v>45373.88</v>
      </c>
    </row>
    <row r="71" spans="25:31" x14ac:dyDescent="0.25">
      <c r="Y71">
        <v>630594</v>
      </c>
      <c r="Z71">
        <v>5220</v>
      </c>
      <c r="AA71">
        <v>4361.0600000000004</v>
      </c>
      <c r="AB71">
        <v>275452.09999999998</v>
      </c>
      <c r="AC71">
        <v>21765.84</v>
      </c>
      <c r="AE71">
        <v>26422</v>
      </c>
    </row>
    <row r="72" spans="25:31" x14ac:dyDescent="0.25">
      <c r="Y72">
        <v>331431</v>
      </c>
      <c r="AB72">
        <v>126179.4</v>
      </c>
      <c r="AC72">
        <v>46667.49</v>
      </c>
      <c r="AE72">
        <v>32870</v>
      </c>
    </row>
    <row r="73" spans="25:31" x14ac:dyDescent="0.25">
      <c r="Y73">
        <v>587504.36</v>
      </c>
      <c r="AB73">
        <v>224210.6</v>
      </c>
      <c r="AC73">
        <v>27718.12</v>
      </c>
      <c r="AE73">
        <v>19796</v>
      </c>
    </row>
    <row r="74" spans="25:31" x14ac:dyDescent="0.25">
      <c r="Y74">
        <v>424694</v>
      </c>
      <c r="AB74">
        <v>241320.73</v>
      </c>
      <c r="AC74">
        <v>366287.95</v>
      </c>
      <c r="AE74">
        <v>5105</v>
      </c>
    </row>
    <row r="75" spans="25:31" x14ac:dyDescent="0.25">
      <c r="Y75">
        <v>808381</v>
      </c>
      <c r="AB75">
        <v>196206.37</v>
      </c>
      <c r="AC75">
        <v>85969.72</v>
      </c>
      <c r="AE75">
        <v>91168</v>
      </c>
    </row>
    <row r="76" spans="25:31" x14ac:dyDescent="0.25">
      <c r="Y76">
        <v>375354</v>
      </c>
      <c r="Z76">
        <v>560</v>
      </c>
      <c r="AA76">
        <v>1280</v>
      </c>
      <c r="AB76">
        <v>293994.92</v>
      </c>
      <c r="AC76">
        <v>25001.84</v>
      </c>
      <c r="AE76">
        <v>16723</v>
      </c>
    </row>
    <row r="77" spans="25:31" x14ac:dyDescent="0.25">
      <c r="Y77">
        <v>353581.48</v>
      </c>
      <c r="AB77">
        <v>217798.33</v>
      </c>
      <c r="AC77">
        <v>35920.36</v>
      </c>
      <c r="AE77">
        <v>9072</v>
      </c>
    </row>
    <row r="78" spans="25:31" x14ac:dyDescent="0.25">
      <c r="Y78">
        <v>399138.61</v>
      </c>
      <c r="Z78">
        <v>320</v>
      </c>
      <c r="AA78">
        <v>1392</v>
      </c>
      <c r="AB78">
        <v>107672.28</v>
      </c>
      <c r="AC78">
        <v>134112.54</v>
      </c>
      <c r="AE78">
        <v>500</v>
      </c>
    </row>
    <row r="79" spans="25:31" x14ac:dyDescent="0.25">
      <c r="Y79">
        <v>557072</v>
      </c>
      <c r="Z79">
        <v>2820</v>
      </c>
      <c r="AA79">
        <v>1388</v>
      </c>
      <c r="AB79">
        <v>136226.99</v>
      </c>
      <c r="AC79">
        <v>79244.66</v>
      </c>
      <c r="AE79">
        <v>14220</v>
      </c>
    </row>
    <row r="80" spans="25:31" x14ac:dyDescent="0.25">
      <c r="Y80">
        <v>191654</v>
      </c>
      <c r="Z80">
        <v>880</v>
      </c>
      <c r="AA80">
        <v>3376</v>
      </c>
      <c r="AB80">
        <v>129528.61</v>
      </c>
      <c r="AC80">
        <v>14751.16</v>
      </c>
    </row>
    <row r="81" spans="25:31" x14ac:dyDescent="0.25">
      <c r="Y81">
        <v>482536</v>
      </c>
      <c r="Z81">
        <v>2260</v>
      </c>
      <c r="AA81">
        <v>6752</v>
      </c>
      <c r="AB81">
        <v>102057.46</v>
      </c>
      <c r="AC81">
        <v>39084.5</v>
      </c>
      <c r="AE81">
        <v>8337</v>
      </c>
    </row>
    <row r="82" spans="25:31" x14ac:dyDescent="0.25">
      <c r="Y82">
        <v>444387</v>
      </c>
      <c r="Z82">
        <v>480</v>
      </c>
      <c r="AA82">
        <v>1936</v>
      </c>
      <c r="AB82">
        <v>163460.74</v>
      </c>
      <c r="AC82">
        <v>70217.84</v>
      </c>
      <c r="AE82">
        <v>7986.5</v>
      </c>
    </row>
    <row r="83" spans="25:31" x14ac:dyDescent="0.25">
      <c r="Y83">
        <v>253594</v>
      </c>
      <c r="Z83">
        <v>560</v>
      </c>
      <c r="AA83">
        <v>1631</v>
      </c>
      <c r="AB83">
        <v>64900.32</v>
      </c>
      <c r="AC83">
        <v>121199.56</v>
      </c>
    </row>
    <row r="84" spans="25:31" x14ac:dyDescent="0.25">
      <c r="Y84">
        <v>128913</v>
      </c>
      <c r="Z84">
        <v>560</v>
      </c>
      <c r="AA84">
        <v>1560</v>
      </c>
      <c r="AB84">
        <v>87243.31</v>
      </c>
      <c r="AC84">
        <v>94654.15</v>
      </c>
    </row>
    <row r="85" spans="25:31" x14ac:dyDescent="0.25">
      <c r="Y85">
        <v>232955</v>
      </c>
      <c r="Z85">
        <v>3370</v>
      </c>
      <c r="AA85">
        <v>6160</v>
      </c>
      <c r="AB85">
        <v>100482.87</v>
      </c>
      <c r="AC85">
        <v>14655.48</v>
      </c>
      <c r="AE85">
        <v>674.5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139"/>
  <sheetViews>
    <sheetView topLeftCell="N1" zoomScale="102" zoomScaleNormal="102" workbookViewId="0">
      <selection sqref="A1:AF1048576"/>
    </sheetView>
  </sheetViews>
  <sheetFormatPr defaultRowHeight="13.8" x14ac:dyDescent="0.25"/>
  <cols>
    <col min="1" max="1" width="47" bestFit="1" customWidth="1"/>
  </cols>
  <sheetData>
    <row r="1" spans="1:32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2062</v>
      </c>
      <c r="H1" t="s">
        <v>2063</v>
      </c>
      <c r="I1" t="s">
        <v>2528</v>
      </c>
      <c r="J1" t="s">
        <v>2064</v>
      </c>
      <c r="K1" t="s">
        <v>2065</v>
      </c>
      <c r="L1" t="s">
        <v>2066</v>
      </c>
      <c r="M1" t="s">
        <v>2067</v>
      </c>
      <c r="N1" t="s">
        <v>2068</v>
      </c>
      <c r="O1" t="s">
        <v>2070</v>
      </c>
      <c r="P1" t="s">
        <v>2071</v>
      </c>
      <c r="Q1" t="s">
        <v>2072</v>
      </c>
      <c r="R1" t="s">
        <v>2073</v>
      </c>
      <c r="S1" t="s">
        <v>2529</v>
      </c>
      <c r="T1" t="s">
        <v>2074</v>
      </c>
      <c r="U1" t="s">
        <v>2075</v>
      </c>
      <c r="V1" t="s">
        <v>2076</v>
      </c>
      <c r="W1" t="s">
        <v>2120</v>
      </c>
      <c r="X1" t="s">
        <v>2077</v>
      </c>
      <c r="Y1" t="s">
        <v>2078</v>
      </c>
      <c r="Z1" t="s">
        <v>2079</v>
      </c>
      <c r="AA1" t="s">
        <v>2080</v>
      </c>
      <c r="AB1" t="s">
        <v>2081</v>
      </c>
      <c r="AC1" t="s">
        <v>2082</v>
      </c>
      <c r="AD1" t="s">
        <v>2083</v>
      </c>
      <c r="AE1" t="s">
        <v>2121</v>
      </c>
      <c r="AF1" t="s">
        <v>2084</v>
      </c>
    </row>
    <row r="2" spans="1:32" x14ac:dyDescent="0.25">
      <c r="A2" t="s">
        <v>2085</v>
      </c>
      <c r="B2" t="s">
        <v>2086</v>
      </c>
      <c r="C2" t="s">
        <v>2087</v>
      </c>
      <c r="D2" t="s">
        <v>2088</v>
      </c>
      <c r="E2" t="s">
        <v>2089</v>
      </c>
      <c r="F2" t="s">
        <v>2090</v>
      </c>
      <c r="G2" t="s">
        <v>2091</v>
      </c>
      <c r="H2" t="s">
        <v>2092</v>
      </c>
      <c r="I2" t="s">
        <v>2530</v>
      </c>
      <c r="J2" t="s">
        <v>2093</v>
      </c>
      <c r="K2" t="s">
        <v>2094</v>
      </c>
      <c r="L2" t="s">
        <v>2095</v>
      </c>
      <c r="M2" t="s">
        <v>2096</v>
      </c>
      <c r="N2" t="s">
        <v>2097</v>
      </c>
      <c r="O2" t="s">
        <v>2099</v>
      </c>
      <c r="P2" t="s">
        <v>2100</v>
      </c>
      <c r="Q2" t="s">
        <v>2101</v>
      </c>
      <c r="R2" t="s">
        <v>2102</v>
      </c>
      <c r="S2" t="s">
        <v>2531</v>
      </c>
      <c r="T2" t="s">
        <v>2103</v>
      </c>
      <c r="U2" t="s">
        <v>2104</v>
      </c>
      <c r="V2" t="s">
        <v>2105</v>
      </c>
      <c r="W2" t="s">
        <v>2125</v>
      </c>
      <c r="X2" t="s">
        <v>2106</v>
      </c>
      <c r="Y2" t="s">
        <v>2107</v>
      </c>
      <c r="Z2" t="s">
        <v>2108</v>
      </c>
      <c r="AA2" t="s">
        <v>2109</v>
      </c>
      <c r="AB2" t="s">
        <v>2110</v>
      </c>
      <c r="AC2" t="s">
        <v>2111</v>
      </c>
      <c r="AD2" t="s">
        <v>2112</v>
      </c>
      <c r="AE2" t="s">
        <v>2126</v>
      </c>
      <c r="AF2" t="s">
        <v>2113</v>
      </c>
    </row>
    <row r="3" spans="1:32" x14ac:dyDescent="0.25">
      <c r="A3" t="s">
        <v>2114</v>
      </c>
      <c r="B3">
        <v>67768879.700000003</v>
      </c>
      <c r="C3">
        <v>1157643.3500000001</v>
      </c>
      <c r="D3">
        <v>25945860.280000001</v>
      </c>
      <c r="E3">
        <v>173.96</v>
      </c>
      <c r="F3">
        <v>76851723.719999999</v>
      </c>
      <c r="G3">
        <v>41779824</v>
      </c>
      <c r="H3">
        <v>2</v>
      </c>
      <c r="I3">
        <v>194900</v>
      </c>
      <c r="J3">
        <v>456680.96000000002</v>
      </c>
      <c r="K3">
        <v>2323905.71</v>
      </c>
      <c r="L3">
        <v>340523.45</v>
      </c>
      <c r="M3">
        <v>1743976.82</v>
      </c>
      <c r="N3">
        <v>1418040.37</v>
      </c>
      <c r="O3">
        <v>621451.07999999996</v>
      </c>
      <c r="P3">
        <v>-1349211.64</v>
      </c>
      <c r="Q3">
        <v>-47477047.009999998</v>
      </c>
      <c r="R3">
        <v>245882473.44</v>
      </c>
      <c r="S3">
        <v>279.82</v>
      </c>
      <c r="T3">
        <v>27960864.670000002</v>
      </c>
      <c r="U3">
        <v>8796440.4100000001</v>
      </c>
      <c r="V3">
        <v>11513.76</v>
      </c>
      <c r="W3">
        <v>1</v>
      </c>
      <c r="X3">
        <v>27196805.949999999</v>
      </c>
      <c r="Y3">
        <v>4494213.58</v>
      </c>
      <c r="Z3">
        <v>33950900.899999999</v>
      </c>
      <c r="AA3">
        <v>224379</v>
      </c>
      <c r="AB3">
        <v>248004</v>
      </c>
      <c r="AC3">
        <v>20136241.370000001</v>
      </c>
      <c r="AD3">
        <v>3609559.68</v>
      </c>
      <c r="AE3">
        <v>15000</v>
      </c>
      <c r="AF3">
        <v>537820.41</v>
      </c>
    </row>
    <row r="4" spans="1:32" x14ac:dyDescent="0.25">
      <c r="A4" t="s">
        <v>2532</v>
      </c>
      <c r="B4">
        <v>225128.24</v>
      </c>
      <c r="C4">
        <v>0</v>
      </c>
      <c r="D4">
        <v>74432.92</v>
      </c>
      <c r="F4">
        <v>133187.72</v>
      </c>
      <c r="G4">
        <v>299920.38</v>
      </c>
      <c r="J4">
        <v>0</v>
      </c>
      <c r="K4">
        <v>13177</v>
      </c>
      <c r="N4">
        <v>0</v>
      </c>
      <c r="Q4">
        <v>-1345507.51</v>
      </c>
      <c r="R4">
        <v>2193223.69</v>
      </c>
      <c r="T4">
        <v>58378.29</v>
      </c>
      <c r="U4">
        <v>3600</v>
      </c>
      <c r="X4">
        <v>206360</v>
      </c>
      <c r="Z4">
        <v>276180</v>
      </c>
      <c r="AC4">
        <v>104198.45</v>
      </c>
      <c r="AD4">
        <v>6183.76</v>
      </c>
      <c r="AF4">
        <v>10000</v>
      </c>
    </row>
    <row r="5" spans="1:32" x14ac:dyDescent="0.25">
      <c r="A5" t="s">
        <v>2533</v>
      </c>
      <c r="B5">
        <v>514391.24</v>
      </c>
      <c r="C5">
        <v>0</v>
      </c>
      <c r="D5">
        <v>108502.49</v>
      </c>
      <c r="F5">
        <v>845395.86</v>
      </c>
      <c r="G5">
        <v>1039324.44</v>
      </c>
      <c r="K5">
        <v>16042.3</v>
      </c>
      <c r="N5">
        <v>1430</v>
      </c>
      <c r="Q5">
        <v>1384253.01</v>
      </c>
      <c r="R5">
        <v>1265427.9099999999</v>
      </c>
      <c r="T5">
        <v>47169.46</v>
      </c>
      <c r="X5">
        <v>194460</v>
      </c>
      <c r="Z5">
        <v>272796</v>
      </c>
      <c r="AC5">
        <v>126017.84</v>
      </c>
      <c r="AD5">
        <v>2354.81</v>
      </c>
    </row>
    <row r="6" spans="1:32" x14ac:dyDescent="0.25">
      <c r="A6" t="s">
        <v>2534</v>
      </c>
      <c r="B6">
        <v>122436.63</v>
      </c>
      <c r="C6">
        <v>0</v>
      </c>
      <c r="D6">
        <v>57952.79</v>
      </c>
      <c r="F6">
        <v>989551.2</v>
      </c>
      <c r="G6">
        <v>847686.47</v>
      </c>
      <c r="K6">
        <v>13020</v>
      </c>
      <c r="N6">
        <v>447.21</v>
      </c>
      <c r="Q6">
        <v>-1381127.33</v>
      </c>
      <c r="R6">
        <v>3482828.65</v>
      </c>
      <c r="T6">
        <v>13930</v>
      </c>
      <c r="U6">
        <v>24000</v>
      </c>
      <c r="X6">
        <v>258340</v>
      </c>
      <c r="Z6">
        <v>287155</v>
      </c>
      <c r="AC6">
        <v>104462.86</v>
      </c>
      <c r="AD6">
        <v>2193.58</v>
      </c>
    </row>
    <row r="7" spans="1:32" x14ac:dyDescent="0.25">
      <c r="A7" t="s">
        <v>2535</v>
      </c>
      <c r="B7">
        <v>427017.59</v>
      </c>
      <c r="C7">
        <v>0</v>
      </c>
      <c r="D7">
        <v>37480.54</v>
      </c>
      <c r="F7">
        <v>60981.41</v>
      </c>
      <c r="G7">
        <v>601283.67000000004</v>
      </c>
      <c r="J7">
        <v>3000</v>
      </c>
      <c r="K7">
        <v>26337.5</v>
      </c>
      <c r="Q7">
        <v>-2682053.16</v>
      </c>
      <c r="R7">
        <v>3940312</v>
      </c>
      <c r="T7">
        <v>2295.4</v>
      </c>
      <c r="U7">
        <v>7500</v>
      </c>
      <c r="X7">
        <v>185640</v>
      </c>
      <c r="Z7">
        <v>213640</v>
      </c>
      <c r="AC7">
        <v>119634.47</v>
      </c>
      <c r="AD7">
        <v>2994.06</v>
      </c>
      <c r="AF7">
        <v>20000</v>
      </c>
    </row>
    <row r="8" spans="1:32" x14ac:dyDescent="0.25">
      <c r="A8" t="s">
        <v>2536</v>
      </c>
      <c r="B8">
        <v>61670.01</v>
      </c>
      <c r="C8">
        <v>0</v>
      </c>
      <c r="D8">
        <v>63037.61</v>
      </c>
      <c r="F8">
        <v>267852.86</v>
      </c>
      <c r="G8">
        <v>514817.96</v>
      </c>
      <c r="I8">
        <v>194900</v>
      </c>
      <c r="J8">
        <v>3000</v>
      </c>
      <c r="K8">
        <v>13020</v>
      </c>
      <c r="N8">
        <v>866</v>
      </c>
      <c r="Q8">
        <v>-1533282.76</v>
      </c>
      <c r="R8">
        <v>2735240.51</v>
      </c>
      <c r="T8">
        <v>7402.6</v>
      </c>
      <c r="V8">
        <v>227.9</v>
      </c>
      <c r="X8">
        <v>284020</v>
      </c>
      <c r="Z8">
        <v>307663</v>
      </c>
      <c r="AC8">
        <v>96675.47</v>
      </c>
      <c r="AD8">
        <v>3877.34</v>
      </c>
    </row>
    <row r="9" spans="1:32" x14ac:dyDescent="0.25">
      <c r="A9" t="s">
        <v>2537</v>
      </c>
      <c r="B9">
        <v>371426.38</v>
      </c>
      <c r="C9">
        <v>0</v>
      </c>
      <c r="D9">
        <v>404268.71</v>
      </c>
      <c r="F9">
        <v>746547.62</v>
      </c>
      <c r="G9">
        <v>1333417.47</v>
      </c>
      <c r="K9">
        <v>12825</v>
      </c>
      <c r="N9">
        <v>2311.21</v>
      </c>
      <c r="Q9">
        <v>577799.36</v>
      </c>
      <c r="R9">
        <v>2266802.89</v>
      </c>
      <c r="T9">
        <v>54402.86</v>
      </c>
      <c r="U9">
        <v>34000</v>
      </c>
      <c r="V9">
        <v>84.18</v>
      </c>
      <c r="X9">
        <v>112840</v>
      </c>
      <c r="Z9">
        <v>146897</v>
      </c>
      <c r="AC9">
        <v>51175</v>
      </c>
      <c r="AD9">
        <v>7333.32</v>
      </c>
    </row>
    <row r="10" spans="1:32" x14ac:dyDescent="0.25">
      <c r="A10" t="s">
        <v>2538</v>
      </c>
      <c r="B10">
        <v>556654.88</v>
      </c>
      <c r="C10">
        <v>18100</v>
      </c>
      <c r="D10">
        <v>53882.61</v>
      </c>
      <c r="F10">
        <v>925105.18</v>
      </c>
      <c r="G10">
        <v>307396.92</v>
      </c>
      <c r="K10">
        <v>26527</v>
      </c>
      <c r="N10">
        <v>683</v>
      </c>
      <c r="Q10">
        <v>-753579.93</v>
      </c>
      <c r="R10">
        <v>2678016.84</v>
      </c>
      <c r="T10">
        <v>61908.93</v>
      </c>
      <c r="X10">
        <v>207400</v>
      </c>
      <c r="Z10">
        <v>236039</v>
      </c>
      <c r="AC10">
        <v>89267.55</v>
      </c>
      <c r="AD10">
        <v>4509.7</v>
      </c>
      <c r="AF10">
        <v>30000</v>
      </c>
    </row>
    <row r="11" spans="1:32" x14ac:dyDescent="0.25">
      <c r="A11" t="s">
        <v>2539</v>
      </c>
      <c r="B11">
        <v>386359.84</v>
      </c>
      <c r="C11">
        <v>0</v>
      </c>
      <c r="D11">
        <v>179845.32</v>
      </c>
      <c r="E11">
        <v>0.01</v>
      </c>
      <c r="F11">
        <v>215320.28</v>
      </c>
      <c r="G11">
        <v>385816.23</v>
      </c>
      <c r="K11">
        <v>22020</v>
      </c>
      <c r="N11">
        <v>718.01</v>
      </c>
      <c r="Q11">
        <v>-496599.94</v>
      </c>
      <c r="R11">
        <v>1804328.64</v>
      </c>
      <c r="T11">
        <v>23773.77</v>
      </c>
      <c r="W11">
        <v>1</v>
      </c>
      <c r="X11">
        <v>103800</v>
      </c>
      <c r="Z11">
        <v>149908</v>
      </c>
      <c r="AC11">
        <v>97043.82</v>
      </c>
      <c r="AD11">
        <v>22462.98</v>
      </c>
      <c r="AF11">
        <v>21285</v>
      </c>
    </row>
    <row r="12" spans="1:32" x14ac:dyDescent="0.25">
      <c r="A12" t="s">
        <v>2540</v>
      </c>
      <c r="B12">
        <v>466200.79</v>
      </c>
      <c r="C12">
        <v>0</v>
      </c>
      <c r="D12">
        <v>123975.69</v>
      </c>
      <c r="F12">
        <v>218306.23</v>
      </c>
      <c r="G12">
        <v>218648.86</v>
      </c>
      <c r="K12">
        <v>14020</v>
      </c>
      <c r="N12">
        <v>852.9</v>
      </c>
      <c r="Q12">
        <v>424070.6</v>
      </c>
      <c r="R12">
        <v>667029.63</v>
      </c>
      <c r="T12">
        <v>67918.960000000006</v>
      </c>
      <c r="X12">
        <v>167740</v>
      </c>
      <c r="Z12">
        <v>197400</v>
      </c>
      <c r="AA12">
        <v>456</v>
      </c>
      <c r="AB12">
        <v>504</v>
      </c>
      <c r="AC12">
        <v>74995.61</v>
      </c>
      <c r="AD12">
        <v>11144.91</v>
      </c>
      <c r="AF12">
        <v>30000</v>
      </c>
    </row>
    <row r="13" spans="1:32" x14ac:dyDescent="0.25">
      <c r="A13" t="s">
        <v>2541</v>
      </c>
      <c r="B13">
        <v>123943.57</v>
      </c>
      <c r="C13">
        <v>0</v>
      </c>
      <c r="D13">
        <v>239990.99</v>
      </c>
      <c r="F13">
        <v>3</v>
      </c>
      <c r="G13">
        <v>907197.94</v>
      </c>
      <c r="J13">
        <v>0</v>
      </c>
      <c r="K13">
        <v>13020</v>
      </c>
      <c r="N13">
        <v>931.89</v>
      </c>
      <c r="Q13">
        <v>521551.65</v>
      </c>
      <c r="R13">
        <v>818351.54</v>
      </c>
      <c r="T13">
        <v>57339.34</v>
      </c>
      <c r="X13">
        <v>241260</v>
      </c>
      <c r="Z13">
        <v>270852</v>
      </c>
      <c r="AC13">
        <v>89685.6</v>
      </c>
      <c r="AD13">
        <v>20781.32</v>
      </c>
    </row>
    <row r="14" spans="1:32" x14ac:dyDescent="0.25">
      <c r="A14" t="s">
        <v>2542</v>
      </c>
      <c r="B14">
        <v>724748.81</v>
      </c>
      <c r="C14">
        <v>0</v>
      </c>
      <c r="D14">
        <v>91565.1</v>
      </c>
      <c r="F14">
        <v>562422.82999999996</v>
      </c>
      <c r="G14">
        <v>168989.09</v>
      </c>
      <c r="K14">
        <v>22020</v>
      </c>
      <c r="N14">
        <v>1726.05</v>
      </c>
      <c r="O14">
        <v>0</v>
      </c>
      <c r="Q14">
        <v>-2784717.91</v>
      </c>
      <c r="R14">
        <v>3873985.05</v>
      </c>
      <c r="T14">
        <v>3250</v>
      </c>
      <c r="U14">
        <v>565668</v>
      </c>
      <c r="X14">
        <v>282440</v>
      </c>
      <c r="Z14">
        <v>308340</v>
      </c>
      <c r="AB14">
        <v>1852</v>
      </c>
      <c r="AC14">
        <v>105075.36</v>
      </c>
      <c r="AD14">
        <v>1378</v>
      </c>
    </row>
    <row r="15" spans="1:32" x14ac:dyDescent="0.25">
      <c r="A15" t="s">
        <v>2543</v>
      </c>
      <c r="B15">
        <v>347007.02</v>
      </c>
      <c r="C15">
        <v>0</v>
      </c>
      <c r="D15">
        <v>181194.55</v>
      </c>
      <c r="F15">
        <v>1408708.95</v>
      </c>
      <c r="G15">
        <v>427115.74</v>
      </c>
      <c r="K15">
        <v>27848.86</v>
      </c>
      <c r="N15">
        <v>555</v>
      </c>
      <c r="Q15">
        <v>446742.99</v>
      </c>
      <c r="R15">
        <v>2037072.22</v>
      </c>
      <c r="T15">
        <v>68909.289999999994</v>
      </c>
      <c r="U15">
        <v>10000</v>
      </c>
      <c r="X15">
        <v>315910</v>
      </c>
      <c r="Z15">
        <v>339201</v>
      </c>
      <c r="AB15">
        <v>796</v>
      </c>
      <c r="AC15">
        <v>175155.22</v>
      </c>
      <c r="AD15">
        <v>17859.88</v>
      </c>
      <c r="AF15">
        <v>10000</v>
      </c>
    </row>
    <row r="16" spans="1:32" x14ac:dyDescent="0.25">
      <c r="A16" t="s">
        <v>2544</v>
      </c>
      <c r="B16">
        <v>189190.77</v>
      </c>
      <c r="C16">
        <v>0</v>
      </c>
      <c r="D16">
        <v>88875.95</v>
      </c>
      <c r="F16">
        <v>1</v>
      </c>
      <c r="G16">
        <v>420070.69</v>
      </c>
      <c r="K16">
        <v>22159</v>
      </c>
      <c r="N16">
        <v>481</v>
      </c>
      <c r="Q16">
        <v>-1953124.18</v>
      </c>
      <c r="R16">
        <v>2706524.69</v>
      </c>
      <c r="T16">
        <v>41075.730000000003</v>
      </c>
      <c r="U16">
        <v>6000</v>
      </c>
      <c r="X16">
        <v>284770</v>
      </c>
      <c r="Z16">
        <v>304957</v>
      </c>
      <c r="AC16">
        <v>79550.09</v>
      </c>
      <c r="AD16">
        <v>15240.74</v>
      </c>
      <c r="AF16">
        <v>10000</v>
      </c>
    </row>
    <row r="17" spans="1:32" x14ac:dyDescent="0.25">
      <c r="A17" t="s">
        <v>2545</v>
      </c>
      <c r="B17">
        <v>87474.43</v>
      </c>
      <c r="C17">
        <v>0</v>
      </c>
      <c r="D17">
        <v>293644.19</v>
      </c>
      <c r="F17">
        <v>2596069.15</v>
      </c>
      <c r="G17">
        <v>1417432.72</v>
      </c>
      <c r="J17">
        <v>2900</v>
      </c>
      <c r="K17">
        <v>35272</v>
      </c>
      <c r="M17">
        <v>0</v>
      </c>
      <c r="N17">
        <v>316.08</v>
      </c>
      <c r="Q17">
        <v>3605702.12</v>
      </c>
      <c r="R17">
        <v>865508.28</v>
      </c>
      <c r="T17">
        <v>51548.66</v>
      </c>
      <c r="U17">
        <v>36032.15</v>
      </c>
      <c r="X17">
        <v>214760</v>
      </c>
      <c r="Z17">
        <v>260056</v>
      </c>
      <c r="AC17">
        <v>89458.16</v>
      </c>
      <c r="AD17">
        <v>62904.639999999999</v>
      </c>
      <c r="AF17">
        <v>5000</v>
      </c>
    </row>
    <row r="18" spans="1:32" x14ac:dyDescent="0.25">
      <c r="A18" t="s">
        <v>2546</v>
      </c>
      <c r="B18">
        <v>451542.72</v>
      </c>
      <c r="C18">
        <v>0</v>
      </c>
      <c r="D18">
        <v>59363.519999999997</v>
      </c>
      <c r="F18">
        <v>-11296.38</v>
      </c>
      <c r="G18">
        <v>205180.65</v>
      </c>
      <c r="K18">
        <v>14020</v>
      </c>
      <c r="N18">
        <v>735</v>
      </c>
      <c r="Q18">
        <v>-1844207.62</v>
      </c>
      <c r="R18">
        <v>2831701.19</v>
      </c>
      <c r="T18">
        <v>50932.04</v>
      </c>
      <c r="X18">
        <v>275960</v>
      </c>
      <c r="Z18">
        <v>306768</v>
      </c>
      <c r="AA18">
        <v>13320</v>
      </c>
      <c r="AB18">
        <v>6328</v>
      </c>
      <c r="AC18">
        <v>267189.09999999998</v>
      </c>
      <c r="AD18">
        <v>745</v>
      </c>
      <c r="AF18">
        <v>30000</v>
      </c>
    </row>
    <row r="19" spans="1:32" x14ac:dyDescent="0.25">
      <c r="A19" t="s">
        <v>2547</v>
      </c>
      <c r="B19">
        <v>570865.18000000005</v>
      </c>
      <c r="C19">
        <v>0</v>
      </c>
      <c r="D19">
        <v>192820.99</v>
      </c>
      <c r="F19">
        <v>1602748.63</v>
      </c>
      <c r="G19">
        <v>498629.96</v>
      </c>
      <c r="K19">
        <v>14380</v>
      </c>
      <c r="N19">
        <v>4106</v>
      </c>
      <c r="Q19">
        <v>-2519363.92</v>
      </c>
      <c r="R19">
        <v>5546813.3099999996</v>
      </c>
      <c r="T19">
        <v>53947.33</v>
      </c>
      <c r="X19">
        <v>96480</v>
      </c>
      <c r="Z19">
        <v>180524</v>
      </c>
      <c r="AC19">
        <v>115529.26</v>
      </c>
      <c r="AD19">
        <v>35244.699999999997</v>
      </c>
    </row>
    <row r="20" spans="1:32" x14ac:dyDescent="0.25">
      <c r="A20" t="s">
        <v>2548</v>
      </c>
      <c r="B20">
        <v>328309.67</v>
      </c>
      <c r="C20">
        <v>136280</v>
      </c>
      <c r="D20">
        <v>82878.429999999993</v>
      </c>
      <c r="E20">
        <v>173.94</v>
      </c>
      <c r="F20">
        <v>1241182.17</v>
      </c>
      <c r="G20">
        <v>676869.7</v>
      </c>
      <c r="K20">
        <v>28104</v>
      </c>
      <c r="N20">
        <v>6348</v>
      </c>
      <c r="Q20">
        <v>1233882.07</v>
      </c>
      <c r="R20">
        <v>1373222.93</v>
      </c>
      <c r="T20">
        <v>9139.3700000000008</v>
      </c>
      <c r="X20">
        <v>95880</v>
      </c>
      <c r="Z20">
        <v>167826</v>
      </c>
      <c r="AC20">
        <v>80765.570000000007</v>
      </c>
      <c r="AD20">
        <v>32290.89</v>
      </c>
    </row>
    <row r="21" spans="1:32" x14ac:dyDescent="0.25">
      <c r="A21" t="s">
        <v>2549</v>
      </c>
      <c r="B21">
        <v>113535.82</v>
      </c>
      <c r="C21">
        <v>0</v>
      </c>
      <c r="D21">
        <v>204105.81</v>
      </c>
      <c r="F21">
        <v>1868712.43</v>
      </c>
      <c r="G21">
        <v>367156.46</v>
      </c>
      <c r="J21">
        <v>3000</v>
      </c>
      <c r="K21">
        <v>22020</v>
      </c>
      <c r="N21">
        <v>395</v>
      </c>
      <c r="Q21">
        <v>2091241.96</v>
      </c>
      <c r="R21">
        <v>466379.49</v>
      </c>
      <c r="T21">
        <v>172009.26</v>
      </c>
      <c r="X21">
        <v>155010</v>
      </c>
      <c r="Z21">
        <v>171010</v>
      </c>
      <c r="AC21">
        <v>132072.81</v>
      </c>
      <c r="AD21">
        <v>33462.379999999997</v>
      </c>
      <c r="AF21">
        <v>20000</v>
      </c>
    </row>
    <row r="22" spans="1:32" x14ac:dyDescent="0.25">
      <c r="A22" t="s">
        <v>2550</v>
      </c>
      <c r="B22">
        <v>471021.92</v>
      </c>
      <c r="C22">
        <v>0</v>
      </c>
      <c r="D22">
        <v>150387.82999999999</v>
      </c>
      <c r="F22">
        <v>223190.64</v>
      </c>
      <c r="G22">
        <v>167165.9</v>
      </c>
      <c r="K22">
        <v>14020</v>
      </c>
      <c r="N22">
        <v>0</v>
      </c>
      <c r="Q22">
        <v>-715236.78</v>
      </c>
      <c r="R22">
        <v>1804328.64</v>
      </c>
      <c r="T22">
        <v>37670.86</v>
      </c>
      <c r="U22">
        <v>0.6</v>
      </c>
      <c r="X22">
        <v>126640</v>
      </c>
      <c r="Z22">
        <v>165755</v>
      </c>
      <c r="AC22">
        <v>55847.13</v>
      </c>
      <c r="AD22">
        <v>4054.9</v>
      </c>
      <c r="AF22">
        <v>30000</v>
      </c>
    </row>
    <row r="23" spans="1:32" x14ac:dyDescent="0.25">
      <c r="A23" t="s">
        <v>2551</v>
      </c>
      <c r="B23">
        <v>795820.79</v>
      </c>
      <c r="C23">
        <v>0</v>
      </c>
      <c r="D23">
        <v>183343.61</v>
      </c>
      <c r="E23">
        <v>0</v>
      </c>
      <c r="F23">
        <v>245156.25</v>
      </c>
      <c r="G23">
        <v>553235.12</v>
      </c>
      <c r="K23">
        <v>25541</v>
      </c>
      <c r="N23">
        <v>6238.36</v>
      </c>
      <c r="O23">
        <v>0</v>
      </c>
      <c r="Q23">
        <v>317845.64</v>
      </c>
      <c r="R23">
        <v>1601555.91</v>
      </c>
      <c r="T23">
        <v>1515</v>
      </c>
      <c r="U23">
        <v>220</v>
      </c>
      <c r="X23">
        <v>356580</v>
      </c>
      <c r="Z23">
        <v>384239</v>
      </c>
      <c r="AA23">
        <v>560</v>
      </c>
      <c r="AB23">
        <v>3302</v>
      </c>
      <c r="AC23">
        <v>127238.16</v>
      </c>
      <c r="AD23">
        <v>16600.98</v>
      </c>
    </row>
    <row r="24" spans="1:32" x14ac:dyDescent="0.25">
      <c r="A24" t="s">
        <v>2552</v>
      </c>
      <c r="B24">
        <v>131085.07999999999</v>
      </c>
      <c r="C24">
        <v>0</v>
      </c>
      <c r="D24">
        <v>204030.38</v>
      </c>
      <c r="F24">
        <v>29050.15</v>
      </c>
      <c r="G24">
        <v>411383.63</v>
      </c>
      <c r="K24">
        <v>16583.82</v>
      </c>
      <c r="N24">
        <v>3301.9</v>
      </c>
      <c r="Q24">
        <v>-369007.71</v>
      </c>
      <c r="R24">
        <v>1188537.31</v>
      </c>
      <c r="T24">
        <v>67558.27</v>
      </c>
      <c r="X24">
        <v>87220</v>
      </c>
      <c r="Z24">
        <v>113020</v>
      </c>
      <c r="AC24">
        <v>102894.77</v>
      </c>
      <c r="AD24">
        <v>2729.58</v>
      </c>
    </row>
    <row r="25" spans="1:32" x14ac:dyDescent="0.25">
      <c r="A25" t="s">
        <v>2660</v>
      </c>
      <c r="B25">
        <v>624269.81999999995</v>
      </c>
      <c r="C25">
        <v>0</v>
      </c>
      <c r="D25">
        <v>34712.129999999997</v>
      </c>
      <c r="E25">
        <v>0.01</v>
      </c>
      <c r="F25">
        <v>631493.80000000005</v>
      </c>
      <c r="G25">
        <v>245296.78</v>
      </c>
      <c r="J25">
        <v>3000</v>
      </c>
      <c r="K25">
        <v>13020</v>
      </c>
      <c r="N25">
        <v>0</v>
      </c>
      <c r="Q25">
        <v>-1581145.13</v>
      </c>
      <c r="R25">
        <v>3378480.39</v>
      </c>
      <c r="T25">
        <v>544.25</v>
      </c>
      <c r="X25">
        <v>134320</v>
      </c>
      <c r="Z25">
        <v>149232</v>
      </c>
      <c r="AC25">
        <v>241381.82</v>
      </c>
      <c r="AD25">
        <v>1833.15</v>
      </c>
      <c r="AF25">
        <v>20000</v>
      </c>
    </row>
    <row r="26" spans="1:32" x14ac:dyDescent="0.25">
      <c r="A26" t="s">
        <v>2664</v>
      </c>
      <c r="B26">
        <v>464805.37</v>
      </c>
      <c r="C26">
        <v>0</v>
      </c>
      <c r="D26">
        <v>185812.01</v>
      </c>
      <c r="F26">
        <v>3318032.43</v>
      </c>
      <c r="G26">
        <v>587501.04</v>
      </c>
      <c r="J26">
        <v>100000</v>
      </c>
      <c r="K26">
        <v>14020</v>
      </c>
      <c r="N26">
        <v>667</v>
      </c>
      <c r="Q26">
        <v>-101004.64</v>
      </c>
      <c r="R26">
        <v>4652638.84</v>
      </c>
      <c r="T26">
        <v>37343.49</v>
      </c>
      <c r="U26">
        <v>7500</v>
      </c>
      <c r="X26">
        <v>114500</v>
      </c>
      <c r="Z26">
        <v>143238</v>
      </c>
      <c r="AC26">
        <v>105247.07</v>
      </c>
      <c r="AD26">
        <v>11028.77</v>
      </c>
      <c r="AF26">
        <v>10000</v>
      </c>
    </row>
    <row r="27" spans="1:32" x14ac:dyDescent="0.25">
      <c r="A27" t="s">
        <v>2553</v>
      </c>
      <c r="B27">
        <v>2953806.67</v>
      </c>
      <c r="C27">
        <v>0</v>
      </c>
      <c r="D27">
        <v>13845.53</v>
      </c>
      <c r="F27">
        <v>1556913.85</v>
      </c>
      <c r="G27">
        <v>184435.15</v>
      </c>
      <c r="N27">
        <v>1325.94</v>
      </c>
      <c r="Q27">
        <v>-1342425.9</v>
      </c>
      <c r="R27">
        <v>3908830.71</v>
      </c>
      <c r="T27">
        <v>483536.04</v>
      </c>
      <c r="U27">
        <v>1722930</v>
      </c>
      <c r="X27">
        <v>340460</v>
      </c>
      <c r="Y27">
        <v>199340</v>
      </c>
      <c r="Z27">
        <v>392113</v>
      </c>
      <c r="AB27">
        <v>6940</v>
      </c>
      <c r="AC27">
        <v>146433.60999999999</v>
      </c>
      <c r="AD27">
        <v>59508.98</v>
      </c>
    </row>
    <row r="28" spans="1:32" x14ac:dyDescent="0.25">
      <c r="A28" t="s">
        <v>2554</v>
      </c>
      <c r="B28">
        <v>651239.49</v>
      </c>
      <c r="C28">
        <v>0</v>
      </c>
      <c r="D28">
        <v>48477.91</v>
      </c>
      <c r="G28">
        <v>227040.74</v>
      </c>
      <c r="N28">
        <v>0</v>
      </c>
      <c r="Q28">
        <v>-1376522.32</v>
      </c>
      <c r="R28">
        <v>1729962.99</v>
      </c>
      <c r="T28">
        <v>780715.12</v>
      </c>
      <c r="X28">
        <v>317300</v>
      </c>
      <c r="Z28">
        <v>338744</v>
      </c>
      <c r="AA28">
        <v>3200</v>
      </c>
      <c r="AB28">
        <v>3520</v>
      </c>
      <c r="AC28">
        <v>167935.83</v>
      </c>
      <c r="AD28">
        <v>11297.82</v>
      </c>
    </row>
    <row r="29" spans="1:32" x14ac:dyDescent="0.25">
      <c r="A29" t="s">
        <v>2555</v>
      </c>
      <c r="B29">
        <v>1469294.19</v>
      </c>
      <c r="C29">
        <v>0</v>
      </c>
      <c r="D29">
        <v>74863.66</v>
      </c>
      <c r="F29">
        <v>3256538.9</v>
      </c>
      <c r="G29">
        <v>894710.51</v>
      </c>
      <c r="L29">
        <v>340523.45</v>
      </c>
      <c r="N29">
        <v>10918.11</v>
      </c>
      <c r="Q29">
        <v>2618559.2799999998</v>
      </c>
      <c r="R29">
        <v>2399403.2599999998</v>
      </c>
      <c r="T29">
        <v>418915.5</v>
      </c>
      <c r="X29">
        <v>350240</v>
      </c>
      <c r="Y29">
        <v>186070</v>
      </c>
      <c r="Z29">
        <v>367944</v>
      </c>
      <c r="AB29">
        <v>13940</v>
      </c>
      <c r="AC29">
        <v>228176.52</v>
      </c>
      <c r="AD29">
        <v>19161.82</v>
      </c>
    </row>
    <row r="30" spans="1:32" x14ac:dyDescent="0.25">
      <c r="A30" t="s">
        <v>2556</v>
      </c>
      <c r="B30">
        <v>1359573.59</v>
      </c>
      <c r="C30">
        <v>0</v>
      </c>
      <c r="D30">
        <v>500770.58</v>
      </c>
      <c r="F30">
        <v>-152783.85999999999</v>
      </c>
      <c r="G30">
        <v>1119670.72</v>
      </c>
      <c r="N30">
        <v>464076</v>
      </c>
      <c r="Q30">
        <v>-655337.87</v>
      </c>
      <c r="R30">
        <v>2787489.35</v>
      </c>
      <c r="T30">
        <v>630336.93000000005</v>
      </c>
      <c r="Y30">
        <v>62647.75</v>
      </c>
      <c r="Z30">
        <v>68204</v>
      </c>
      <c r="AA30">
        <v>17944</v>
      </c>
      <c r="AC30">
        <v>323337.09000000003</v>
      </c>
      <c r="AD30">
        <v>52496.04</v>
      </c>
    </row>
    <row r="31" spans="1:32" x14ac:dyDescent="0.25">
      <c r="A31" t="s">
        <v>2557</v>
      </c>
      <c r="B31">
        <v>2807619.2</v>
      </c>
      <c r="C31">
        <v>0</v>
      </c>
      <c r="D31">
        <v>132814.01999999999</v>
      </c>
      <c r="F31">
        <v>2049238.55</v>
      </c>
      <c r="G31">
        <v>604287.87</v>
      </c>
      <c r="K31">
        <v>100</v>
      </c>
      <c r="N31">
        <v>65111.67</v>
      </c>
      <c r="Q31">
        <v>-661588.93999999994</v>
      </c>
      <c r="R31">
        <v>3676859.92</v>
      </c>
      <c r="T31">
        <v>656452.25</v>
      </c>
      <c r="Y31">
        <v>2114470</v>
      </c>
      <c r="Z31">
        <v>60258.93</v>
      </c>
      <c r="AC31">
        <v>168334.23</v>
      </c>
      <c r="AD31">
        <v>28852.1</v>
      </c>
    </row>
    <row r="32" spans="1:32" x14ac:dyDescent="0.25">
      <c r="A32" t="s">
        <v>2558</v>
      </c>
      <c r="B32">
        <v>704489.55</v>
      </c>
      <c r="C32">
        <v>0</v>
      </c>
      <c r="D32">
        <v>48844.77</v>
      </c>
      <c r="F32">
        <v>1920218.96</v>
      </c>
      <c r="G32">
        <v>536325.05000000005</v>
      </c>
      <c r="K32">
        <v>0</v>
      </c>
      <c r="N32">
        <v>1203</v>
      </c>
      <c r="Q32">
        <v>1103357.3799999999</v>
      </c>
      <c r="R32">
        <v>1990284.18</v>
      </c>
      <c r="T32">
        <v>435808.92</v>
      </c>
      <c r="Y32">
        <v>188860</v>
      </c>
      <c r="Z32">
        <v>119496</v>
      </c>
      <c r="AC32">
        <v>371886.19</v>
      </c>
      <c r="AD32">
        <v>18252.96</v>
      </c>
    </row>
    <row r="33" spans="1:30" x14ac:dyDescent="0.25">
      <c r="A33" t="s">
        <v>2559</v>
      </c>
      <c r="B33">
        <v>749657.21</v>
      </c>
      <c r="D33">
        <v>227188.65</v>
      </c>
      <c r="F33">
        <v>1094637.1100000001</v>
      </c>
      <c r="G33">
        <v>360177.28</v>
      </c>
      <c r="N33">
        <v>0</v>
      </c>
      <c r="Q33">
        <v>-181737.59</v>
      </c>
      <c r="R33">
        <v>2688683.71</v>
      </c>
      <c r="T33">
        <v>439223.75</v>
      </c>
      <c r="V33">
        <v>701</v>
      </c>
      <c r="Y33">
        <v>26070</v>
      </c>
      <c r="Z33">
        <v>84703</v>
      </c>
      <c r="AB33">
        <v>6640</v>
      </c>
      <c r="AC33">
        <v>440161.2</v>
      </c>
      <c r="AD33">
        <v>9776.42</v>
      </c>
    </row>
    <row r="34" spans="1:30" x14ac:dyDescent="0.25">
      <c r="A34" t="s">
        <v>2560</v>
      </c>
      <c r="B34">
        <v>900907.87</v>
      </c>
      <c r="C34">
        <v>0</v>
      </c>
      <c r="D34">
        <v>125805.74</v>
      </c>
      <c r="F34">
        <v>3</v>
      </c>
      <c r="G34">
        <v>81445.2</v>
      </c>
      <c r="K34">
        <v>0</v>
      </c>
      <c r="N34">
        <v>9</v>
      </c>
      <c r="Q34">
        <v>-238437.08</v>
      </c>
      <c r="R34">
        <v>1153430.04</v>
      </c>
      <c r="T34">
        <v>328523.75</v>
      </c>
      <c r="X34">
        <v>140400</v>
      </c>
      <c r="Y34">
        <v>34750</v>
      </c>
      <c r="Z34">
        <v>188640</v>
      </c>
      <c r="AC34">
        <v>121865.9</v>
      </c>
      <c r="AD34">
        <v>8</v>
      </c>
    </row>
    <row r="35" spans="1:30" x14ac:dyDescent="0.25">
      <c r="A35" t="s">
        <v>2561</v>
      </c>
      <c r="B35">
        <v>743519.47</v>
      </c>
      <c r="C35">
        <v>0</v>
      </c>
      <c r="D35">
        <v>823659.25</v>
      </c>
      <c r="F35">
        <v>-42739.49</v>
      </c>
      <c r="G35">
        <v>93053.52</v>
      </c>
      <c r="K35">
        <v>18055.75</v>
      </c>
      <c r="N35">
        <v>735.12</v>
      </c>
      <c r="Q35">
        <v>-1404783.21</v>
      </c>
      <c r="R35">
        <v>2737074.7</v>
      </c>
      <c r="T35">
        <v>386532.26</v>
      </c>
      <c r="X35">
        <v>270260</v>
      </c>
      <c r="Y35">
        <v>34350</v>
      </c>
      <c r="Z35">
        <v>289424.25</v>
      </c>
      <c r="AA35">
        <v>7362</v>
      </c>
      <c r="AC35">
        <v>104609.79</v>
      </c>
      <c r="AD35">
        <v>23335.83</v>
      </c>
    </row>
    <row r="36" spans="1:30" x14ac:dyDescent="0.25">
      <c r="A36" t="s">
        <v>2562</v>
      </c>
      <c r="B36">
        <v>1317676.7</v>
      </c>
      <c r="C36">
        <v>0</v>
      </c>
      <c r="D36">
        <v>174626.65</v>
      </c>
      <c r="F36">
        <v>5544.22</v>
      </c>
      <c r="G36">
        <v>77014.58</v>
      </c>
      <c r="K36">
        <v>6300</v>
      </c>
      <c r="N36">
        <v>0</v>
      </c>
      <c r="Q36">
        <v>-780737.14</v>
      </c>
      <c r="R36">
        <v>1656318.18</v>
      </c>
      <c r="T36">
        <v>355171.78</v>
      </c>
      <c r="U36">
        <v>463348</v>
      </c>
      <c r="V36">
        <v>1650.22</v>
      </c>
      <c r="X36">
        <v>239980</v>
      </c>
      <c r="Z36">
        <v>290658</v>
      </c>
      <c r="AB36">
        <v>7908</v>
      </c>
      <c r="AC36">
        <v>63768.06</v>
      </c>
      <c r="AD36">
        <v>4834.83</v>
      </c>
    </row>
    <row r="37" spans="1:30" x14ac:dyDescent="0.25">
      <c r="A37" t="s">
        <v>2563</v>
      </c>
      <c r="B37">
        <v>1242658.3500000001</v>
      </c>
      <c r="C37">
        <v>0</v>
      </c>
      <c r="D37">
        <v>498861.13</v>
      </c>
      <c r="F37">
        <v>34724.58</v>
      </c>
      <c r="G37">
        <v>232593.55</v>
      </c>
      <c r="K37">
        <v>56257</v>
      </c>
      <c r="N37">
        <v>2427.6</v>
      </c>
      <c r="Q37">
        <v>238164.76</v>
      </c>
      <c r="R37">
        <v>1118559.83</v>
      </c>
      <c r="T37">
        <v>304608.21999999997</v>
      </c>
      <c r="U37">
        <v>469890</v>
      </c>
      <c r="X37">
        <v>226400</v>
      </c>
      <c r="Y37">
        <v>38750</v>
      </c>
      <c r="Z37">
        <v>321462</v>
      </c>
      <c r="AB37">
        <v>7982</v>
      </c>
      <c r="AC37">
        <v>114071.84</v>
      </c>
      <c r="AD37">
        <v>2703.96</v>
      </c>
    </row>
    <row r="38" spans="1:30" x14ac:dyDescent="0.25">
      <c r="A38" t="s">
        <v>2564</v>
      </c>
      <c r="B38">
        <v>808685.74</v>
      </c>
      <c r="C38">
        <v>0</v>
      </c>
      <c r="D38">
        <v>538896.06999999995</v>
      </c>
      <c r="F38">
        <v>-24715.14</v>
      </c>
      <c r="G38">
        <v>-10549.09</v>
      </c>
      <c r="K38">
        <v>21170</v>
      </c>
      <c r="N38">
        <v>1181</v>
      </c>
      <c r="Q38">
        <v>-759386.3</v>
      </c>
      <c r="R38">
        <v>1381444.13</v>
      </c>
      <c r="T38">
        <v>271730</v>
      </c>
      <c r="U38">
        <v>542984</v>
      </c>
      <c r="X38">
        <v>241160</v>
      </c>
      <c r="Y38">
        <v>21000</v>
      </c>
      <c r="Z38">
        <v>290632</v>
      </c>
      <c r="AC38">
        <v>83592.31</v>
      </c>
      <c r="AD38">
        <v>34740.94</v>
      </c>
    </row>
    <row r="39" spans="1:30" x14ac:dyDescent="0.25">
      <c r="A39" t="s">
        <v>2565</v>
      </c>
      <c r="B39">
        <v>495651.96</v>
      </c>
      <c r="C39">
        <v>0</v>
      </c>
      <c r="D39">
        <v>378669.59</v>
      </c>
      <c r="F39">
        <v>2994.44</v>
      </c>
      <c r="G39">
        <v>147812.29</v>
      </c>
      <c r="K39">
        <v>24648</v>
      </c>
      <c r="N39">
        <v>0</v>
      </c>
      <c r="Q39">
        <v>-264453.53999999998</v>
      </c>
      <c r="R39">
        <v>1240631.49</v>
      </c>
      <c r="T39">
        <v>214665.76</v>
      </c>
      <c r="X39">
        <v>196100</v>
      </c>
      <c r="Y39">
        <v>25800</v>
      </c>
      <c r="Z39">
        <v>256694.44</v>
      </c>
      <c r="AB39">
        <v>12698</v>
      </c>
      <c r="AC39">
        <v>126999.02</v>
      </c>
      <c r="AD39">
        <v>15871.97</v>
      </c>
    </row>
    <row r="40" spans="1:30" x14ac:dyDescent="0.25">
      <c r="A40" t="s">
        <v>2566</v>
      </c>
      <c r="B40">
        <v>1234433.21</v>
      </c>
      <c r="C40">
        <v>0</v>
      </c>
      <c r="D40">
        <v>67294.02</v>
      </c>
      <c r="F40">
        <v>-93673.51</v>
      </c>
      <c r="G40">
        <v>352832.25</v>
      </c>
      <c r="K40">
        <v>8540</v>
      </c>
      <c r="N40">
        <v>1916.4</v>
      </c>
      <c r="Q40">
        <v>-1051864.06</v>
      </c>
      <c r="R40">
        <v>2356118.79</v>
      </c>
      <c r="T40">
        <v>372334.58</v>
      </c>
      <c r="U40">
        <v>156630</v>
      </c>
      <c r="X40">
        <v>129220</v>
      </c>
      <c r="Y40">
        <v>29750</v>
      </c>
      <c r="Z40">
        <v>178992</v>
      </c>
      <c r="AA40">
        <v>2460</v>
      </c>
      <c r="AB40">
        <v>5592</v>
      </c>
      <c r="AC40">
        <v>126454.76</v>
      </c>
      <c r="AD40">
        <v>128260.98</v>
      </c>
    </row>
    <row r="41" spans="1:30" x14ac:dyDescent="0.25">
      <c r="A41" t="s">
        <v>2567</v>
      </c>
      <c r="B41">
        <v>432170.76</v>
      </c>
      <c r="C41">
        <v>3840</v>
      </c>
      <c r="D41">
        <v>39665.89</v>
      </c>
      <c r="F41">
        <v>-96869.48</v>
      </c>
      <c r="G41">
        <v>59393.96</v>
      </c>
      <c r="K41">
        <v>36400</v>
      </c>
      <c r="M41">
        <v>2759</v>
      </c>
      <c r="N41">
        <v>1660.92</v>
      </c>
      <c r="P41">
        <v>7872.88</v>
      </c>
      <c r="Q41">
        <v>-1917462.31</v>
      </c>
      <c r="R41">
        <v>1990390.15</v>
      </c>
      <c r="T41">
        <v>158846.6</v>
      </c>
      <c r="U41">
        <v>292376</v>
      </c>
      <c r="Y41">
        <v>29750</v>
      </c>
      <c r="Z41">
        <v>26211.48</v>
      </c>
      <c r="AC41">
        <v>127272.49</v>
      </c>
      <c r="AD41">
        <v>10908.14</v>
      </c>
    </row>
    <row r="42" spans="1:30" x14ac:dyDescent="0.25">
      <c r="A42" t="s">
        <v>2568</v>
      </c>
      <c r="B42">
        <v>511619.4</v>
      </c>
      <c r="C42">
        <v>0</v>
      </c>
      <c r="D42">
        <v>456223.53</v>
      </c>
      <c r="F42">
        <v>288142.64</v>
      </c>
      <c r="G42">
        <v>292087.48</v>
      </c>
      <c r="N42">
        <v>320.91000000000003</v>
      </c>
      <c r="Q42">
        <v>735112.47</v>
      </c>
      <c r="R42">
        <v>498635.02</v>
      </c>
      <c r="T42">
        <v>250848.51</v>
      </c>
      <c r="U42">
        <v>156630</v>
      </c>
      <c r="X42">
        <v>125700</v>
      </c>
      <c r="Y42">
        <v>23000</v>
      </c>
      <c r="Z42">
        <v>147918</v>
      </c>
      <c r="AC42">
        <v>91177.49</v>
      </c>
      <c r="AD42">
        <v>3078.37</v>
      </c>
    </row>
    <row r="43" spans="1:30" x14ac:dyDescent="0.25">
      <c r="A43" t="s">
        <v>2569</v>
      </c>
      <c r="B43">
        <v>158011.01</v>
      </c>
      <c r="C43">
        <v>0</v>
      </c>
      <c r="D43">
        <v>391444.17</v>
      </c>
      <c r="F43">
        <v>2</v>
      </c>
      <c r="G43">
        <v>2221.6</v>
      </c>
      <c r="K43">
        <v>11430</v>
      </c>
      <c r="N43">
        <v>0</v>
      </c>
      <c r="Q43">
        <v>693.86</v>
      </c>
      <c r="R43">
        <v>452082.82</v>
      </c>
      <c r="T43">
        <v>204723.27</v>
      </c>
      <c r="X43">
        <v>182630</v>
      </c>
      <c r="Y43">
        <v>22800</v>
      </c>
      <c r="Z43">
        <v>229230</v>
      </c>
      <c r="AC43">
        <v>92393.94</v>
      </c>
      <c r="AD43">
        <v>1057.23</v>
      </c>
    </row>
    <row r="44" spans="1:30" x14ac:dyDescent="0.25">
      <c r="A44" t="s">
        <v>2570</v>
      </c>
      <c r="B44">
        <v>552703.04</v>
      </c>
      <c r="C44">
        <v>0</v>
      </c>
      <c r="D44">
        <v>89794.79</v>
      </c>
      <c r="F44">
        <v>92005.68</v>
      </c>
      <c r="G44">
        <v>197342.48</v>
      </c>
      <c r="N44">
        <v>16561</v>
      </c>
      <c r="Q44">
        <v>-4697528.1399999997</v>
      </c>
      <c r="R44">
        <v>5378772.1500000004</v>
      </c>
      <c r="T44">
        <v>238839.32</v>
      </c>
      <c r="U44">
        <v>104420</v>
      </c>
      <c r="X44">
        <v>198680</v>
      </c>
      <c r="Y44">
        <v>19900</v>
      </c>
      <c r="Z44">
        <v>221661</v>
      </c>
      <c r="AC44">
        <v>95065.32</v>
      </c>
      <c r="AD44">
        <v>11072.02</v>
      </c>
    </row>
    <row r="45" spans="1:30" x14ac:dyDescent="0.25">
      <c r="A45" t="s">
        <v>2571</v>
      </c>
      <c r="B45">
        <v>551896.19999999995</v>
      </c>
      <c r="C45">
        <v>0</v>
      </c>
      <c r="D45">
        <v>641797.91</v>
      </c>
      <c r="F45">
        <v>-176.37</v>
      </c>
      <c r="G45">
        <v>97733.83</v>
      </c>
      <c r="N45">
        <v>4585.33</v>
      </c>
      <c r="Q45">
        <v>-868191.22</v>
      </c>
      <c r="R45">
        <v>1780248.13</v>
      </c>
      <c r="T45">
        <v>270347.08</v>
      </c>
      <c r="U45">
        <v>250608</v>
      </c>
      <c r="X45">
        <v>335560</v>
      </c>
      <c r="Y45">
        <v>26200</v>
      </c>
      <c r="Z45">
        <v>384060</v>
      </c>
      <c r="AC45">
        <v>116829.71</v>
      </c>
      <c r="AD45">
        <v>7216.04</v>
      </c>
    </row>
    <row r="46" spans="1:30" x14ac:dyDescent="0.25">
      <c r="A46" t="s">
        <v>2572</v>
      </c>
      <c r="B46">
        <v>301464.3</v>
      </c>
      <c r="C46">
        <v>621603.42000000004</v>
      </c>
      <c r="D46">
        <v>33463.9</v>
      </c>
      <c r="F46">
        <v>1917110.72</v>
      </c>
      <c r="G46">
        <v>347527.81</v>
      </c>
      <c r="K46">
        <v>24400</v>
      </c>
      <c r="M46">
        <v>57130</v>
      </c>
      <c r="N46">
        <v>15754.19</v>
      </c>
      <c r="O46">
        <v>28800</v>
      </c>
      <c r="Q46">
        <v>394652.67</v>
      </c>
      <c r="R46">
        <v>2690789.95</v>
      </c>
      <c r="T46">
        <v>358247.6</v>
      </c>
      <c r="X46">
        <v>294180</v>
      </c>
      <c r="Z46">
        <v>343340</v>
      </c>
      <c r="AC46">
        <v>299294.26</v>
      </c>
      <c r="AD46">
        <v>150</v>
      </c>
    </row>
    <row r="47" spans="1:30" x14ac:dyDescent="0.25">
      <c r="A47" t="s">
        <v>2573</v>
      </c>
      <c r="B47">
        <v>784075.02</v>
      </c>
      <c r="C47">
        <v>10000</v>
      </c>
      <c r="D47">
        <v>186506.84</v>
      </c>
      <c r="F47">
        <v>123897.33</v>
      </c>
      <c r="G47">
        <v>50706.02</v>
      </c>
      <c r="N47">
        <v>6409.43</v>
      </c>
      <c r="Q47">
        <v>-892375.91</v>
      </c>
      <c r="R47">
        <v>2057308.95</v>
      </c>
      <c r="T47">
        <v>107419.62</v>
      </c>
      <c r="X47">
        <v>224600</v>
      </c>
      <c r="Y47">
        <v>9600</v>
      </c>
      <c r="Z47">
        <v>260972</v>
      </c>
      <c r="AC47">
        <v>84216</v>
      </c>
      <c r="AD47">
        <v>12588.88</v>
      </c>
    </row>
    <row r="48" spans="1:30" x14ac:dyDescent="0.25">
      <c r="A48" t="s">
        <v>2574</v>
      </c>
      <c r="B48">
        <v>203464.55</v>
      </c>
      <c r="C48">
        <v>0</v>
      </c>
      <c r="D48">
        <v>135208.09</v>
      </c>
      <c r="F48">
        <v>88258.87</v>
      </c>
      <c r="G48">
        <v>151373.19</v>
      </c>
      <c r="N48">
        <v>0</v>
      </c>
      <c r="Q48">
        <v>-1418929.91</v>
      </c>
      <c r="R48">
        <v>1988049.06</v>
      </c>
      <c r="T48">
        <v>214310.14</v>
      </c>
      <c r="Z48">
        <v>48004</v>
      </c>
      <c r="AC48">
        <v>143587.59</v>
      </c>
      <c r="AD48">
        <v>13533</v>
      </c>
    </row>
    <row r="49" spans="1:32" x14ac:dyDescent="0.25">
      <c r="A49" t="s">
        <v>2575</v>
      </c>
      <c r="B49">
        <v>340588.25</v>
      </c>
      <c r="C49">
        <v>0</v>
      </c>
      <c r="D49">
        <v>573601.41</v>
      </c>
      <c r="F49">
        <v>-26402.42</v>
      </c>
      <c r="G49">
        <v>159061.57999999999</v>
      </c>
      <c r="N49">
        <v>0</v>
      </c>
      <c r="Q49">
        <v>-984550.33</v>
      </c>
      <c r="R49">
        <v>1911374.52</v>
      </c>
      <c r="T49">
        <v>234526.57</v>
      </c>
      <c r="X49">
        <v>88260</v>
      </c>
      <c r="Y49">
        <v>35550</v>
      </c>
      <c r="Z49">
        <v>159809</v>
      </c>
      <c r="AC49">
        <v>74972</v>
      </c>
      <c r="AD49">
        <v>3530.94</v>
      </c>
    </row>
    <row r="50" spans="1:32" x14ac:dyDescent="0.25">
      <c r="A50" t="s">
        <v>2576</v>
      </c>
      <c r="B50">
        <v>607590.53</v>
      </c>
      <c r="C50">
        <v>41401.31</v>
      </c>
      <c r="D50">
        <v>70056.12</v>
      </c>
      <c r="F50">
        <v>6</v>
      </c>
      <c r="G50">
        <v>125189.33</v>
      </c>
      <c r="K50">
        <v>7480</v>
      </c>
      <c r="N50">
        <v>0</v>
      </c>
      <c r="Q50">
        <v>-1539064.12</v>
      </c>
      <c r="R50">
        <v>1946410.43</v>
      </c>
      <c r="T50">
        <v>76546.42</v>
      </c>
      <c r="U50">
        <v>480332</v>
      </c>
      <c r="X50">
        <v>270997.53999999998</v>
      </c>
      <c r="Z50">
        <v>290801.53999999998</v>
      </c>
      <c r="AA50">
        <v>480</v>
      </c>
      <c r="AB50">
        <v>2352</v>
      </c>
      <c r="AC50">
        <v>94190.67</v>
      </c>
      <c r="AD50">
        <v>10634.77</v>
      </c>
    </row>
    <row r="51" spans="1:32" x14ac:dyDescent="0.25">
      <c r="A51" t="s">
        <v>2577</v>
      </c>
      <c r="B51">
        <v>354755.21</v>
      </c>
      <c r="C51">
        <v>20614.25</v>
      </c>
      <c r="D51">
        <v>23814.27</v>
      </c>
      <c r="F51">
        <v>115810.38</v>
      </c>
      <c r="G51">
        <v>98053.28</v>
      </c>
      <c r="K51">
        <v>62670.29</v>
      </c>
      <c r="N51">
        <v>9.9</v>
      </c>
      <c r="Q51">
        <v>-1129607.06</v>
      </c>
      <c r="R51">
        <v>1372237.86</v>
      </c>
      <c r="T51">
        <v>89822.46</v>
      </c>
      <c r="U51">
        <v>344586</v>
      </c>
      <c r="X51">
        <v>126231</v>
      </c>
      <c r="Y51">
        <v>3000</v>
      </c>
      <c r="Z51">
        <v>174861</v>
      </c>
      <c r="AA51">
        <v>720</v>
      </c>
      <c r="AB51">
        <v>2813</v>
      </c>
      <c r="AC51">
        <v>69688.45</v>
      </c>
      <c r="AD51">
        <v>7820.61</v>
      </c>
    </row>
    <row r="52" spans="1:32" x14ac:dyDescent="0.25">
      <c r="A52" t="s">
        <v>2578</v>
      </c>
      <c r="B52">
        <v>423538.49</v>
      </c>
      <c r="C52">
        <v>0</v>
      </c>
      <c r="D52">
        <v>30153.51</v>
      </c>
      <c r="F52">
        <v>34529.199999999997</v>
      </c>
      <c r="G52">
        <v>65225.08</v>
      </c>
      <c r="J52">
        <v>4000</v>
      </c>
      <c r="K52">
        <v>54290</v>
      </c>
      <c r="N52">
        <v>1842.84</v>
      </c>
      <c r="Q52">
        <v>-322542.03000000003</v>
      </c>
      <c r="R52">
        <v>566631.65</v>
      </c>
      <c r="T52">
        <v>149878.06</v>
      </c>
      <c r="U52">
        <v>271492</v>
      </c>
      <c r="Z52">
        <v>37520</v>
      </c>
      <c r="AA52">
        <v>9600</v>
      </c>
      <c r="AB52">
        <v>13568</v>
      </c>
      <c r="AC52">
        <v>104950.32</v>
      </c>
      <c r="AD52">
        <v>6507.92</v>
      </c>
    </row>
    <row r="53" spans="1:32" x14ac:dyDescent="0.25">
      <c r="A53" t="s">
        <v>2579</v>
      </c>
      <c r="B53">
        <v>170115.02</v>
      </c>
      <c r="C53">
        <v>21718.61</v>
      </c>
      <c r="D53">
        <v>57802.36</v>
      </c>
      <c r="F53">
        <v>908396.89</v>
      </c>
      <c r="G53">
        <v>131466.51</v>
      </c>
      <c r="K53">
        <v>48820</v>
      </c>
      <c r="N53">
        <v>0</v>
      </c>
      <c r="Q53">
        <v>-492243.58</v>
      </c>
      <c r="R53">
        <v>1787234.17</v>
      </c>
      <c r="T53">
        <v>102716.74</v>
      </c>
      <c r="X53">
        <v>155673</v>
      </c>
      <c r="Y53">
        <v>3000</v>
      </c>
      <c r="Z53">
        <v>193925</v>
      </c>
      <c r="AA53">
        <v>16904</v>
      </c>
      <c r="AB53">
        <v>672</v>
      </c>
      <c r="AC53">
        <v>75754.600000000006</v>
      </c>
      <c r="AD53">
        <v>28445.34</v>
      </c>
    </row>
    <row r="54" spans="1:32" x14ac:dyDescent="0.25">
      <c r="A54" t="s">
        <v>2580</v>
      </c>
      <c r="B54">
        <v>623158.47</v>
      </c>
      <c r="C54">
        <v>0</v>
      </c>
      <c r="D54">
        <v>29486.09</v>
      </c>
      <c r="F54">
        <v>38258.43</v>
      </c>
      <c r="G54">
        <v>592729.89</v>
      </c>
      <c r="K54">
        <v>11700</v>
      </c>
      <c r="N54">
        <v>0</v>
      </c>
      <c r="Q54">
        <v>-1305114.82</v>
      </c>
      <c r="R54">
        <v>2469567.41</v>
      </c>
      <c r="T54">
        <v>285335.67999999999</v>
      </c>
      <c r="X54">
        <v>142443</v>
      </c>
      <c r="Y54">
        <v>3000</v>
      </c>
      <c r="Z54">
        <v>184295</v>
      </c>
      <c r="AC54">
        <v>124521.27</v>
      </c>
      <c r="AD54">
        <v>14482.12</v>
      </c>
    </row>
    <row r="55" spans="1:32" x14ac:dyDescent="0.25">
      <c r="A55" t="s">
        <v>2658</v>
      </c>
      <c r="B55">
        <v>126464.08</v>
      </c>
      <c r="C55">
        <v>0</v>
      </c>
      <c r="D55">
        <v>22036.44</v>
      </c>
      <c r="F55">
        <v>202556.27</v>
      </c>
      <c r="G55">
        <v>65878.759999999995</v>
      </c>
      <c r="J55">
        <v>4000</v>
      </c>
      <c r="K55">
        <v>14410</v>
      </c>
      <c r="N55">
        <v>44.15</v>
      </c>
      <c r="Q55">
        <v>-1600204.2</v>
      </c>
      <c r="R55">
        <v>2114448.44</v>
      </c>
      <c r="T55">
        <v>31799.439999999999</v>
      </c>
      <c r="X55">
        <v>286818</v>
      </c>
      <c r="Y55">
        <v>5000</v>
      </c>
      <c r="Z55">
        <v>291818</v>
      </c>
      <c r="AA55">
        <v>8640</v>
      </c>
      <c r="AB55">
        <v>4160</v>
      </c>
      <c r="AC55">
        <v>115152.1</v>
      </c>
      <c r="AD55">
        <v>19610.18</v>
      </c>
    </row>
    <row r="56" spans="1:32" x14ac:dyDescent="0.25">
      <c r="A56" t="s">
        <v>2661</v>
      </c>
      <c r="B56">
        <v>366025.34</v>
      </c>
      <c r="C56">
        <v>0</v>
      </c>
      <c r="D56">
        <v>49994</v>
      </c>
      <c r="F56">
        <v>924115.11</v>
      </c>
      <c r="G56">
        <v>60130.48</v>
      </c>
      <c r="K56">
        <v>43321</v>
      </c>
      <c r="N56">
        <v>0</v>
      </c>
      <c r="Q56">
        <v>-1640735.02</v>
      </c>
      <c r="R56">
        <v>2791483.6</v>
      </c>
      <c r="T56">
        <v>45731.81</v>
      </c>
      <c r="U56">
        <v>302818</v>
      </c>
      <c r="X56">
        <v>80366</v>
      </c>
      <c r="Y56">
        <v>6000</v>
      </c>
      <c r="Z56">
        <v>110886</v>
      </c>
      <c r="AC56">
        <v>85793.71</v>
      </c>
      <c r="AD56">
        <v>32040.75</v>
      </c>
    </row>
    <row r="57" spans="1:32" x14ac:dyDescent="0.25">
      <c r="A57" t="s">
        <v>2581</v>
      </c>
      <c r="B57">
        <v>662554.54</v>
      </c>
      <c r="C57">
        <v>0</v>
      </c>
      <c r="D57">
        <v>138619.97</v>
      </c>
      <c r="F57">
        <v>267004.34999999998</v>
      </c>
      <c r="G57">
        <v>106655.96</v>
      </c>
      <c r="J57">
        <v>0</v>
      </c>
      <c r="K57">
        <v>21514.3</v>
      </c>
      <c r="N57">
        <v>615</v>
      </c>
      <c r="O57">
        <v>1220</v>
      </c>
      <c r="Q57">
        <v>-344029.9</v>
      </c>
      <c r="R57">
        <v>1683662.57</v>
      </c>
      <c r="T57">
        <v>8366.9500000000007</v>
      </c>
      <c r="X57">
        <v>266346.5</v>
      </c>
      <c r="Z57">
        <v>292154.5</v>
      </c>
      <c r="AA57">
        <v>29108</v>
      </c>
      <c r="AC57">
        <v>108193.26</v>
      </c>
      <c r="AD57">
        <v>33404.089999999997</v>
      </c>
      <c r="AF57">
        <v>0.75</v>
      </c>
    </row>
    <row r="58" spans="1:32" x14ac:dyDescent="0.25">
      <c r="A58" t="s">
        <v>2582</v>
      </c>
      <c r="B58">
        <v>724395.25</v>
      </c>
      <c r="C58">
        <v>0</v>
      </c>
      <c r="D58">
        <v>140728.07999999999</v>
      </c>
      <c r="F58">
        <v>-349642.4</v>
      </c>
      <c r="G58">
        <v>648569.4</v>
      </c>
      <c r="J58">
        <v>0</v>
      </c>
      <c r="K58">
        <v>19920</v>
      </c>
      <c r="M58">
        <v>184150</v>
      </c>
      <c r="N58">
        <v>66282.33</v>
      </c>
      <c r="O58">
        <v>4311.04</v>
      </c>
      <c r="Q58">
        <v>-432739.47</v>
      </c>
      <c r="R58">
        <v>1188971.67</v>
      </c>
      <c r="T58">
        <v>275352.03000000003</v>
      </c>
      <c r="X58">
        <v>279566.59999999998</v>
      </c>
      <c r="Y58">
        <v>14000</v>
      </c>
      <c r="Z58">
        <v>318300.59999999998</v>
      </c>
      <c r="AC58">
        <v>96239.69</v>
      </c>
      <c r="AD58">
        <v>21223.58</v>
      </c>
    </row>
    <row r="59" spans="1:32" x14ac:dyDescent="0.25">
      <c r="A59" t="s">
        <v>2583</v>
      </c>
      <c r="B59">
        <v>202834.46</v>
      </c>
      <c r="C59">
        <v>0</v>
      </c>
      <c r="D59">
        <v>13095.66</v>
      </c>
      <c r="F59">
        <v>200832.87</v>
      </c>
      <c r="G59">
        <v>98819.55</v>
      </c>
      <c r="J59">
        <v>19230.96</v>
      </c>
      <c r="K59">
        <v>68124.800000000003</v>
      </c>
      <c r="N59">
        <v>0</v>
      </c>
      <c r="Q59">
        <v>-1755419.45</v>
      </c>
      <c r="R59">
        <v>2121250.9300000002</v>
      </c>
      <c r="T59">
        <v>220687.27</v>
      </c>
      <c r="U59">
        <v>200</v>
      </c>
      <c r="X59">
        <v>87187.5</v>
      </c>
      <c r="Y59">
        <v>7000</v>
      </c>
      <c r="Z59">
        <v>145103.5</v>
      </c>
      <c r="AC59">
        <v>84539.59</v>
      </c>
      <c r="AD59">
        <v>22701.72</v>
      </c>
      <c r="AF59">
        <v>334.66</v>
      </c>
    </row>
    <row r="60" spans="1:32" x14ac:dyDescent="0.25">
      <c r="A60" t="s">
        <v>2584</v>
      </c>
      <c r="B60">
        <v>225701.88</v>
      </c>
      <c r="C60">
        <v>0</v>
      </c>
      <c r="D60">
        <v>442933.88</v>
      </c>
      <c r="F60">
        <v>8</v>
      </c>
      <c r="G60">
        <v>165708.51999999999</v>
      </c>
      <c r="M60">
        <v>92860</v>
      </c>
      <c r="N60">
        <v>2070</v>
      </c>
      <c r="O60">
        <v>1760</v>
      </c>
      <c r="Q60">
        <v>-471319.56</v>
      </c>
      <c r="R60">
        <v>1374864.38</v>
      </c>
      <c r="T60">
        <v>65250.89</v>
      </c>
      <c r="X60">
        <v>274451.40000000002</v>
      </c>
      <c r="Z60">
        <v>349643.4</v>
      </c>
      <c r="AA60">
        <v>812</v>
      </c>
      <c r="AC60">
        <v>124156.55</v>
      </c>
      <c r="AD60">
        <v>30972.880000000001</v>
      </c>
    </row>
    <row r="61" spans="1:32" x14ac:dyDescent="0.25">
      <c r="A61" t="s">
        <v>2585</v>
      </c>
      <c r="B61">
        <v>118406.41</v>
      </c>
      <c r="C61">
        <v>0</v>
      </c>
      <c r="D61">
        <v>72041.97</v>
      </c>
      <c r="F61">
        <v>167363.82999999999</v>
      </c>
      <c r="G61">
        <v>204850.1</v>
      </c>
      <c r="K61">
        <v>22780</v>
      </c>
      <c r="M61">
        <v>0</v>
      </c>
      <c r="N61">
        <v>4786.07</v>
      </c>
      <c r="Q61">
        <v>-1895014.94</v>
      </c>
      <c r="R61">
        <v>2680574.06</v>
      </c>
      <c r="T61">
        <v>51359.22</v>
      </c>
      <c r="X61">
        <v>279961.5</v>
      </c>
      <c r="Y61">
        <v>17500</v>
      </c>
      <c r="Z61">
        <v>396781.5</v>
      </c>
      <c r="AC61">
        <v>167375.57999999999</v>
      </c>
      <c r="AD61">
        <v>35126.519999999997</v>
      </c>
    </row>
    <row r="62" spans="1:32" x14ac:dyDescent="0.25">
      <c r="A62" t="s">
        <v>2586</v>
      </c>
      <c r="B62">
        <v>303346.26</v>
      </c>
      <c r="C62">
        <v>0</v>
      </c>
      <c r="D62">
        <v>266530.44</v>
      </c>
      <c r="F62">
        <v>1861.26</v>
      </c>
      <c r="G62">
        <v>415225.72</v>
      </c>
      <c r="K62">
        <v>7020</v>
      </c>
      <c r="M62">
        <v>4710.92</v>
      </c>
      <c r="N62">
        <v>10835.1</v>
      </c>
      <c r="O62">
        <v>319220.65000000002</v>
      </c>
      <c r="Q62">
        <v>-1426139.09</v>
      </c>
      <c r="R62">
        <v>2191965</v>
      </c>
      <c r="T62">
        <v>17319.61</v>
      </c>
      <c r="V62">
        <v>186.32</v>
      </c>
      <c r="X62">
        <v>240660</v>
      </c>
      <c r="Z62">
        <v>281127</v>
      </c>
      <c r="AC62">
        <v>82934.41</v>
      </c>
      <c r="AD62">
        <v>14753.42</v>
      </c>
    </row>
    <row r="63" spans="1:32" x14ac:dyDescent="0.25">
      <c r="A63" t="s">
        <v>2587</v>
      </c>
      <c r="B63">
        <v>902271.47</v>
      </c>
      <c r="C63">
        <v>0</v>
      </c>
      <c r="D63">
        <v>80832.78</v>
      </c>
      <c r="F63">
        <v>3230842.78</v>
      </c>
      <c r="G63">
        <v>347120.69</v>
      </c>
      <c r="J63">
        <v>0</v>
      </c>
      <c r="K63">
        <v>18820</v>
      </c>
      <c r="N63">
        <v>2145</v>
      </c>
      <c r="Q63">
        <v>3865467.62</v>
      </c>
      <c r="R63">
        <v>1302561.3500000001</v>
      </c>
      <c r="T63">
        <v>51818.2</v>
      </c>
      <c r="V63">
        <v>2104.6799999999998</v>
      </c>
      <c r="X63">
        <v>281673</v>
      </c>
      <c r="Y63">
        <v>20000</v>
      </c>
      <c r="Z63">
        <v>361595</v>
      </c>
      <c r="AC63">
        <v>570989.14</v>
      </c>
      <c r="AD63">
        <v>50937.99</v>
      </c>
      <c r="AF63">
        <v>0</v>
      </c>
    </row>
    <row r="64" spans="1:32" x14ac:dyDescent="0.25">
      <c r="A64" t="s">
        <v>2588</v>
      </c>
      <c r="B64">
        <v>241325.41</v>
      </c>
      <c r="C64">
        <v>0</v>
      </c>
      <c r="D64">
        <v>168704.66</v>
      </c>
      <c r="F64">
        <v>279675.38</v>
      </c>
      <c r="G64">
        <v>601165.36</v>
      </c>
      <c r="K64">
        <v>7020</v>
      </c>
      <c r="M64">
        <v>223660</v>
      </c>
      <c r="N64">
        <v>1246</v>
      </c>
      <c r="O64">
        <v>630</v>
      </c>
      <c r="Q64">
        <v>-486959.74</v>
      </c>
      <c r="R64">
        <v>1726865.73</v>
      </c>
      <c r="T64">
        <v>69793.69</v>
      </c>
      <c r="U64">
        <v>11170</v>
      </c>
      <c r="X64">
        <v>275355.5</v>
      </c>
      <c r="Z64">
        <v>325601.5</v>
      </c>
      <c r="AA64">
        <v>488</v>
      </c>
      <c r="AC64">
        <v>185514.9</v>
      </c>
      <c r="AD64">
        <v>26305.97</v>
      </c>
    </row>
    <row r="65" spans="1:32" x14ac:dyDescent="0.25">
      <c r="A65" t="s">
        <v>2589</v>
      </c>
      <c r="B65">
        <v>309581.64</v>
      </c>
      <c r="C65">
        <v>0</v>
      </c>
      <c r="D65">
        <v>297783.07</v>
      </c>
      <c r="F65">
        <v>121979.85</v>
      </c>
      <c r="G65">
        <v>493055.18</v>
      </c>
      <c r="J65">
        <v>0</v>
      </c>
      <c r="K65">
        <v>6465.08</v>
      </c>
      <c r="M65">
        <v>239960</v>
      </c>
      <c r="N65">
        <v>0</v>
      </c>
      <c r="Q65">
        <v>-103554</v>
      </c>
      <c r="R65">
        <v>1340923.19</v>
      </c>
      <c r="T65">
        <v>30503.37</v>
      </c>
      <c r="V65">
        <v>224.07</v>
      </c>
      <c r="X65">
        <v>258465.5</v>
      </c>
      <c r="Z65">
        <v>334759.5</v>
      </c>
      <c r="AA65">
        <v>2800</v>
      </c>
      <c r="AC65">
        <v>184889.63</v>
      </c>
      <c r="AD65">
        <v>28138.34</v>
      </c>
    </row>
    <row r="66" spans="1:32" x14ac:dyDescent="0.25">
      <c r="A66" t="s">
        <v>2590</v>
      </c>
      <c r="B66">
        <v>257288.98</v>
      </c>
      <c r="C66">
        <v>0</v>
      </c>
      <c r="D66">
        <v>170072.78</v>
      </c>
      <c r="F66">
        <v>186314.35</v>
      </c>
      <c r="G66">
        <v>303576.68</v>
      </c>
      <c r="K66">
        <v>8509.14</v>
      </c>
      <c r="N66">
        <v>14332.09</v>
      </c>
      <c r="Q66">
        <v>0.81</v>
      </c>
      <c r="R66">
        <v>1363793.05</v>
      </c>
      <c r="S66">
        <v>279.82</v>
      </c>
      <c r="T66">
        <v>36194.25</v>
      </c>
      <c r="X66">
        <v>377840</v>
      </c>
      <c r="Z66">
        <v>402689</v>
      </c>
      <c r="AC66">
        <v>455915.31</v>
      </c>
      <c r="AD66">
        <v>25092.06</v>
      </c>
    </row>
    <row r="67" spans="1:32" x14ac:dyDescent="0.25">
      <c r="A67" t="s">
        <v>2591</v>
      </c>
      <c r="B67">
        <v>83763.570000000007</v>
      </c>
      <c r="C67">
        <v>0</v>
      </c>
      <c r="D67">
        <v>66612.539999999994</v>
      </c>
      <c r="F67">
        <v>1550510.33</v>
      </c>
      <c r="G67">
        <v>284185.78999999998</v>
      </c>
      <c r="J67">
        <v>0</v>
      </c>
      <c r="K67">
        <v>7797.79</v>
      </c>
      <c r="M67">
        <v>45506.9</v>
      </c>
      <c r="N67">
        <v>70491</v>
      </c>
      <c r="O67">
        <v>1760</v>
      </c>
      <c r="Q67">
        <v>1533575.16</v>
      </c>
      <c r="R67">
        <v>464694.52</v>
      </c>
      <c r="T67">
        <v>22066.54</v>
      </c>
      <c r="X67">
        <v>118883.7</v>
      </c>
      <c r="Z67">
        <v>139466.70000000001</v>
      </c>
      <c r="AC67">
        <v>94454.95</v>
      </c>
      <c r="AD67">
        <v>45781.73</v>
      </c>
    </row>
    <row r="68" spans="1:32" x14ac:dyDescent="0.25">
      <c r="A68" t="s">
        <v>2592</v>
      </c>
      <c r="B68">
        <v>914171.37</v>
      </c>
      <c r="C68">
        <v>0</v>
      </c>
      <c r="D68">
        <v>178482.79</v>
      </c>
      <c r="F68">
        <v>750644.03</v>
      </c>
      <c r="G68">
        <v>267990.08</v>
      </c>
      <c r="K68">
        <v>6000</v>
      </c>
      <c r="M68">
        <v>10440</v>
      </c>
      <c r="N68">
        <v>24272.54</v>
      </c>
      <c r="Q68">
        <v>1309857.8</v>
      </c>
      <c r="R68">
        <v>961521.58</v>
      </c>
      <c r="T68">
        <v>38244.199999999997</v>
      </c>
      <c r="X68">
        <v>305318</v>
      </c>
      <c r="Z68">
        <v>341289</v>
      </c>
      <c r="AC68">
        <v>112725.37</v>
      </c>
      <c r="AD68">
        <v>40351.480000000003</v>
      </c>
      <c r="AF68">
        <v>50000</v>
      </c>
    </row>
    <row r="69" spans="1:32" x14ac:dyDescent="0.25">
      <c r="A69" t="s">
        <v>2593</v>
      </c>
      <c r="B69">
        <v>2375543.7400000002</v>
      </c>
      <c r="C69">
        <v>0</v>
      </c>
      <c r="D69">
        <v>67147.19</v>
      </c>
      <c r="F69">
        <v>34959.980000000003</v>
      </c>
      <c r="G69">
        <v>454642.97</v>
      </c>
      <c r="K69">
        <v>20820</v>
      </c>
      <c r="M69">
        <v>23475</v>
      </c>
      <c r="N69">
        <v>1219</v>
      </c>
      <c r="O69">
        <v>3649.59</v>
      </c>
      <c r="Q69">
        <v>862439.33</v>
      </c>
      <c r="R69">
        <v>2317512.06</v>
      </c>
      <c r="T69">
        <v>48655.73</v>
      </c>
      <c r="X69">
        <v>181742.5</v>
      </c>
      <c r="Y69">
        <v>10500</v>
      </c>
      <c r="Z69">
        <v>243372.5</v>
      </c>
      <c r="AC69">
        <v>256531.59</v>
      </c>
      <c r="AD69">
        <v>37815.24</v>
      </c>
    </row>
    <row r="70" spans="1:32" x14ac:dyDescent="0.25">
      <c r="A70" t="s">
        <v>2594</v>
      </c>
      <c r="B70">
        <v>305651.86</v>
      </c>
      <c r="C70">
        <v>0</v>
      </c>
      <c r="D70">
        <v>25355.3</v>
      </c>
      <c r="F70">
        <v>366131.8</v>
      </c>
      <c r="G70">
        <v>234228.03</v>
      </c>
      <c r="J70">
        <v>0</v>
      </c>
      <c r="K70">
        <v>22936.6</v>
      </c>
      <c r="M70">
        <v>304820</v>
      </c>
      <c r="N70">
        <v>632</v>
      </c>
      <c r="O70">
        <v>20</v>
      </c>
      <c r="Q70">
        <v>-1497199.56</v>
      </c>
      <c r="R70">
        <v>2233839.69</v>
      </c>
      <c r="T70">
        <v>44597.02</v>
      </c>
      <c r="X70">
        <v>249394.5</v>
      </c>
      <c r="Y70">
        <v>5000</v>
      </c>
      <c r="Z70">
        <v>279906.5</v>
      </c>
      <c r="AA70">
        <v>856</v>
      </c>
      <c r="AC70">
        <v>118903.98</v>
      </c>
      <c r="AD70">
        <v>33006.78</v>
      </c>
    </row>
    <row r="71" spans="1:32" x14ac:dyDescent="0.25">
      <c r="A71" t="s">
        <v>2659</v>
      </c>
      <c r="B71">
        <v>245997.06</v>
      </c>
      <c r="C71">
        <v>35320</v>
      </c>
      <c r="D71">
        <v>95849.2</v>
      </c>
      <c r="F71">
        <v>-366287.43</v>
      </c>
      <c r="G71">
        <v>443018.73</v>
      </c>
      <c r="N71">
        <v>2006.87</v>
      </c>
      <c r="Q71">
        <v>-1977343.45</v>
      </c>
      <c r="R71">
        <v>2560558.21</v>
      </c>
      <c r="T71">
        <v>25402.86</v>
      </c>
      <c r="V71">
        <v>778.63</v>
      </c>
      <c r="X71">
        <v>152800.6</v>
      </c>
      <c r="Z71">
        <v>199196.6</v>
      </c>
      <c r="AC71">
        <v>74902.850000000006</v>
      </c>
      <c r="AD71">
        <v>36206.71</v>
      </c>
    </row>
    <row r="72" spans="1:32" x14ac:dyDescent="0.25">
      <c r="A72" t="s">
        <v>2595</v>
      </c>
      <c r="B72">
        <v>636949</v>
      </c>
      <c r="C72">
        <v>0</v>
      </c>
      <c r="D72">
        <v>222450.37</v>
      </c>
      <c r="F72">
        <v>16987.8</v>
      </c>
      <c r="G72">
        <v>290532.87</v>
      </c>
      <c r="K72">
        <v>73363</v>
      </c>
      <c r="N72">
        <v>430</v>
      </c>
      <c r="Q72">
        <v>-1271757.73</v>
      </c>
      <c r="R72">
        <v>1431387.54</v>
      </c>
      <c r="T72">
        <v>493988.13</v>
      </c>
      <c r="U72">
        <v>591400</v>
      </c>
      <c r="X72">
        <v>395018</v>
      </c>
      <c r="Z72">
        <v>418054</v>
      </c>
      <c r="AB72">
        <v>2632</v>
      </c>
      <c r="AC72">
        <v>111638.9</v>
      </c>
      <c r="AD72">
        <v>14584</v>
      </c>
    </row>
    <row r="73" spans="1:32" x14ac:dyDescent="0.25">
      <c r="A73" t="s">
        <v>2596</v>
      </c>
      <c r="B73">
        <v>455019.52000000002</v>
      </c>
      <c r="C73">
        <v>0</v>
      </c>
      <c r="D73">
        <v>230093.6</v>
      </c>
      <c r="F73">
        <v>10444.549999999999</v>
      </c>
      <c r="G73">
        <v>967092.8</v>
      </c>
      <c r="K73">
        <v>17544</v>
      </c>
      <c r="Q73">
        <v>-545815.98</v>
      </c>
      <c r="R73">
        <v>2041384.85</v>
      </c>
      <c r="T73">
        <v>416341</v>
      </c>
      <c r="X73">
        <v>417910</v>
      </c>
      <c r="Z73">
        <v>473696.5</v>
      </c>
      <c r="AC73">
        <v>104419.8</v>
      </c>
      <c r="AD73">
        <v>106597.1</v>
      </c>
    </row>
    <row r="74" spans="1:32" x14ac:dyDescent="0.25">
      <c r="A74" t="s">
        <v>2597</v>
      </c>
      <c r="B74">
        <v>440690.72</v>
      </c>
      <c r="C74">
        <v>0</v>
      </c>
      <c r="D74">
        <v>6837.15</v>
      </c>
      <c r="F74">
        <v>275964.44</v>
      </c>
      <c r="G74">
        <v>299140.13</v>
      </c>
      <c r="Q74">
        <v>-236341.17</v>
      </c>
      <c r="R74">
        <v>1173118.8999999999</v>
      </c>
      <c r="T74">
        <v>339379.15</v>
      </c>
      <c r="X74">
        <v>238480</v>
      </c>
      <c r="Z74">
        <v>293550</v>
      </c>
      <c r="AB74">
        <v>480</v>
      </c>
      <c r="AC74">
        <v>174837.28</v>
      </c>
      <c r="AD74">
        <v>23137.16</v>
      </c>
    </row>
    <row r="75" spans="1:32" x14ac:dyDescent="0.25">
      <c r="A75" t="s">
        <v>2598</v>
      </c>
      <c r="B75">
        <v>1445360.8</v>
      </c>
      <c r="C75">
        <v>0</v>
      </c>
      <c r="D75">
        <v>51887.08</v>
      </c>
      <c r="F75">
        <v>180880.61</v>
      </c>
      <c r="G75">
        <v>475700.65</v>
      </c>
      <c r="N75">
        <v>0</v>
      </c>
      <c r="Q75">
        <v>-64660.42</v>
      </c>
      <c r="R75">
        <v>1745362.84</v>
      </c>
      <c r="T75">
        <v>858982.11</v>
      </c>
      <c r="U75">
        <v>20000</v>
      </c>
      <c r="X75">
        <v>386800</v>
      </c>
      <c r="Z75">
        <v>436025</v>
      </c>
      <c r="AB75">
        <v>6000</v>
      </c>
      <c r="AC75">
        <v>227586.49</v>
      </c>
      <c r="AD75">
        <v>73043.899999999994</v>
      </c>
      <c r="AF75">
        <v>50000</v>
      </c>
    </row>
    <row r="76" spans="1:32" x14ac:dyDescent="0.25">
      <c r="A76" t="s">
        <v>2599</v>
      </c>
      <c r="B76">
        <v>834667.67</v>
      </c>
      <c r="C76">
        <v>55714.55</v>
      </c>
      <c r="D76">
        <v>35585.410000000003</v>
      </c>
      <c r="F76">
        <v>72526.14</v>
      </c>
      <c r="G76">
        <v>314984.37</v>
      </c>
      <c r="K76">
        <v>73182.12</v>
      </c>
      <c r="M76">
        <v>35000</v>
      </c>
      <c r="N76">
        <v>6166.64</v>
      </c>
      <c r="Q76">
        <v>-637516.06000000006</v>
      </c>
      <c r="R76">
        <v>1851699.47</v>
      </c>
      <c r="T76">
        <v>190357.01</v>
      </c>
      <c r="X76">
        <v>479220</v>
      </c>
      <c r="Z76">
        <v>532217</v>
      </c>
      <c r="AB76">
        <v>408</v>
      </c>
      <c r="AC76">
        <v>87494.26</v>
      </c>
      <c r="AD76">
        <v>14511.78</v>
      </c>
      <c r="AF76">
        <v>50000</v>
      </c>
    </row>
    <row r="77" spans="1:32" x14ac:dyDescent="0.25">
      <c r="A77" t="s">
        <v>2600</v>
      </c>
      <c r="B77">
        <v>445530.42</v>
      </c>
      <c r="C77">
        <v>31270.13</v>
      </c>
      <c r="D77">
        <v>139620.06</v>
      </c>
      <c r="F77">
        <v>416793.08</v>
      </c>
      <c r="G77">
        <v>486182.6</v>
      </c>
      <c r="K77">
        <v>7150</v>
      </c>
      <c r="N77">
        <v>300.79000000000002</v>
      </c>
      <c r="Q77">
        <v>240100.27</v>
      </c>
      <c r="R77">
        <v>1211766.1200000001</v>
      </c>
      <c r="T77">
        <v>234948.21</v>
      </c>
      <c r="V77">
        <v>1340.2</v>
      </c>
      <c r="X77">
        <v>320680</v>
      </c>
      <c r="Y77">
        <v>30000</v>
      </c>
      <c r="Z77">
        <v>375727</v>
      </c>
      <c r="AB77">
        <v>816</v>
      </c>
      <c r="AC77">
        <v>145826.29999999999</v>
      </c>
      <c r="AD77">
        <v>4520</v>
      </c>
    </row>
    <row r="78" spans="1:32" x14ac:dyDescent="0.25">
      <c r="A78" t="s">
        <v>2601</v>
      </c>
      <c r="B78">
        <v>334822.09999999998</v>
      </c>
      <c r="C78">
        <v>13959.3</v>
      </c>
      <c r="D78">
        <v>45879.86</v>
      </c>
      <c r="F78">
        <v>4</v>
      </c>
      <c r="G78">
        <v>351900.15999999997</v>
      </c>
      <c r="K78">
        <v>37357.5</v>
      </c>
      <c r="M78">
        <v>150000</v>
      </c>
      <c r="N78">
        <v>613</v>
      </c>
      <c r="Q78">
        <v>-971382.5</v>
      </c>
      <c r="R78">
        <v>1379368.14</v>
      </c>
      <c r="T78">
        <v>440308.64</v>
      </c>
      <c r="U78">
        <v>518288</v>
      </c>
      <c r="Z78">
        <v>69327</v>
      </c>
      <c r="AC78">
        <v>663198.12</v>
      </c>
      <c r="AD78">
        <v>25462.240000000002</v>
      </c>
      <c r="AF78">
        <v>50000</v>
      </c>
    </row>
    <row r="79" spans="1:32" x14ac:dyDescent="0.25">
      <c r="A79" t="s">
        <v>2665</v>
      </c>
      <c r="B79">
        <v>74568.98</v>
      </c>
      <c r="C79">
        <v>0</v>
      </c>
      <c r="D79">
        <v>0</v>
      </c>
      <c r="F79">
        <v>67822.789999999994</v>
      </c>
      <c r="G79">
        <v>335232.95</v>
      </c>
      <c r="K79">
        <v>22800</v>
      </c>
      <c r="M79">
        <v>69755</v>
      </c>
      <c r="P79">
        <v>60017.65</v>
      </c>
      <c r="Q79">
        <v>-1190326.81</v>
      </c>
      <c r="R79">
        <v>1583723.57</v>
      </c>
      <c r="T79">
        <v>146635.07999999999</v>
      </c>
      <c r="X79">
        <v>270260</v>
      </c>
      <c r="Z79">
        <v>339728</v>
      </c>
      <c r="AB79">
        <v>2138</v>
      </c>
      <c r="AC79">
        <v>123028.13</v>
      </c>
      <c r="AD79">
        <v>20345.64</v>
      </c>
    </row>
    <row r="80" spans="1:32" x14ac:dyDescent="0.25">
      <c r="A80" t="s">
        <v>2602</v>
      </c>
      <c r="B80">
        <v>112386.16</v>
      </c>
      <c r="C80">
        <v>0</v>
      </c>
      <c r="D80">
        <v>32367.65</v>
      </c>
      <c r="F80">
        <v>2</v>
      </c>
      <c r="G80">
        <v>119092.33</v>
      </c>
      <c r="J80">
        <v>6500</v>
      </c>
      <c r="N80">
        <v>3600.47</v>
      </c>
      <c r="Q80">
        <v>-45258.1</v>
      </c>
      <c r="R80">
        <v>378255.64</v>
      </c>
      <c r="T80">
        <v>181634.04</v>
      </c>
      <c r="X80">
        <v>136360</v>
      </c>
      <c r="Z80">
        <v>213003</v>
      </c>
      <c r="AB80">
        <v>3304</v>
      </c>
      <c r="AC80">
        <v>172988.55</v>
      </c>
      <c r="AD80">
        <v>7948.36</v>
      </c>
    </row>
    <row r="81" spans="1:30" x14ac:dyDescent="0.25">
      <c r="A81" t="s">
        <v>2603</v>
      </c>
      <c r="B81">
        <v>1161206.8400000001</v>
      </c>
      <c r="C81">
        <v>4100</v>
      </c>
      <c r="D81">
        <v>107726.68</v>
      </c>
      <c r="F81">
        <v>-5654.02</v>
      </c>
      <c r="G81">
        <v>268803.62</v>
      </c>
      <c r="K81">
        <v>11940</v>
      </c>
      <c r="N81">
        <v>1059</v>
      </c>
      <c r="Q81">
        <v>435177.71</v>
      </c>
      <c r="R81">
        <v>646396.12</v>
      </c>
      <c r="T81">
        <v>167576.60999999999</v>
      </c>
      <c r="U81">
        <v>375912</v>
      </c>
      <c r="X81">
        <v>95300</v>
      </c>
      <c r="Z81">
        <v>139702</v>
      </c>
      <c r="AA81">
        <v>2456</v>
      </c>
      <c r="AC81">
        <v>49063.5</v>
      </c>
      <c r="AD81">
        <v>5956.82</v>
      </c>
    </row>
    <row r="82" spans="1:30" x14ac:dyDescent="0.25">
      <c r="A82" t="s">
        <v>2604</v>
      </c>
      <c r="B82">
        <v>465099.51</v>
      </c>
      <c r="C82">
        <v>0</v>
      </c>
      <c r="D82">
        <v>48236.83</v>
      </c>
      <c r="F82">
        <v>2073814.68</v>
      </c>
      <c r="G82">
        <v>199205.83</v>
      </c>
      <c r="J82">
        <v>6500</v>
      </c>
      <c r="K82">
        <v>15440</v>
      </c>
      <c r="N82">
        <v>1428</v>
      </c>
      <c r="Q82">
        <v>-464391.74</v>
      </c>
      <c r="R82">
        <v>3382854.97</v>
      </c>
      <c r="T82">
        <v>196912.55</v>
      </c>
      <c r="X82">
        <v>191220</v>
      </c>
      <c r="Z82">
        <v>239933</v>
      </c>
      <c r="AA82">
        <v>480</v>
      </c>
      <c r="AB82">
        <v>1924</v>
      </c>
      <c r="AC82">
        <v>258695.23</v>
      </c>
      <c r="AD82">
        <v>42574.7</v>
      </c>
    </row>
    <row r="83" spans="1:30" x14ac:dyDescent="0.25">
      <c r="A83" t="s">
        <v>2605</v>
      </c>
      <c r="B83">
        <v>205892.87</v>
      </c>
      <c r="C83">
        <v>0</v>
      </c>
      <c r="D83">
        <v>14850</v>
      </c>
      <c r="F83">
        <v>328400.53000000003</v>
      </c>
      <c r="G83">
        <v>226334</v>
      </c>
      <c r="J83">
        <v>6000</v>
      </c>
      <c r="K83">
        <v>7020</v>
      </c>
      <c r="N83">
        <v>1545</v>
      </c>
      <c r="Q83">
        <v>-253911.42</v>
      </c>
      <c r="R83">
        <v>1045747.78</v>
      </c>
      <c r="T83">
        <v>155650.35</v>
      </c>
      <c r="X83">
        <v>118770</v>
      </c>
      <c r="Y83">
        <v>3000</v>
      </c>
      <c r="Z83">
        <v>174423</v>
      </c>
      <c r="AA83">
        <v>8768</v>
      </c>
      <c r="AC83">
        <v>98726.78</v>
      </c>
      <c r="AD83">
        <v>26426.53</v>
      </c>
    </row>
    <row r="84" spans="1:30" x14ac:dyDescent="0.25">
      <c r="A84" t="s">
        <v>2606</v>
      </c>
      <c r="B84">
        <v>237287.05</v>
      </c>
      <c r="C84">
        <v>0</v>
      </c>
      <c r="D84">
        <v>166226.5</v>
      </c>
      <c r="F84">
        <v>14385.03</v>
      </c>
      <c r="G84">
        <v>288259.20000000001</v>
      </c>
      <c r="J84">
        <v>18000</v>
      </c>
      <c r="K84">
        <v>32100</v>
      </c>
      <c r="N84">
        <v>1257</v>
      </c>
      <c r="Q84">
        <v>219536.71</v>
      </c>
      <c r="R84">
        <v>353356.72</v>
      </c>
      <c r="T84">
        <v>261375.05</v>
      </c>
      <c r="X84">
        <v>300148.7</v>
      </c>
      <c r="Z84">
        <v>353567.7</v>
      </c>
      <c r="AB84">
        <v>11024</v>
      </c>
      <c r="AC84">
        <v>109906.97</v>
      </c>
      <c r="AD84">
        <v>5117.7299999999996</v>
      </c>
    </row>
    <row r="85" spans="1:30" x14ac:dyDescent="0.25">
      <c r="A85" t="s">
        <v>2607</v>
      </c>
      <c r="B85">
        <v>210785.34</v>
      </c>
      <c r="C85">
        <v>39200</v>
      </c>
      <c r="D85">
        <v>89679.18</v>
      </c>
      <c r="F85">
        <v>567919.28</v>
      </c>
      <c r="G85">
        <v>6497.82</v>
      </c>
      <c r="J85">
        <v>6000</v>
      </c>
      <c r="K85">
        <v>24220</v>
      </c>
      <c r="N85">
        <v>665</v>
      </c>
      <c r="Q85">
        <v>314306.21000000002</v>
      </c>
      <c r="R85">
        <v>628012.71</v>
      </c>
      <c r="T85">
        <v>36986.32</v>
      </c>
      <c r="V85">
        <v>151.04</v>
      </c>
      <c r="X85">
        <v>140230</v>
      </c>
      <c r="Y85">
        <v>120992</v>
      </c>
      <c r="Z85">
        <v>174608</v>
      </c>
      <c r="AB85">
        <v>1631</v>
      </c>
      <c r="AC85">
        <v>159755.04</v>
      </c>
      <c r="AD85">
        <v>21487.62</v>
      </c>
    </row>
    <row r="86" spans="1:30" x14ac:dyDescent="0.25">
      <c r="A86" t="s">
        <v>2608</v>
      </c>
      <c r="B86">
        <v>393302.24</v>
      </c>
      <c r="C86">
        <v>0</v>
      </c>
      <c r="D86">
        <v>9665.4500000000007</v>
      </c>
      <c r="F86">
        <v>3</v>
      </c>
      <c r="G86">
        <v>481182.32</v>
      </c>
      <c r="J86">
        <v>6000</v>
      </c>
      <c r="K86">
        <v>36500</v>
      </c>
      <c r="N86">
        <v>685.34</v>
      </c>
      <c r="Q86">
        <v>332853.52</v>
      </c>
      <c r="R86">
        <v>573056.03</v>
      </c>
      <c r="T86">
        <v>85924</v>
      </c>
      <c r="X86">
        <v>353380</v>
      </c>
      <c r="Y86">
        <v>95624.8</v>
      </c>
      <c r="Z86">
        <v>431043</v>
      </c>
      <c r="AA86">
        <v>688</v>
      </c>
      <c r="AC86">
        <v>132646.91</v>
      </c>
      <c r="AD86">
        <v>35492.769999999997</v>
      </c>
    </row>
    <row r="87" spans="1:30" x14ac:dyDescent="0.25">
      <c r="A87" t="s">
        <v>2609</v>
      </c>
      <c r="B87">
        <v>24224.04</v>
      </c>
      <c r="C87">
        <v>0</v>
      </c>
      <c r="D87">
        <v>4921.0200000000004</v>
      </c>
      <c r="F87">
        <v>1024576.27</v>
      </c>
      <c r="G87">
        <v>132711.62</v>
      </c>
      <c r="J87">
        <v>5600</v>
      </c>
      <c r="K87">
        <v>3240</v>
      </c>
      <c r="N87">
        <v>677</v>
      </c>
      <c r="Q87">
        <v>-772030.89</v>
      </c>
      <c r="R87">
        <v>1997218.5</v>
      </c>
      <c r="T87">
        <v>81277.2</v>
      </c>
      <c r="X87">
        <v>264140</v>
      </c>
      <c r="Z87">
        <v>292548</v>
      </c>
      <c r="AA87">
        <v>2984</v>
      </c>
      <c r="AC87">
        <v>69268.639999999999</v>
      </c>
      <c r="AD87">
        <v>28888.22</v>
      </c>
    </row>
    <row r="88" spans="1:30" x14ac:dyDescent="0.25">
      <c r="A88" t="s">
        <v>2610</v>
      </c>
      <c r="B88">
        <v>147212.23000000001</v>
      </c>
      <c r="C88">
        <v>8628</v>
      </c>
      <c r="D88">
        <v>150738.32999999999</v>
      </c>
      <c r="F88">
        <v>2930137.51</v>
      </c>
      <c r="G88">
        <v>118501.66</v>
      </c>
      <c r="J88">
        <v>6000</v>
      </c>
      <c r="K88">
        <v>4680</v>
      </c>
      <c r="N88">
        <v>1837</v>
      </c>
      <c r="Q88">
        <v>2821402.85</v>
      </c>
      <c r="R88">
        <v>569833.9</v>
      </c>
      <c r="T88">
        <v>131444.79999999999</v>
      </c>
      <c r="X88">
        <v>125700</v>
      </c>
      <c r="Z88">
        <v>202758</v>
      </c>
      <c r="AA88">
        <v>720</v>
      </c>
      <c r="AB88">
        <v>2338</v>
      </c>
      <c r="AC88">
        <v>59353.26</v>
      </c>
      <c r="AD88">
        <v>40511.56</v>
      </c>
    </row>
    <row r="89" spans="1:30" x14ac:dyDescent="0.25">
      <c r="A89" t="s">
        <v>2611</v>
      </c>
      <c r="B89">
        <v>670109.47</v>
      </c>
      <c r="C89">
        <v>0</v>
      </c>
      <c r="D89">
        <v>56852.98</v>
      </c>
      <c r="F89">
        <v>5729.3</v>
      </c>
      <c r="G89">
        <v>243771.38</v>
      </c>
      <c r="J89">
        <v>6500</v>
      </c>
      <c r="K89">
        <v>9314.59</v>
      </c>
      <c r="N89">
        <v>1476</v>
      </c>
      <c r="Q89">
        <v>483235.53</v>
      </c>
      <c r="R89">
        <v>528870.26</v>
      </c>
      <c r="T89">
        <v>150203.15</v>
      </c>
      <c r="X89">
        <v>224940</v>
      </c>
      <c r="Y89">
        <v>3000</v>
      </c>
      <c r="Z89">
        <v>274991</v>
      </c>
      <c r="AC89">
        <v>130543.27</v>
      </c>
      <c r="AD89">
        <v>25542.13</v>
      </c>
    </row>
    <row r="90" spans="1:30" x14ac:dyDescent="0.25">
      <c r="A90" t="s">
        <v>2612</v>
      </c>
      <c r="B90">
        <v>319413.14</v>
      </c>
      <c r="C90">
        <v>0</v>
      </c>
      <c r="D90">
        <v>668919.67000000004</v>
      </c>
      <c r="F90">
        <v>416640.05</v>
      </c>
      <c r="G90">
        <v>96991.66</v>
      </c>
      <c r="J90">
        <v>5000</v>
      </c>
      <c r="K90">
        <v>7020</v>
      </c>
      <c r="N90">
        <v>630</v>
      </c>
      <c r="O90">
        <v>260079.8</v>
      </c>
      <c r="Q90">
        <v>649229.6</v>
      </c>
      <c r="R90">
        <v>715500.2</v>
      </c>
      <c r="T90">
        <v>131212.79999999999</v>
      </c>
      <c r="V90">
        <v>550</v>
      </c>
      <c r="X90">
        <v>255482.6</v>
      </c>
      <c r="Z90">
        <v>282485.59999999998</v>
      </c>
      <c r="AC90">
        <v>222060.63</v>
      </c>
      <c r="AD90">
        <v>18194.25</v>
      </c>
    </row>
    <row r="91" spans="1:30" x14ac:dyDescent="0.25">
      <c r="A91" t="s">
        <v>2613</v>
      </c>
      <c r="B91">
        <v>276539.45</v>
      </c>
      <c r="C91">
        <v>0</v>
      </c>
      <c r="D91">
        <v>18597.89</v>
      </c>
      <c r="F91">
        <v>2664.12</v>
      </c>
      <c r="G91">
        <v>216030.91</v>
      </c>
      <c r="J91">
        <v>13000</v>
      </c>
      <c r="K91">
        <v>3240</v>
      </c>
      <c r="N91">
        <v>6857</v>
      </c>
      <c r="Q91">
        <v>-285869.15999999997</v>
      </c>
      <c r="R91">
        <v>673323.61</v>
      </c>
      <c r="T91">
        <v>944177</v>
      </c>
      <c r="X91">
        <v>172000</v>
      </c>
      <c r="Z91">
        <v>226524</v>
      </c>
      <c r="AA91">
        <v>1832</v>
      </c>
      <c r="AC91">
        <v>766873.06</v>
      </c>
      <c r="AD91">
        <v>17667.02</v>
      </c>
    </row>
    <row r="92" spans="1:30" x14ac:dyDescent="0.25">
      <c r="A92" t="s">
        <v>2614</v>
      </c>
      <c r="B92">
        <v>108897.11</v>
      </c>
      <c r="C92">
        <v>12648</v>
      </c>
      <c r="D92">
        <v>46773.89</v>
      </c>
      <c r="F92">
        <v>3</v>
      </c>
      <c r="G92">
        <v>307825.84999999998</v>
      </c>
      <c r="J92">
        <v>5750</v>
      </c>
      <c r="K92">
        <v>7020</v>
      </c>
      <c r="N92">
        <v>1166</v>
      </c>
      <c r="Q92">
        <v>-892971.16</v>
      </c>
      <c r="R92">
        <v>1404582.07</v>
      </c>
      <c r="T92">
        <v>111357.21</v>
      </c>
      <c r="X92">
        <v>204280</v>
      </c>
      <c r="Y92">
        <v>3000</v>
      </c>
      <c r="Z92">
        <v>256294</v>
      </c>
      <c r="AA92">
        <v>848</v>
      </c>
      <c r="AC92">
        <v>88091.08</v>
      </c>
      <c r="AD92">
        <v>22803.19</v>
      </c>
    </row>
    <row r="93" spans="1:30" x14ac:dyDescent="0.25">
      <c r="A93" t="s">
        <v>2615</v>
      </c>
      <c r="B93">
        <v>137085.82999999999</v>
      </c>
      <c r="C93">
        <v>0</v>
      </c>
      <c r="D93">
        <v>36145.53</v>
      </c>
      <c r="F93">
        <v>1</v>
      </c>
      <c r="G93">
        <v>51134.04</v>
      </c>
      <c r="J93">
        <v>6500</v>
      </c>
      <c r="K93">
        <v>73420</v>
      </c>
      <c r="N93">
        <v>1887.15</v>
      </c>
      <c r="Q93">
        <v>-572474.36</v>
      </c>
      <c r="R93">
        <v>819557.49</v>
      </c>
      <c r="T93">
        <v>28509.599999999999</v>
      </c>
      <c r="X93">
        <v>63820</v>
      </c>
      <c r="Y93">
        <v>82500</v>
      </c>
      <c r="Z93">
        <v>179476</v>
      </c>
      <c r="AA93">
        <v>1176</v>
      </c>
      <c r="AC93">
        <v>84516.75</v>
      </c>
      <c r="AD93">
        <v>14184.73</v>
      </c>
    </row>
    <row r="94" spans="1:30" x14ac:dyDescent="0.25">
      <c r="A94" t="s">
        <v>2618</v>
      </c>
      <c r="B94">
        <v>322114.08</v>
      </c>
      <c r="C94">
        <v>0</v>
      </c>
      <c r="D94">
        <v>63440.22</v>
      </c>
      <c r="F94">
        <v>2</v>
      </c>
      <c r="G94">
        <v>299893.26</v>
      </c>
      <c r="J94">
        <v>12300</v>
      </c>
      <c r="K94">
        <v>7020</v>
      </c>
      <c r="N94">
        <v>575</v>
      </c>
      <c r="Q94">
        <v>280734.68</v>
      </c>
      <c r="R94">
        <v>474645.55</v>
      </c>
      <c r="T94">
        <v>103740</v>
      </c>
      <c r="X94">
        <v>375340</v>
      </c>
      <c r="Z94">
        <v>399466</v>
      </c>
      <c r="AC94">
        <v>147673.68</v>
      </c>
      <c r="AD94">
        <v>21765.99</v>
      </c>
    </row>
    <row r="95" spans="1:30" x14ac:dyDescent="0.25">
      <c r="A95" t="s">
        <v>2619</v>
      </c>
      <c r="B95">
        <v>255903.61</v>
      </c>
      <c r="C95">
        <v>31112</v>
      </c>
      <c r="D95">
        <v>530367.16</v>
      </c>
      <c r="F95">
        <v>-10152.69</v>
      </c>
      <c r="G95">
        <v>241507.65</v>
      </c>
      <c r="J95">
        <v>6500</v>
      </c>
      <c r="K95">
        <v>4680</v>
      </c>
      <c r="N95">
        <v>4220.87</v>
      </c>
      <c r="Q95">
        <v>31360.02</v>
      </c>
      <c r="R95">
        <v>1172968.6100000001</v>
      </c>
      <c r="T95">
        <v>112096.8</v>
      </c>
      <c r="V95">
        <v>532.86</v>
      </c>
      <c r="X95">
        <v>177620</v>
      </c>
      <c r="Z95">
        <v>258809</v>
      </c>
      <c r="AA95">
        <v>320</v>
      </c>
      <c r="AB95">
        <v>564</v>
      </c>
      <c r="AC95">
        <v>190965.9</v>
      </c>
      <c r="AD95">
        <v>10582.53</v>
      </c>
    </row>
    <row r="96" spans="1:30" x14ac:dyDescent="0.25">
      <c r="A96" t="s">
        <v>2662</v>
      </c>
      <c r="B96">
        <v>665299.97</v>
      </c>
      <c r="C96">
        <v>5640</v>
      </c>
      <c r="D96">
        <v>129999.02</v>
      </c>
      <c r="F96">
        <v>-61250.47</v>
      </c>
      <c r="G96">
        <v>164979.70000000001</v>
      </c>
      <c r="J96">
        <v>12000</v>
      </c>
      <c r="K96">
        <v>23640</v>
      </c>
      <c r="N96">
        <v>1217.0999999999999</v>
      </c>
      <c r="Q96">
        <v>-223056.08</v>
      </c>
      <c r="R96">
        <v>1035380.1</v>
      </c>
      <c r="T96">
        <v>177950.66</v>
      </c>
      <c r="X96">
        <v>150300</v>
      </c>
      <c r="Y96">
        <v>90000</v>
      </c>
      <c r="Z96">
        <v>198523</v>
      </c>
      <c r="AA96">
        <v>2840</v>
      </c>
      <c r="AC96">
        <v>139064.85</v>
      </c>
      <c r="AD96">
        <v>22335.71</v>
      </c>
    </row>
    <row r="97" spans="1:30" x14ac:dyDescent="0.25">
      <c r="A97" t="s">
        <v>2663</v>
      </c>
      <c r="B97">
        <v>43196.9</v>
      </c>
      <c r="C97">
        <v>0</v>
      </c>
      <c r="D97">
        <v>305324.56</v>
      </c>
      <c r="F97">
        <v>646164.43999999994</v>
      </c>
      <c r="G97">
        <v>260638.14</v>
      </c>
      <c r="J97">
        <v>13400</v>
      </c>
      <c r="K97">
        <v>6840</v>
      </c>
      <c r="N97">
        <v>12060</v>
      </c>
      <c r="Q97">
        <v>183838.68</v>
      </c>
      <c r="R97">
        <v>1242259.96</v>
      </c>
      <c r="T97">
        <v>-24673.8</v>
      </c>
      <c r="V97">
        <v>5.5</v>
      </c>
      <c r="X97">
        <v>204320</v>
      </c>
      <c r="Z97">
        <v>309200</v>
      </c>
      <c r="AA97">
        <v>648</v>
      </c>
      <c r="AC97">
        <v>49942.98</v>
      </c>
      <c r="AD97">
        <v>22935.32</v>
      </c>
    </row>
    <row r="98" spans="1:30" x14ac:dyDescent="0.25">
      <c r="A98" t="s">
        <v>2667</v>
      </c>
      <c r="B98">
        <v>438605.6</v>
      </c>
      <c r="C98">
        <v>0</v>
      </c>
      <c r="D98">
        <v>148980.6</v>
      </c>
      <c r="F98">
        <v>1375211.52</v>
      </c>
      <c r="G98">
        <v>219196.79</v>
      </c>
      <c r="J98">
        <v>6000</v>
      </c>
      <c r="K98">
        <v>3240</v>
      </c>
      <c r="N98">
        <v>83631</v>
      </c>
      <c r="Q98">
        <v>-521629.2</v>
      </c>
      <c r="R98">
        <v>2616413.23</v>
      </c>
      <c r="T98">
        <v>212062.86</v>
      </c>
      <c r="X98">
        <v>219560</v>
      </c>
      <c r="Z98">
        <v>267623</v>
      </c>
      <c r="AA98">
        <v>3976</v>
      </c>
      <c r="AC98">
        <v>123152.42</v>
      </c>
      <c r="AD98">
        <v>42531.96</v>
      </c>
    </row>
    <row r="99" spans="1:30" x14ac:dyDescent="0.25">
      <c r="A99" t="s">
        <v>2621</v>
      </c>
      <c r="B99">
        <v>315303.55</v>
      </c>
      <c r="C99">
        <v>0</v>
      </c>
      <c r="D99">
        <v>32544.19</v>
      </c>
      <c r="F99">
        <v>11</v>
      </c>
      <c r="G99">
        <v>69080.259999999995</v>
      </c>
      <c r="K99">
        <v>13000</v>
      </c>
      <c r="N99">
        <v>1001.3</v>
      </c>
      <c r="Q99">
        <v>-2203887.7000000002</v>
      </c>
      <c r="R99">
        <v>2310952.34</v>
      </c>
      <c r="T99">
        <v>277523.21000000002</v>
      </c>
      <c r="U99">
        <v>199393</v>
      </c>
      <c r="V99">
        <v>548.16</v>
      </c>
      <c r="X99">
        <v>182880</v>
      </c>
      <c r="Y99">
        <v>57080.95</v>
      </c>
      <c r="Z99">
        <v>249776</v>
      </c>
      <c r="AB99">
        <v>500</v>
      </c>
      <c r="AC99">
        <v>165489.19</v>
      </c>
      <c r="AD99">
        <v>5787.07</v>
      </c>
    </row>
    <row r="100" spans="1:30" x14ac:dyDescent="0.25">
      <c r="A100" t="s">
        <v>2622</v>
      </c>
      <c r="B100">
        <v>549012.47999999998</v>
      </c>
      <c r="C100">
        <v>0</v>
      </c>
      <c r="D100">
        <v>21706.31</v>
      </c>
      <c r="F100">
        <v>980268.76</v>
      </c>
      <c r="G100">
        <v>65763.710000000006</v>
      </c>
      <c r="K100">
        <v>7000</v>
      </c>
      <c r="N100">
        <v>532.72</v>
      </c>
      <c r="Q100">
        <v>-177838.69</v>
      </c>
      <c r="R100">
        <v>1228203.58</v>
      </c>
      <c r="T100">
        <v>255835.12</v>
      </c>
      <c r="U100">
        <v>407238</v>
      </c>
      <c r="V100">
        <v>2188</v>
      </c>
      <c r="X100">
        <v>197040</v>
      </c>
      <c r="Y100">
        <v>132855.21</v>
      </c>
      <c r="Z100">
        <v>242579</v>
      </c>
      <c r="AB100">
        <v>2500</v>
      </c>
      <c r="AC100">
        <v>170017</v>
      </c>
      <c r="AD100">
        <v>21206.68</v>
      </c>
    </row>
    <row r="101" spans="1:30" x14ac:dyDescent="0.25">
      <c r="A101" t="s">
        <v>2623</v>
      </c>
      <c r="B101">
        <v>554266.32999999996</v>
      </c>
      <c r="C101">
        <v>0</v>
      </c>
      <c r="D101">
        <v>55420.45</v>
      </c>
      <c r="F101">
        <v>3</v>
      </c>
      <c r="G101">
        <v>29866.880000000001</v>
      </c>
      <c r="K101">
        <v>11360.3</v>
      </c>
      <c r="N101">
        <v>0</v>
      </c>
      <c r="Q101">
        <v>-101579.73</v>
      </c>
      <c r="R101">
        <v>1322855.6000000001</v>
      </c>
      <c r="T101">
        <v>322507.15999999997</v>
      </c>
      <c r="X101">
        <v>143499.6</v>
      </c>
      <c r="Y101">
        <v>1500</v>
      </c>
      <c r="Z101">
        <v>194077.6</v>
      </c>
      <c r="AA101">
        <v>160</v>
      </c>
      <c r="AB101">
        <v>520</v>
      </c>
      <c r="AC101">
        <v>246032.07</v>
      </c>
      <c r="AD101">
        <v>619796.6</v>
      </c>
    </row>
    <row r="102" spans="1:30" x14ac:dyDescent="0.25">
      <c r="A102" t="s">
        <v>2624</v>
      </c>
      <c r="B102">
        <v>680248.95</v>
      </c>
      <c r="C102">
        <v>0</v>
      </c>
      <c r="D102">
        <v>116150.96</v>
      </c>
      <c r="F102">
        <v>825272.01</v>
      </c>
      <c r="G102">
        <v>246104.42</v>
      </c>
      <c r="N102">
        <v>-469</v>
      </c>
      <c r="Q102">
        <v>-587060.18999999994</v>
      </c>
      <c r="R102">
        <v>2235714.37</v>
      </c>
      <c r="T102">
        <v>385257.93</v>
      </c>
      <c r="U102">
        <v>500</v>
      </c>
      <c r="X102">
        <v>266400</v>
      </c>
      <c r="Z102">
        <v>285609</v>
      </c>
      <c r="AC102">
        <v>135757.21</v>
      </c>
      <c r="AD102">
        <v>11200.56</v>
      </c>
    </row>
    <row r="103" spans="1:30" x14ac:dyDescent="0.25">
      <c r="A103" t="s">
        <v>2625</v>
      </c>
      <c r="B103">
        <v>286352.89</v>
      </c>
      <c r="C103">
        <v>0</v>
      </c>
      <c r="D103">
        <v>64662.39</v>
      </c>
      <c r="F103">
        <v>309451.07</v>
      </c>
      <c r="G103">
        <v>94002.55</v>
      </c>
      <c r="J103">
        <v>37200</v>
      </c>
      <c r="K103">
        <v>11360.3</v>
      </c>
      <c r="N103">
        <v>0</v>
      </c>
      <c r="Q103">
        <v>-1015803.71</v>
      </c>
      <c r="R103">
        <v>1762414.5</v>
      </c>
      <c r="T103">
        <v>289312.49</v>
      </c>
      <c r="X103">
        <v>201448</v>
      </c>
      <c r="Y103">
        <v>3000</v>
      </c>
      <c r="Z103">
        <v>249870</v>
      </c>
      <c r="AA103">
        <v>160</v>
      </c>
      <c r="AB103">
        <v>2056</v>
      </c>
      <c r="AC103">
        <v>258945.59</v>
      </c>
      <c r="AD103">
        <v>23431.09</v>
      </c>
    </row>
    <row r="104" spans="1:30" x14ac:dyDescent="0.25">
      <c r="A104" t="s">
        <v>2626</v>
      </c>
      <c r="B104">
        <v>340937.52</v>
      </c>
      <c r="C104">
        <v>0</v>
      </c>
      <c r="D104">
        <v>40957.910000000003</v>
      </c>
      <c r="F104">
        <v>1599129.27</v>
      </c>
      <c r="G104">
        <v>35</v>
      </c>
      <c r="H104">
        <v>1</v>
      </c>
      <c r="K104">
        <v>14180.6</v>
      </c>
      <c r="N104">
        <v>1597.36</v>
      </c>
      <c r="Q104">
        <v>1332962.54</v>
      </c>
      <c r="R104">
        <v>513834.47</v>
      </c>
      <c r="T104">
        <v>227504.1</v>
      </c>
      <c r="U104">
        <v>83536</v>
      </c>
      <c r="X104">
        <v>189046.2</v>
      </c>
      <c r="Y104">
        <v>2500</v>
      </c>
      <c r="Z104">
        <v>204146.2</v>
      </c>
      <c r="AA104">
        <v>1520</v>
      </c>
      <c r="AB104">
        <v>3112</v>
      </c>
      <c r="AC104">
        <v>155692.59</v>
      </c>
      <c r="AD104">
        <v>19629.78</v>
      </c>
    </row>
    <row r="105" spans="1:30" x14ac:dyDescent="0.25">
      <c r="A105" t="s">
        <v>2627</v>
      </c>
      <c r="B105">
        <v>276379.77</v>
      </c>
      <c r="C105">
        <v>13451.28</v>
      </c>
      <c r="D105">
        <v>253516.14</v>
      </c>
      <c r="F105">
        <v>302735.33</v>
      </c>
      <c r="G105">
        <v>127152.62</v>
      </c>
      <c r="N105">
        <v>4333</v>
      </c>
      <c r="Q105">
        <v>-3032603.19</v>
      </c>
      <c r="R105">
        <v>3774792.24</v>
      </c>
      <c r="T105">
        <v>506047.59</v>
      </c>
      <c r="U105">
        <v>30020.66</v>
      </c>
      <c r="X105">
        <v>274713.2</v>
      </c>
      <c r="Y105">
        <v>2000</v>
      </c>
      <c r="Z105">
        <v>329171.20000000001</v>
      </c>
      <c r="AA105">
        <v>33668</v>
      </c>
      <c r="AB105">
        <v>3888</v>
      </c>
      <c r="AC105">
        <v>192717.3</v>
      </c>
      <c r="AD105">
        <v>26623.86</v>
      </c>
    </row>
    <row r="106" spans="1:30" x14ac:dyDescent="0.25">
      <c r="A106" t="s">
        <v>2628</v>
      </c>
      <c r="B106">
        <v>646287.77</v>
      </c>
      <c r="C106">
        <v>0</v>
      </c>
      <c r="D106">
        <v>29842.74</v>
      </c>
      <c r="F106">
        <v>219720.39</v>
      </c>
      <c r="G106">
        <v>274903.08</v>
      </c>
      <c r="N106">
        <v>0</v>
      </c>
      <c r="Q106">
        <v>-1207221.1200000001</v>
      </c>
      <c r="R106">
        <v>1908283.93</v>
      </c>
      <c r="T106">
        <v>332210.42</v>
      </c>
      <c r="U106">
        <v>302818</v>
      </c>
      <c r="X106">
        <v>49801.49</v>
      </c>
      <c r="Z106">
        <v>96277.49</v>
      </c>
      <c r="AA106">
        <v>3160</v>
      </c>
      <c r="AB106">
        <v>608</v>
      </c>
      <c r="AC106">
        <v>113623.44</v>
      </c>
      <c r="AD106">
        <v>1469.81</v>
      </c>
    </row>
    <row r="107" spans="1:30" x14ac:dyDescent="0.25">
      <c r="A107" t="s">
        <v>2629</v>
      </c>
      <c r="B107">
        <v>161087</v>
      </c>
      <c r="C107">
        <v>0</v>
      </c>
      <c r="D107">
        <v>41559.040000000001</v>
      </c>
      <c r="F107">
        <v>67561.259999999995</v>
      </c>
      <c r="G107">
        <v>7358.89</v>
      </c>
      <c r="N107">
        <v>0</v>
      </c>
      <c r="Q107">
        <v>-2251591.7999999998</v>
      </c>
      <c r="R107">
        <v>2404357.2799999998</v>
      </c>
      <c r="T107">
        <v>325662.15999999997</v>
      </c>
      <c r="X107">
        <v>108944</v>
      </c>
      <c r="Y107">
        <v>3000</v>
      </c>
      <c r="Z107">
        <v>164864</v>
      </c>
      <c r="AC107">
        <v>129828.6</v>
      </c>
      <c r="AD107">
        <v>18112.849999999999</v>
      </c>
    </row>
    <row r="108" spans="1:30" x14ac:dyDescent="0.25">
      <c r="A108" t="s">
        <v>2630</v>
      </c>
      <c r="B108">
        <v>284731.27</v>
      </c>
      <c r="C108">
        <v>0</v>
      </c>
      <c r="D108">
        <v>27652</v>
      </c>
      <c r="F108">
        <v>7</v>
      </c>
      <c r="G108">
        <v>244335.95</v>
      </c>
      <c r="K108">
        <v>7000</v>
      </c>
      <c r="N108">
        <v>493.46</v>
      </c>
      <c r="Q108">
        <v>-2780470.33</v>
      </c>
      <c r="R108">
        <v>3154007.83</v>
      </c>
      <c r="T108">
        <v>347776.7</v>
      </c>
      <c r="U108">
        <v>2120</v>
      </c>
      <c r="X108">
        <v>133586.70000000001</v>
      </c>
      <c r="Z108">
        <v>178687.7</v>
      </c>
      <c r="AA108">
        <v>160</v>
      </c>
      <c r="AB108">
        <v>584</v>
      </c>
      <c r="AC108">
        <v>120231.49</v>
      </c>
      <c r="AD108">
        <v>8124.95</v>
      </c>
    </row>
    <row r="109" spans="1:30" x14ac:dyDescent="0.25">
      <c r="A109" t="s">
        <v>2631</v>
      </c>
      <c r="B109">
        <v>902612.45</v>
      </c>
      <c r="C109">
        <v>0</v>
      </c>
      <c r="D109">
        <v>74982.52</v>
      </c>
      <c r="F109">
        <v>1338091.06</v>
      </c>
      <c r="G109">
        <v>182677.24</v>
      </c>
      <c r="M109">
        <v>150350</v>
      </c>
      <c r="N109">
        <v>0</v>
      </c>
      <c r="Q109">
        <v>-405846.55</v>
      </c>
      <c r="R109">
        <v>2272032.2400000002</v>
      </c>
      <c r="T109">
        <v>712382.41</v>
      </c>
      <c r="X109">
        <v>213930.2</v>
      </c>
      <c r="Z109">
        <v>248695.2</v>
      </c>
      <c r="AC109">
        <v>162849.82</v>
      </c>
      <c r="AD109">
        <v>32940.01</v>
      </c>
    </row>
    <row r="110" spans="1:30" x14ac:dyDescent="0.25">
      <c r="A110" t="s">
        <v>2632</v>
      </c>
      <c r="B110">
        <v>200171.68</v>
      </c>
      <c r="C110">
        <v>0</v>
      </c>
      <c r="D110">
        <v>433171.45</v>
      </c>
      <c r="F110">
        <v>143795.49</v>
      </c>
      <c r="G110">
        <v>26900.080000000002</v>
      </c>
      <c r="K110">
        <v>94704.4</v>
      </c>
      <c r="N110">
        <v>6872</v>
      </c>
      <c r="P110">
        <v>-1144415.1499999999</v>
      </c>
      <c r="R110">
        <v>1679735.01</v>
      </c>
      <c r="T110">
        <v>277894.84999999998</v>
      </c>
      <c r="X110">
        <v>87720</v>
      </c>
      <c r="Z110">
        <v>108795.95</v>
      </c>
      <c r="AC110">
        <v>82086.98</v>
      </c>
      <c r="AD110">
        <v>7589.48</v>
      </c>
    </row>
    <row r="111" spans="1:30" x14ac:dyDescent="0.25">
      <c r="A111" t="s">
        <v>2633</v>
      </c>
      <c r="B111">
        <v>630826.89</v>
      </c>
      <c r="C111">
        <v>0</v>
      </c>
      <c r="D111">
        <v>86039</v>
      </c>
      <c r="F111">
        <v>6</v>
      </c>
      <c r="G111">
        <v>247733.24</v>
      </c>
      <c r="K111">
        <v>53040</v>
      </c>
      <c r="N111">
        <v>205.61</v>
      </c>
      <c r="Q111">
        <v>-948695.9</v>
      </c>
      <c r="R111">
        <v>1611506.92</v>
      </c>
      <c r="T111">
        <v>298927.51</v>
      </c>
      <c r="U111">
        <v>280</v>
      </c>
      <c r="X111">
        <v>192730</v>
      </c>
      <c r="Y111">
        <v>102956.6</v>
      </c>
      <c r="Z111">
        <v>238629</v>
      </c>
      <c r="AC111">
        <v>104098.66</v>
      </c>
      <c r="AD111">
        <v>3617.95</v>
      </c>
    </row>
    <row r="112" spans="1:30" x14ac:dyDescent="0.25">
      <c r="A112" t="s">
        <v>2634</v>
      </c>
      <c r="B112">
        <v>295956.28999999998</v>
      </c>
      <c r="C112">
        <v>7537.5</v>
      </c>
      <c r="D112">
        <v>95513.25</v>
      </c>
      <c r="F112">
        <v>28086.92</v>
      </c>
      <c r="G112">
        <v>772996.45</v>
      </c>
      <c r="J112">
        <v>59800</v>
      </c>
      <c r="K112">
        <v>21173</v>
      </c>
      <c r="N112">
        <v>3028.97</v>
      </c>
      <c r="Q112">
        <v>280914.45</v>
      </c>
      <c r="R112">
        <v>667875.67000000004</v>
      </c>
      <c r="T112">
        <v>346506.74</v>
      </c>
      <c r="V112">
        <v>100</v>
      </c>
      <c r="X112">
        <v>24631</v>
      </c>
      <c r="Z112">
        <v>60131</v>
      </c>
      <c r="AB112">
        <v>885</v>
      </c>
      <c r="AC112">
        <v>109002.34</v>
      </c>
      <c r="AD112">
        <v>33921.08</v>
      </c>
    </row>
    <row r="113" spans="1:32" x14ac:dyDescent="0.25">
      <c r="A113" t="s">
        <v>2635</v>
      </c>
      <c r="B113">
        <v>459541.08</v>
      </c>
      <c r="C113">
        <v>0</v>
      </c>
      <c r="D113">
        <v>46047.8</v>
      </c>
      <c r="F113">
        <v>355476.92</v>
      </c>
      <c r="G113">
        <v>2441.52</v>
      </c>
      <c r="H113">
        <v>1</v>
      </c>
      <c r="K113">
        <v>19190</v>
      </c>
      <c r="N113">
        <v>0</v>
      </c>
      <c r="Q113">
        <v>192922.39</v>
      </c>
      <c r="R113">
        <v>654977.96</v>
      </c>
      <c r="T113">
        <v>249958.18</v>
      </c>
      <c r="X113">
        <v>120036.2</v>
      </c>
      <c r="Y113">
        <v>12000</v>
      </c>
      <c r="Z113">
        <v>139860.20000000001</v>
      </c>
      <c r="AA113">
        <v>960</v>
      </c>
      <c r="AB113">
        <v>1249</v>
      </c>
      <c r="AC113">
        <v>115347.84</v>
      </c>
      <c r="AD113">
        <v>128159.37</v>
      </c>
    </row>
    <row r="114" spans="1:32" x14ac:dyDescent="0.25">
      <c r="A114" t="s">
        <v>2636</v>
      </c>
      <c r="B114">
        <v>594927.23</v>
      </c>
      <c r="C114">
        <v>0</v>
      </c>
      <c r="D114">
        <v>172566.62</v>
      </c>
      <c r="F114">
        <v>89921.73</v>
      </c>
      <c r="G114">
        <v>231186.66</v>
      </c>
      <c r="J114">
        <v>0</v>
      </c>
      <c r="K114">
        <v>8400</v>
      </c>
      <c r="N114">
        <v>0</v>
      </c>
      <c r="Q114">
        <v>-2241295.13</v>
      </c>
      <c r="R114">
        <v>3175397.16</v>
      </c>
      <c r="T114">
        <v>358707.03</v>
      </c>
      <c r="X114">
        <v>280545.2</v>
      </c>
      <c r="Z114">
        <v>323537.2</v>
      </c>
      <c r="AC114">
        <v>154889.04999999999</v>
      </c>
      <c r="AD114">
        <v>14725.77</v>
      </c>
    </row>
    <row r="115" spans="1:32" x14ac:dyDescent="0.25">
      <c r="A115" t="s">
        <v>2637</v>
      </c>
      <c r="B115">
        <v>376389.41</v>
      </c>
      <c r="C115">
        <v>0</v>
      </c>
      <c r="D115">
        <v>25611.919999999998</v>
      </c>
      <c r="F115">
        <v>3033122.43</v>
      </c>
      <c r="G115">
        <v>112959.21</v>
      </c>
      <c r="J115">
        <v>8000</v>
      </c>
      <c r="K115">
        <v>12000</v>
      </c>
      <c r="N115">
        <v>1958</v>
      </c>
      <c r="Q115">
        <v>2328448.35</v>
      </c>
      <c r="R115">
        <v>1191484.79</v>
      </c>
      <c r="T115">
        <v>262827.03000000003</v>
      </c>
      <c r="X115">
        <v>167684</v>
      </c>
      <c r="Z115">
        <v>261942</v>
      </c>
      <c r="AC115">
        <v>112956.25</v>
      </c>
      <c r="AD115">
        <v>34420.949999999997</v>
      </c>
      <c r="AF115">
        <v>15000</v>
      </c>
    </row>
    <row r="116" spans="1:32" x14ac:dyDescent="0.25">
      <c r="A116" t="s">
        <v>2638</v>
      </c>
      <c r="B116">
        <v>394957.95</v>
      </c>
      <c r="C116">
        <v>0</v>
      </c>
      <c r="D116">
        <v>334450.83</v>
      </c>
      <c r="F116">
        <v>1814679.13</v>
      </c>
      <c r="G116">
        <v>215615.28</v>
      </c>
      <c r="K116">
        <v>17000</v>
      </c>
      <c r="N116">
        <v>0</v>
      </c>
      <c r="Q116">
        <v>1704228.21</v>
      </c>
      <c r="R116">
        <v>918887.6</v>
      </c>
      <c r="T116">
        <v>249628.94</v>
      </c>
      <c r="X116">
        <v>156346</v>
      </c>
      <c r="Z116">
        <v>194166</v>
      </c>
      <c r="AC116">
        <v>40801.31</v>
      </c>
      <c r="AD116">
        <v>36420.25</v>
      </c>
      <c r="AF116">
        <v>15000</v>
      </c>
    </row>
    <row r="117" spans="1:32" x14ac:dyDescent="0.25">
      <c r="A117" t="s">
        <v>2639</v>
      </c>
      <c r="B117">
        <v>242929.46</v>
      </c>
      <c r="C117">
        <v>0</v>
      </c>
      <c r="D117">
        <v>75606.64</v>
      </c>
      <c r="F117">
        <v>94473.85</v>
      </c>
      <c r="G117">
        <v>97113.21</v>
      </c>
      <c r="K117">
        <v>40200</v>
      </c>
      <c r="N117">
        <v>1896</v>
      </c>
      <c r="Q117">
        <v>-1472530.48</v>
      </c>
      <c r="R117">
        <v>1855787.89</v>
      </c>
      <c r="T117">
        <v>331709.21000000002</v>
      </c>
      <c r="X117">
        <v>232903.2</v>
      </c>
      <c r="Y117">
        <v>21432.15</v>
      </c>
      <c r="Z117">
        <v>312415.2</v>
      </c>
      <c r="AA117">
        <v>160</v>
      </c>
      <c r="AB117">
        <v>440</v>
      </c>
      <c r="AC117">
        <v>162361.35</v>
      </c>
      <c r="AD117">
        <v>10898.26</v>
      </c>
      <c r="AF117">
        <v>15000</v>
      </c>
    </row>
    <row r="118" spans="1:32" x14ac:dyDescent="0.25">
      <c r="A118" t="s">
        <v>2640</v>
      </c>
      <c r="B118">
        <v>233262.55</v>
      </c>
      <c r="C118">
        <v>0</v>
      </c>
      <c r="D118">
        <v>232128.25</v>
      </c>
      <c r="F118">
        <v>251072.24</v>
      </c>
      <c r="G118">
        <v>264495.90999999997</v>
      </c>
      <c r="K118">
        <v>49680</v>
      </c>
      <c r="N118">
        <v>17819.32</v>
      </c>
      <c r="Q118">
        <v>-705357.44</v>
      </c>
      <c r="R118">
        <v>1498231.3</v>
      </c>
      <c r="T118">
        <v>331237.55</v>
      </c>
      <c r="X118">
        <v>141864</v>
      </c>
      <c r="Z118">
        <v>195768</v>
      </c>
      <c r="AA118">
        <v>1056</v>
      </c>
      <c r="AC118">
        <v>117762.82</v>
      </c>
      <c r="AD118">
        <v>22928.959999999999</v>
      </c>
      <c r="AE118">
        <v>15000</v>
      </c>
    </row>
    <row r="119" spans="1:32" x14ac:dyDescent="0.25">
      <c r="A119" t="s">
        <v>2641</v>
      </c>
      <c r="B119">
        <v>562942.46</v>
      </c>
      <c r="C119">
        <v>0</v>
      </c>
      <c r="D119">
        <v>80553.56</v>
      </c>
      <c r="F119">
        <v>1589086.69</v>
      </c>
      <c r="G119">
        <v>357043.24</v>
      </c>
      <c r="K119">
        <v>59360</v>
      </c>
      <c r="N119">
        <v>0</v>
      </c>
      <c r="Q119">
        <v>1748290.88</v>
      </c>
      <c r="R119">
        <v>655276.54</v>
      </c>
      <c r="T119">
        <v>479511.26</v>
      </c>
      <c r="X119">
        <v>169620.92</v>
      </c>
      <c r="Z119">
        <v>275104.92</v>
      </c>
      <c r="AB119">
        <v>19868</v>
      </c>
      <c r="AC119">
        <v>146529.74</v>
      </c>
      <c r="AD119">
        <v>65930.990000000005</v>
      </c>
      <c r="AF119">
        <v>15000</v>
      </c>
    </row>
    <row r="120" spans="1:32" x14ac:dyDescent="0.25">
      <c r="A120" t="s">
        <v>2642</v>
      </c>
      <c r="B120">
        <v>343536.05</v>
      </c>
      <c r="C120">
        <v>0</v>
      </c>
      <c r="D120">
        <v>66817.710000000006</v>
      </c>
      <c r="F120">
        <v>862820</v>
      </c>
      <c r="G120">
        <v>69006.06</v>
      </c>
      <c r="K120">
        <v>0</v>
      </c>
      <c r="N120">
        <v>0</v>
      </c>
      <c r="Q120">
        <v>-632690.64</v>
      </c>
      <c r="R120">
        <v>1904716.16</v>
      </c>
      <c r="T120">
        <v>326223.3</v>
      </c>
      <c r="X120">
        <v>134952.6</v>
      </c>
      <c r="Z120">
        <v>209333.6</v>
      </c>
      <c r="AC120">
        <v>139842.98000000001</v>
      </c>
      <c r="AD120">
        <v>26845.02</v>
      </c>
      <c r="AF120">
        <v>15000</v>
      </c>
    </row>
    <row r="121" spans="1:32" x14ac:dyDescent="0.25">
      <c r="A121" t="s">
        <v>2643</v>
      </c>
      <c r="B121">
        <v>204593.36</v>
      </c>
      <c r="C121">
        <v>0</v>
      </c>
      <c r="D121">
        <v>138360.17000000001</v>
      </c>
      <c r="F121">
        <v>143576.84</v>
      </c>
      <c r="G121">
        <v>148171.63</v>
      </c>
      <c r="J121">
        <v>12000</v>
      </c>
      <c r="K121">
        <v>6500</v>
      </c>
      <c r="N121">
        <v>0</v>
      </c>
      <c r="Q121">
        <v>-1836812.57</v>
      </c>
      <c r="R121">
        <v>2482221.21</v>
      </c>
      <c r="T121">
        <v>245733.61</v>
      </c>
      <c r="X121">
        <v>236570.4</v>
      </c>
      <c r="Z121">
        <v>374582.4</v>
      </c>
      <c r="AB121">
        <v>1016</v>
      </c>
      <c r="AC121">
        <v>98942.720000000001</v>
      </c>
      <c r="AD121">
        <v>21969.53</v>
      </c>
      <c r="AF121">
        <v>15000</v>
      </c>
    </row>
    <row r="122" spans="1:32" x14ac:dyDescent="0.25">
      <c r="A122" t="s">
        <v>2644</v>
      </c>
      <c r="B122">
        <v>198432.26</v>
      </c>
      <c r="C122">
        <v>0</v>
      </c>
      <c r="D122">
        <v>280105.12</v>
      </c>
      <c r="F122">
        <v>1947405.23</v>
      </c>
      <c r="G122">
        <v>100413.29</v>
      </c>
      <c r="N122">
        <v>1215</v>
      </c>
      <c r="Q122">
        <v>-1066922.44</v>
      </c>
      <c r="R122">
        <v>3637434.23</v>
      </c>
      <c r="T122">
        <v>136312.14000000001</v>
      </c>
      <c r="X122">
        <v>248000</v>
      </c>
      <c r="Z122">
        <v>322241</v>
      </c>
      <c r="AB122">
        <v>6448</v>
      </c>
      <c r="AC122">
        <v>79884.490000000005</v>
      </c>
      <c r="AD122">
        <v>21109.54</v>
      </c>
    </row>
    <row r="123" spans="1:32" x14ac:dyDescent="0.25">
      <c r="A123" t="s">
        <v>2645</v>
      </c>
      <c r="B123">
        <v>540078.19999999995</v>
      </c>
      <c r="C123">
        <v>0</v>
      </c>
      <c r="D123">
        <v>1134365.47</v>
      </c>
      <c r="F123">
        <v>1403678.71</v>
      </c>
      <c r="G123">
        <v>27079.88</v>
      </c>
      <c r="N123">
        <v>1961</v>
      </c>
      <c r="Q123">
        <v>3178789.91</v>
      </c>
      <c r="T123">
        <v>149332.59</v>
      </c>
      <c r="Z123">
        <v>91070</v>
      </c>
      <c r="AC123">
        <v>105583.6</v>
      </c>
      <c r="AD123">
        <v>28227.64</v>
      </c>
    </row>
    <row r="124" spans="1:32" x14ac:dyDescent="0.25">
      <c r="A124" t="s">
        <v>2646</v>
      </c>
      <c r="B124">
        <v>30367.14</v>
      </c>
      <c r="C124">
        <v>0</v>
      </c>
      <c r="D124">
        <v>361489.32</v>
      </c>
      <c r="F124">
        <v>2253895.16</v>
      </c>
      <c r="G124">
        <v>306262.03000000003</v>
      </c>
      <c r="N124">
        <v>1568.35</v>
      </c>
      <c r="Q124">
        <v>2523432.8199999998</v>
      </c>
      <c r="R124">
        <v>431249.19</v>
      </c>
      <c r="T124">
        <v>30010.52</v>
      </c>
      <c r="Y124">
        <v>99443.4</v>
      </c>
      <c r="Z124">
        <v>64311</v>
      </c>
      <c r="AA124">
        <v>5040</v>
      </c>
      <c r="AB124">
        <v>1568</v>
      </c>
      <c r="AC124">
        <v>62771.63</v>
      </c>
    </row>
    <row r="125" spans="1:32" x14ac:dyDescent="0.25">
      <c r="A125" t="s">
        <v>2647</v>
      </c>
      <c r="B125">
        <v>116223.61</v>
      </c>
      <c r="C125">
        <v>0</v>
      </c>
      <c r="D125">
        <v>726817.46</v>
      </c>
      <c r="F125">
        <v>167161</v>
      </c>
      <c r="G125">
        <v>176542.62</v>
      </c>
      <c r="J125">
        <v>50000</v>
      </c>
      <c r="N125">
        <v>1500</v>
      </c>
      <c r="Q125">
        <v>1174435.23</v>
      </c>
      <c r="T125">
        <v>114345.83</v>
      </c>
      <c r="Z125">
        <v>75994</v>
      </c>
      <c r="AB125">
        <v>736</v>
      </c>
      <c r="AC125">
        <v>75188.820000000007</v>
      </c>
      <c r="AD125">
        <v>417.55</v>
      </c>
      <c r="AF125">
        <v>1200</v>
      </c>
    </row>
    <row r="126" spans="1:32" x14ac:dyDescent="0.25">
      <c r="A126" t="s">
        <v>2648</v>
      </c>
      <c r="B126">
        <v>69803.520000000004</v>
      </c>
      <c r="C126">
        <v>0</v>
      </c>
      <c r="D126">
        <v>191707.8</v>
      </c>
      <c r="F126">
        <v>523442.54</v>
      </c>
      <c r="G126">
        <v>410638.88</v>
      </c>
      <c r="N126">
        <v>2022</v>
      </c>
      <c r="Q126">
        <v>849877.17</v>
      </c>
      <c r="R126">
        <v>343312.84</v>
      </c>
      <c r="T126">
        <v>178523.02</v>
      </c>
      <c r="X126">
        <v>351600</v>
      </c>
      <c r="Y126">
        <v>19000</v>
      </c>
      <c r="Z126">
        <v>392572</v>
      </c>
      <c r="AA126">
        <v>22204</v>
      </c>
      <c r="AC126">
        <v>129555.99</v>
      </c>
      <c r="AD126">
        <v>4410.3</v>
      </c>
    </row>
    <row r="127" spans="1:32" x14ac:dyDescent="0.25">
      <c r="A127" t="s">
        <v>2649</v>
      </c>
      <c r="B127">
        <v>380613.51</v>
      </c>
      <c r="C127">
        <v>0</v>
      </c>
      <c r="D127">
        <v>353270.44</v>
      </c>
      <c r="F127">
        <v>211281.59</v>
      </c>
      <c r="G127">
        <v>188542.51</v>
      </c>
      <c r="N127">
        <v>4030</v>
      </c>
      <c r="Q127">
        <v>-658562.4</v>
      </c>
      <c r="R127">
        <v>1627802.29</v>
      </c>
      <c r="T127">
        <v>440573.66</v>
      </c>
      <c r="X127">
        <v>225000</v>
      </c>
      <c r="Z127">
        <v>339808</v>
      </c>
      <c r="AA127">
        <v>7472</v>
      </c>
      <c r="AC127">
        <v>156439.74</v>
      </c>
      <c r="AD127">
        <v>1415.76</v>
      </c>
    </row>
    <row r="128" spans="1:32" x14ac:dyDescent="0.25">
      <c r="A128" t="s">
        <v>2650</v>
      </c>
      <c r="B128">
        <v>1080999.3</v>
      </c>
      <c r="C128">
        <v>0</v>
      </c>
      <c r="D128">
        <v>956486.53</v>
      </c>
      <c r="F128">
        <v>17</v>
      </c>
      <c r="G128">
        <v>111114.3</v>
      </c>
      <c r="N128">
        <v>0</v>
      </c>
      <c r="Q128">
        <v>-230233.98</v>
      </c>
      <c r="R128">
        <v>2560000</v>
      </c>
      <c r="T128">
        <v>223436.09</v>
      </c>
      <c r="X128">
        <v>172680</v>
      </c>
      <c r="Z128">
        <v>248635</v>
      </c>
      <c r="AB128">
        <v>784</v>
      </c>
      <c r="AC128">
        <v>316448.34999999998</v>
      </c>
      <c r="AD128">
        <v>11397.63</v>
      </c>
    </row>
    <row r="129" spans="1:30" x14ac:dyDescent="0.25">
      <c r="A129" t="s">
        <v>2651</v>
      </c>
      <c r="B129">
        <v>393306.71</v>
      </c>
      <c r="C129">
        <v>0</v>
      </c>
      <c r="D129">
        <v>68057.440000000002</v>
      </c>
      <c r="F129">
        <v>13767.83</v>
      </c>
      <c r="G129">
        <v>227450.39</v>
      </c>
      <c r="K129">
        <v>35000</v>
      </c>
      <c r="N129">
        <v>378191.12</v>
      </c>
      <c r="Q129">
        <v>-2576744.19</v>
      </c>
      <c r="R129">
        <v>2948636.78</v>
      </c>
      <c r="T129">
        <v>46203.57</v>
      </c>
      <c r="X129">
        <v>342080</v>
      </c>
      <c r="Y129">
        <v>59761.32</v>
      </c>
      <c r="Z129">
        <v>369959</v>
      </c>
      <c r="AB129">
        <v>760</v>
      </c>
      <c r="AC129">
        <v>145815.28</v>
      </c>
      <c r="AD129">
        <v>14011.95</v>
      </c>
    </row>
    <row r="130" spans="1:30" x14ac:dyDescent="0.25">
      <c r="A130" t="s">
        <v>2652</v>
      </c>
      <c r="B130">
        <v>1048037.54</v>
      </c>
      <c r="C130">
        <v>0</v>
      </c>
      <c r="D130">
        <v>3166.93</v>
      </c>
      <c r="F130">
        <v>1237581.45</v>
      </c>
      <c r="G130">
        <v>944451.71</v>
      </c>
      <c r="N130">
        <v>0</v>
      </c>
      <c r="Q130">
        <v>1030261.94</v>
      </c>
      <c r="R130">
        <v>2368242.5</v>
      </c>
      <c r="T130">
        <v>139805.76000000001</v>
      </c>
      <c r="X130">
        <v>311980</v>
      </c>
      <c r="Z130">
        <v>338619</v>
      </c>
      <c r="AA130">
        <v>3133</v>
      </c>
      <c r="AC130">
        <v>233068.32</v>
      </c>
      <c r="AD130">
        <v>42232.25</v>
      </c>
    </row>
    <row r="131" spans="1:30" x14ac:dyDescent="0.25">
      <c r="A131" t="s">
        <v>2653</v>
      </c>
      <c r="B131">
        <v>672498.65</v>
      </c>
      <c r="C131">
        <v>0</v>
      </c>
      <c r="D131">
        <v>453040</v>
      </c>
      <c r="F131">
        <v>1640206.22</v>
      </c>
      <c r="G131">
        <v>489406.26</v>
      </c>
      <c r="N131">
        <v>14678.55</v>
      </c>
      <c r="Q131">
        <v>1571915.87</v>
      </c>
      <c r="R131">
        <v>1552681.09</v>
      </c>
      <c r="T131">
        <v>269436.12</v>
      </c>
      <c r="X131">
        <v>155200</v>
      </c>
      <c r="Z131">
        <v>198701</v>
      </c>
      <c r="AC131">
        <v>83065.8</v>
      </c>
      <c r="AD131">
        <v>26993.7</v>
      </c>
    </row>
    <row r="132" spans="1:30" x14ac:dyDescent="0.25">
      <c r="A132" t="s">
        <v>2666</v>
      </c>
      <c r="B132">
        <v>342593.28000000003</v>
      </c>
      <c r="C132">
        <v>26296</v>
      </c>
      <c r="D132">
        <v>928211.02</v>
      </c>
      <c r="F132">
        <v>1563141.25</v>
      </c>
      <c r="G132">
        <v>1011112.8</v>
      </c>
      <c r="K132">
        <v>65000</v>
      </c>
      <c r="N132">
        <v>270</v>
      </c>
      <c r="Q132">
        <v>1230104.7</v>
      </c>
      <c r="R132">
        <v>2662147.65</v>
      </c>
      <c r="T132">
        <v>136395.65</v>
      </c>
      <c r="X132">
        <v>274800</v>
      </c>
      <c r="Y132">
        <v>50</v>
      </c>
      <c r="Z132">
        <v>327440</v>
      </c>
      <c r="AB132">
        <v>39068</v>
      </c>
      <c r="AC132">
        <v>130905.65</v>
      </c>
    </row>
    <row r="133" spans="1:30" x14ac:dyDescent="0.25">
      <c r="A133" t="s">
        <v>2654</v>
      </c>
      <c r="B133">
        <v>58756.62</v>
      </c>
      <c r="C133">
        <v>0</v>
      </c>
      <c r="D133">
        <v>1133495.1000000001</v>
      </c>
      <c r="F133">
        <v>4</v>
      </c>
      <c r="G133">
        <v>348977.35</v>
      </c>
      <c r="K133">
        <v>12540</v>
      </c>
      <c r="N133">
        <v>2675.41</v>
      </c>
      <c r="Q133">
        <v>-190724.35</v>
      </c>
      <c r="R133">
        <v>1849445.73</v>
      </c>
      <c r="T133">
        <v>27655.759999999998</v>
      </c>
      <c r="X133">
        <v>237798.39999999999</v>
      </c>
      <c r="Y133">
        <v>20500</v>
      </c>
      <c r="Z133">
        <v>278638.40000000002</v>
      </c>
      <c r="AC133">
        <v>137674.76999999999</v>
      </c>
      <c r="AD133">
        <v>2344.71</v>
      </c>
    </row>
    <row r="134" spans="1:30" x14ac:dyDescent="0.25">
      <c r="A134" t="s">
        <v>2655</v>
      </c>
      <c r="B134">
        <v>96989.48</v>
      </c>
      <c r="C134">
        <v>0</v>
      </c>
      <c r="D134">
        <v>31560.18</v>
      </c>
      <c r="F134">
        <v>6</v>
      </c>
      <c r="G134">
        <v>128022.32</v>
      </c>
      <c r="K134">
        <v>44220</v>
      </c>
      <c r="N134">
        <v>1623.72</v>
      </c>
      <c r="Q134">
        <v>-1040870.12</v>
      </c>
      <c r="R134">
        <v>1289115.33</v>
      </c>
      <c r="T134">
        <v>123178.98</v>
      </c>
      <c r="X134">
        <v>298550</v>
      </c>
      <c r="Y134">
        <v>19500</v>
      </c>
      <c r="Z134">
        <v>336420</v>
      </c>
      <c r="AA134">
        <v>2080</v>
      </c>
      <c r="AC134">
        <v>127507.13</v>
      </c>
      <c r="AD134">
        <v>12732.8</v>
      </c>
    </row>
    <row r="135" spans="1:30" x14ac:dyDescent="0.25">
      <c r="A135" t="s">
        <v>2656</v>
      </c>
      <c r="B135">
        <v>29303.55</v>
      </c>
      <c r="C135">
        <v>0</v>
      </c>
      <c r="D135">
        <v>335877.11</v>
      </c>
      <c r="F135">
        <v>1285822.54</v>
      </c>
      <c r="G135">
        <v>118335.12</v>
      </c>
      <c r="K135">
        <v>55900</v>
      </c>
      <c r="N135">
        <v>668</v>
      </c>
      <c r="Q135">
        <v>-432698.05</v>
      </c>
      <c r="R135">
        <v>2316929.4300000002</v>
      </c>
      <c r="T135">
        <v>23097.72</v>
      </c>
      <c r="V135">
        <v>141</v>
      </c>
      <c r="X135">
        <v>336130</v>
      </c>
      <c r="Y135">
        <v>21259.4</v>
      </c>
      <c r="Z135">
        <v>384399.4</v>
      </c>
      <c r="AC135">
        <v>123616.15</v>
      </c>
      <c r="AD135">
        <v>44073.63</v>
      </c>
    </row>
    <row r="136" spans="1:30" x14ac:dyDescent="0.25">
      <c r="A136" t="s">
        <v>2657</v>
      </c>
      <c r="B136">
        <v>175918.38</v>
      </c>
      <c r="C136">
        <v>0</v>
      </c>
      <c r="D136">
        <v>242700.08</v>
      </c>
      <c r="F136">
        <v>647716.30000000005</v>
      </c>
      <c r="G136">
        <v>193399.24</v>
      </c>
      <c r="K136">
        <v>16588.669999999998</v>
      </c>
      <c r="N136">
        <v>1364</v>
      </c>
      <c r="Q136">
        <v>-1258294.24</v>
      </c>
      <c r="R136">
        <v>2601070</v>
      </c>
      <c r="T136">
        <v>105977.56</v>
      </c>
      <c r="X136">
        <v>96080</v>
      </c>
      <c r="Y136">
        <v>44800</v>
      </c>
      <c r="Z136">
        <v>154820</v>
      </c>
      <c r="AC136">
        <v>173265.91</v>
      </c>
      <c r="AD136">
        <v>19766.080000000002</v>
      </c>
    </row>
    <row r="137" spans="1:30" x14ac:dyDescent="0.25">
      <c r="A137" t="s">
        <v>2616</v>
      </c>
      <c r="B137">
        <v>44819.07</v>
      </c>
      <c r="C137">
        <v>-791</v>
      </c>
      <c r="D137">
        <v>44896.02</v>
      </c>
      <c r="F137">
        <v>520276.28</v>
      </c>
      <c r="G137">
        <v>104782.55</v>
      </c>
      <c r="J137">
        <v>0</v>
      </c>
      <c r="M137">
        <v>73000</v>
      </c>
      <c r="N137">
        <v>2396</v>
      </c>
      <c r="P137">
        <v>-272687.02</v>
      </c>
      <c r="R137">
        <v>1034399.3</v>
      </c>
      <c r="T137">
        <v>99000</v>
      </c>
      <c r="X137">
        <v>230860</v>
      </c>
      <c r="Z137">
        <v>283572</v>
      </c>
      <c r="AB137">
        <v>17044</v>
      </c>
      <c r="AC137">
        <v>128016.26</v>
      </c>
      <c r="AD137">
        <v>24353.1</v>
      </c>
    </row>
    <row r="138" spans="1:30" x14ac:dyDescent="0.25">
      <c r="A138" t="s">
        <v>2617</v>
      </c>
      <c r="B138">
        <v>333633.02</v>
      </c>
      <c r="C138">
        <v>0</v>
      </c>
      <c r="D138">
        <v>684320.72</v>
      </c>
      <c r="F138">
        <v>-66901.64</v>
      </c>
      <c r="G138">
        <v>-198225.52</v>
      </c>
      <c r="N138">
        <v>489</v>
      </c>
      <c r="Q138">
        <v>-347708.13</v>
      </c>
      <c r="R138">
        <v>1115354.6000000001</v>
      </c>
      <c r="T138">
        <v>13817.71</v>
      </c>
      <c r="X138">
        <v>247220</v>
      </c>
      <c r="Y138">
        <v>83400</v>
      </c>
      <c r="Z138">
        <v>268517</v>
      </c>
      <c r="AB138">
        <v>5656</v>
      </c>
      <c r="AC138">
        <v>72111.460000000006</v>
      </c>
      <c r="AD138">
        <v>13462.14</v>
      </c>
    </row>
    <row r="139" spans="1:30" x14ac:dyDescent="0.25">
      <c r="A139" t="s">
        <v>2620</v>
      </c>
      <c r="B139">
        <v>1382487.48</v>
      </c>
      <c r="C139">
        <v>0</v>
      </c>
      <c r="D139">
        <v>101703.63</v>
      </c>
      <c r="F139">
        <v>328368.65999999997</v>
      </c>
      <c r="G139">
        <v>673929.39</v>
      </c>
      <c r="J139">
        <v>0</v>
      </c>
      <c r="K139">
        <v>10800</v>
      </c>
      <c r="M139">
        <v>76400</v>
      </c>
      <c r="N139">
        <v>0</v>
      </c>
      <c r="Q139">
        <v>448558.34</v>
      </c>
      <c r="R139">
        <v>1372436.88</v>
      </c>
      <c r="T139">
        <v>702451.79</v>
      </c>
      <c r="X139">
        <v>385020</v>
      </c>
      <c r="Y139">
        <v>137400</v>
      </c>
      <c r="Z139">
        <v>406903</v>
      </c>
      <c r="AB139">
        <v>3888</v>
      </c>
      <c r="AC139">
        <v>196882.64</v>
      </c>
      <c r="AD139">
        <v>38904.21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B050"/>
  </sheetPr>
  <dimension ref="A1:AP150"/>
  <sheetViews>
    <sheetView topLeftCell="AC1" zoomScale="107" zoomScaleNormal="107" workbookViewId="0">
      <selection activeCell="AM4" sqref="AM4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55" bestFit="1" customWidth="1"/>
    <col min="4" max="4" width="26.59765625" style="46" customWidth="1"/>
    <col min="5" max="5" width="47" bestFit="1" customWidth="1"/>
    <col min="37" max="37" width="19" style="59" bestFit="1" customWidth="1"/>
    <col min="38" max="38" width="15.5" style="29" bestFit="1" customWidth="1"/>
    <col min="39" max="39" width="15.09765625" style="19" bestFit="1" customWidth="1"/>
    <col min="40" max="40" width="15.09765625" style="13" bestFit="1" customWidth="1"/>
    <col min="41" max="41" width="15.09765625" style="14" bestFit="1" customWidth="1"/>
    <col min="42" max="42" width="16.8984375" style="19" bestFit="1" customWidth="1"/>
  </cols>
  <sheetData>
    <row r="1" spans="1:42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2528</v>
      </c>
      <c r="N1" t="s">
        <v>2064</v>
      </c>
      <c r="O1" t="s">
        <v>2065</v>
      </c>
      <c r="P1" t="s">
        <v>2066</v>
      </c>
      <c r="Q1" t="s">
        <v>2067</v>
      </c>
      <c r="R1" t="s">
        <v>2068</v>
      </c>
      <c r="S1" t="s">
        <v>2070</v>
      </c>
      <c r="T1" t="s">
        <v>2071</v>
      </c>
      <c r="U1" t="s">
        <v>2072</v>
      </c>
      <c r="V1" t="s">
        <v>2073</v>
      </c>
      <c r="W1" t="s">
        <v>2529</v>
      </c>
      <c r="X1" t="s">
        <v>2074</v>
      </c>
      <c r="Y1" t="s">
        <v>2075</v>
      </c>
      <c r="Z1" t="s">
        <v>2076</v>
      </c>
      <c r="AA1" t="s">
        <v>2120</v>
      </c>
      <c r="AB1" t="s">
        <v>2077</v>
      </c>
      <c r="AC1" t="s">
        <v>2078</v>
      </c>
      <c r="AD1" t="s">
        <v>2079</v>
      </c>
      <c r="AE1" t="s">
        <v>2080</v>
      </c>
      <c r="AF1" t="s">
        <v>2081</v>
      </c>
      <c r="AG1" t="s">
        <v>2082</v>
      </c>
      <c r="AH1" t="s">
        <v>2083</v>
      </c>
      <c r="AI1" t="s">
        <v>2121</v>
      </c>
      <c r="AJ1" t="s">
        <v>2084</v>
      </c>
      <c r="AK1" s="59" t="s">
        <v>0</v>
      </c>
      <c r="AL1" s="29" t="s">
        <v>1</v>
      </c>
      <c r="AM1" s="19" t="s">
        <v>2</v>
      </c>
      <c r="AN1" s="13" t="s">
        <v>3</v>
      </c>
      <c r="AO1" s="14" t="s">
        <v>4</v>
      </c>
      <c r="AP1" s="19" t="s">
        <v>5</v>
      </c>
    </row>
    <row r="2" spans="1:42" x14ac:dyDescent="0.25">
      <c r="E2" t="s">
        <v>2085</v>
      </c>
      <c r="F2" t="s">
        <v>2086</v>
      </c>
      <c r="G2" t="s">
        <v>2087</v>
      </c>
      <c r="H2" t="s">
        <v>2088</v>
      </c>
      <c r="I2" t="s">
        <v>2089</v>
      </c>
      <c r="J2" t="s">
        <v>2090</v>
      </c>
      <c r="K2" t="s">
        <v>2091</v>
      </c>
      <c r="L2" t="s">
        <v>2092</v>
      </c>
      <c r="M2" t="s">
        <v>2530</v>
      </c>
      <c r="N2" t="s">
        <v>2093</v>
      </c>
      <c r="O2" t="s">
        <v>2094</v>
      </c>
      <c r="P2" t="s">
        <v>2095</v>
      </c>
      <c r="Q2" t="s">
        <v>2096</v>
      </c>
      <c r="R2" t="s">
        <v>2097</v>
      </c>
      <c r="S2" t="s">
        <v>2099</v>
      </c>
      <c r="T2" t="s">
        <v>2100</v>
      </c>
      <c r="U2" t="s">
        <v>2101</v>
      </c>
      <c r="V2" t="s">
        <v>2102</v>
      </c>
      <c r="W2" t="s">
        <v>2531</v>
      </c>
      <c r="X2" t="s">
        <v>2103</v>
      </c>
      <c r="Y2" t="s">
        <v>2104</v>
      </c>
      <c r="Z2" t="s">
        <v>2105</v>
      </c>
      <c r="AA2" t="s">
        <v>2125</v>
      </c>
      <c r="AB2" t="s">
        <v>2106</v>
      </c>
      <c r="AC2" t="s">
        <v>2107</v>
      </c>
      <c r="AD2" t="s">
        <v>2108</v>
      </c>
      <c r="AE2" t="s">
        <v>2109</v>
      </c>
      <c r="AF2" t="s">
        <v>2110</v>
      </c>
      <c r="AG2" t="s">
        <v>2111</v>
      </c>
      <c r="AH2" t="s">
        <v>2112</v>
      </c>
      <c r="AI2" t="s">
        <v>2126</v>
      </c>
      <c r="AJ2" t="s">
        <v>2113</v>
      </c>
    </row>
    <row r="3" spans="1:42" x14ac:dyDescent="0.25">
      <c r="E3" t="s">
        <v>2114</v>
      </c>
      <c r="F3">
        <v>67768879.700000003</v>
      </c>
      <c r="G3">
        <v>1157643.3500000001</v>
      </c>
      <c r="H3">
        <v>25945860.280000001</v>
      </c>
      <c r="I3">
        <v>173.96</v>
      </c>
      <c r="J3">
        <v>76851723.719999999</v>
      </c>
      <c r="K3">
        <v>41779824</v>
      </c>
      <c r="L3">
        <v>2</v>
      </c>
      <c r="M3">
        <v>194900</v>
      </c>
      <c r="N3">
        <v>456680.96000000002</v>
      </c>
      <c r="O3">
        <v>2323905.71</v>
      </c>
      <c r="P3">
        <v>340523.45</v>
      </c>
      <c r="Q3">
        <v>1743976.82</v>
      </c>
      <c r="R3">
        <v>1418040.37</v>
      </c>
      <c r="S3">
        <v>621451.07999999996</v>
      </c>
      <c r="T3">
        <v>-1349211.64</v>
      </c>
      <c r="U3">
        <v>-47477047.009999998</v>
      </c>
      <c r="V3">
        <v>245882473.44</v>
      </c>
      <c r="W3">
        <v>279.82</v>
      </c>
      <c r="X3">
        <v>27960864.670000002</v>
      </c>
      <c r="Y3">
        <v>8796440.4100000001</v>
      </c>
      <c r="Z3">
        <v>11513.76</v>
      </c>
      <c r="AA3">
        <v>1</v>
      </c>
      <c r="AB3">
        <v>27196805.949999999</v>
      </c>
      <c r="AC3">
        <v>4494213.58</v>
      </c>
      <c r="AD3">
        <v>33950900.899999999</v>
      </c>
      <c r="AE3">
        <v>224379</v>
      </c>
      <c r="AF3">
        <v>248004</v>
      </c>
      <c r="AG3">
        <v>20136241.370000001</v>
      </c>
      <c r="AH3">
        <v>3609559.68</v>
      </c>
      <c r="AI3">
        <v>15000</v>
      </c>
      <c r="AJ3">
        <v>537820.41</v>
      </c>
      <c r="AK3" s="59">
        <f t="shared" ref="AK3:AP3" si="0">SUM(AK4:AK139)</f>
        <v>94872557.289999962</v>
      </c>
      <c r="AL3" s="29">
        <f t="shared" si="0"/>
        <v>6283127.3099999987</v>
      </c>
      <c r="AM3" s="19">
        <f t="shared" si="0"/>
        <v>88589429.979999974</v>
      </c>
      <c r="AN3" s="13">
        <f t="shared" si="0"/>
        <v>68460119.189999968</v>
      </c>
      <c r="AO3" s="14">
        <f t="shared" si="0"/>
        <v>58721905.360000007</v>
      </c>
      <c r="AP3" s="24">
        <f t="shared" si="0"/>
        <v>9738213.8299999963</v>
      </c>
    </row>
    <row r="4" spans="1:42" x14ac:dyDescent="0.25">
      <c r="A4" t="s">
        <v>421</v>
      </c>
      <c r="B4" t="s">
        <v>423</v>
      </c>
      <c r="C4" s="55">
        <v>3670</v>
      </c>
      <c r="D4" s="46" t="s">
        <v>880</v>
      </c>
      <c r="E4" t="s">
        <v>2532</v>
      </c>
      <c r="F4">
        <v>225128.24</v>
      </c>
      <c r="G4">
        <v>0</v>
      </c>
      <c r="H4">
        <v>74432.92</v>
      </c>
      <c r="J4">
        <v>133187.72</v>
      </c>
      <c r="K4">
        <v>299920.38</v>
      </c>
      <c r="N4">
        <v>0</v>
      </c>
      <c r="O4">
        <v>13177</v>
      </c>
      <c r="R4">
        <v>0</v>
      </c>
      <c r="U4">
        <v>-1345507.51</v>
      </c>
      <c r="V4">
        <v>2193223.69</v>
      </c>
      <c r="X4">
        <v>58378.29</v>
      </c>
      <c r="Y4">
        <v>3600</v>
      </c>
      <c r="AB4">
        <v>206360</v>
      </c>
      <c r="AD4">
        <v>276180</v>
      </c>
      <c r="AG4">
        <v>104198.45</v>
      </c>
      <c r="AH4">
        <v>6183.76</v>
      </c>
      <c r="AJ4">
        <v>10000</v>
      </c>
      <c r="AK4" s="59">
        <f>SUM(F4:I4)</f>
        <v>299561.15999999997</v>
      </c>
      <c r="AL4" s="29">
        <f>SUM(N4:R4)</f>
        <v>13177</v>
      </c>
      <c r="AM4" s="19">
        <f>AK4-AL4</f>
        <v>286384.15999999997</v>
      </c>
      <c r="AN4" s="13">
        <f>SUM(W4:AC4)</f>
        <v>268338.28999999998</v>
      </c>
      <c r="AO4" s="14">
        <f>SUM(AD4:AJ4)</f>
        <v>396562.21</v>
      </c>
      <c r="AP4" s="24">
        <f>AN4-AO4</f>
        <v>-128223.92000000004</v>
      </c>
    </row>
    <row r="5" spans="1:42" x14ac:dyDescent="0.25">
      <c r="A5" t="s">
        <v>421</v>
      </c>
      <c r="B5" t="s">
        <v>423</v>
      </c>
      <c r="C5" s="55">
        <v>5165</v>
      </c>
      <c r="D5" s="46" t="s">
        <v>881</v>
      </c>
      <c r="E5" t="s">
        <v>2533</v>
      </c>
      <c r="F5">
        <v>514391.24</v>
      </c>
      <c r="G5">
        <v>0</v>
      </c>
      <c r="H5">
        <v>108502.49</v>
      </c>
      <c r="J5">
        <v>845395.86</v>
      </c>
      <c r="K5">
        <v>1039324.44</v>
      </c>
      <c r="O5">
        <v>16042.3</v>
      </c>
      <c r="R5">
        <v>1430</v>
      </c>
      <c r="U5">
        <v>1384253.01</v>
      </c>
      <c r="V5">
        <v>1265427.9099999999</v>
      </c>
      <c r="X5">
        <v>47169.46</v>
      </c>
      <c r="AB5">
        <v>194460</v>
      </c>
      <c r="AD5">
        <v>272796</v>
      </c>
      <c r="AG5">
        <v>126017.84</v>
      </c>
      <c r="AH5">
        <v>2354.81</v>
      </c>
      <c r="AK5" s="59">
        <f t="shared" ref="AK5:AK68" si="1">SUM(F5:I5)</f>
        <v>622893.73</v>
      </c>
      <c r="AL5" s="29">
        <f t="shared" ref="AL5:AL68" si="2">SUM(N5:R5)</f>
        <v>17472.3</v>
      </c>
      <c r="AM5" s="19">
        <f t="shared" ref="AM5:AM68" si="3">AK5-AL5</f>
        <v>605421.42999999993</v>
      </c>
      <c r="AN5" s="13">
        <f t="shared" ref="AN5:AN68" si="4">SUM(W5:AC5)</f>
        <v>241629.46</v>
      </c>
      <c r="AO5" s="14">
        <f t="shared" ref="AO5:AO68" si="5">SUM(AD5:AJ5)</f>
        <v>401168.64999999997</v>
      </c>
      <c r="AP5" s="24">
        <f t="shared" ref="AP5:AP61" si="6">AN5-AO5</f>
        <v>-159539.18999999997</v>
      </c>
    </row>
    <row r="6" spans="1:42" x14ac:dyDescent="0.25">
      <c r="A6" t="s">
        <v>421</v>
      </c>
      <c r="B6" t="s">
        <v>423</v>
      </c>
      <c r="C6" s="55">
        <v>4663</v>
      </c>
      <c r="D6" s="46" t="s">
        <v>882</v>
      </c>
      <c r="E6" t="s">
        <v>2534</v>
      </c>
      <c r="F6">
        <v>122436.63</v>
      </c>
      <c r="G6">
        <v>0</v>
      </c>
      <c r="H6">
        <v>57952.79</v>
      </c>
      <c r="J6">
        <v>989551.2</v>
      </c>
      <c r="K6">
        <v>847686.47</v>
      </c>
      <c r="O6">
        <v>13020</v>
      </c>
      <c r="R6">
        <v>447.21</v>
      </c>
      <c r="U6">
        <v>-1381127.33</v>
      </c>
      <c r="V6">
        <v>3482828.65</v>
      </c>
      <c r="X6">
        <v>13930</v>
      </c>
      <c r="Y6">
        <v>24000</v>
      </c>
      <c r="AB6">
        <v>258340</v>
      </c>
      <c r="AD6">
        <v>287155</v>
      </c>
      <c r="AG6">
        <v>104462.86</v>
      </c>
      <c r="AH6">
        <v>2193.58</v>
      </c>
      <c r="AK6" s="59">
        <f t="shared" si="1"/>
        <v>180389.42</v>
      </c>
      <c r="AL6" s="29">
        <f t="shared" si="2"/>
        <v>13467.21</v>
      </c>
      <c r="AM6" s="19">
        <f t="shared" si="3"/>
        <v>166922.21000000002</v>
      </c>
      <c r="AN6" s="13">
        <f t="shared" si="4"/>
        <v>296270</v>
      </c>
      <c r="AO6" s="14">
        <f t="shared" si="5"/>
        <v>393811.44</v>
      </c>
      <c r="AP6" s="24">
        <f t="shared" si="6"/>
        <v>-97541.440000000002</v>
      </c>
    </row>
    <row r="7" spans="1:42" x14ac:dyDescent="0.25">
      <c r="A7" t="s">
        <v>421</v>
      </c>
      <c r="B7" t="s">
        <v>423</v>
      </c>
      <c r="C7" s="55">
        <v>4364</v>
      </c>
      <c r="D7" s="46" t="s">
        <v>883</v>
      </c>
      <c r="E7" t="s">
        <v>2535</v>
      </c>
      <c r="F7">
        <v>427017.59</v>
      </c>
      <c r="G7">
        <v>0</v>
      </c>
      <c r="H7">
        <v>37480.54</v>
      </c>
      <c r="J7">
        <v>60981.41</v>
      </c>
      <c r="K7">
        <v>601283.67000000004</v>
      </c>
      <c r="N7">
        <v>3000</v>
      </c>
      <c r="O7">
        <v>26337.5</v>
      </c>
      <c r="U7">
        <v>-2682053.16</v>
      </c>
      <c r="V7">
        <v>3940312</v>
      </c>
      <c r="X7">
        <v>2295.4</v>
      </c>
      <c r="Y7">
        <v>7500</v>
      </c>
      <c r="AB7">
        <v>185640</v>
      </c>
      <c r="AD7">
        <v>213640</v>
      </c>
      <c r="AG7">
        <v>119634.47</v>
      </c>
      <c r="AH7">
        <v>2994.06</v>
      </c>
      <c r="AJ7">
        <v>20000</v>
      </c>
      <c r="AK7" s="59">
        <f t="shared" si="1"/>
        <v>464498.13</v>
      </c>
      <c r="AL7" s="29">
        <f t="shared" si="2"/>
        <v>29337.5</v>
      </c>
      <c r="AM7" s="19">
        <f t="shared" si="3"/>
        <v>435160.63</v>
      </c>
      <c r="AN7" s="13">
        <f t="shared" si="4"/>
        <v>195435.4</v>
      </c>
      <c r="AO7" s="14">
        <f t="shared" si="5"/>
        <v>356268.52999999997</v>
      </c>
      <c r="AP7" s="24">
        <f t="shared" si="6"/>
        <v>-160833.12999999998</v>
      </c>
    </row>
    <row r="8" spans="1:42" x14ac:dyDescent="0.25">
      <c r="A8" t="s">
        <v>421</v>
      </c>
      <c r="B8" t="s">
        <v>423</v>
      </c>
      <c r="C8" s="55">
        <v>4222</v>
      </c>
      <c r="D8" s="46" t="s">
        <v>884</v>
      </c>
      <c r="E8" t="s">
        <v>2536</v>
      </c>
      <c r="F8">
        <v>61670.01</v>
      </c>
      <c r="G8">
        <v>0</v>
      </c>
      <c r="H8">
        <v>63037.61</v>
      </c>
      <c r="J8">
        <v>267852.86</v>
      </c>
      <c r="K8">
        <v>514817.96</v>
      </c>
      <c r="M8">
        <v>194900</v>
      </c>
      <c r="N8">
        <v>3000</v>
      </c>
      <c r="O8">
        <v>13020</v>
      </c>
      <c r="R8">
        <v>866</v>
      </c>
      <c r="U8">
        <v>-1533282.76</v>
      </c>
      <c r="V8">
        <v>2735240.51</v>
      </c>
      <c r="X8">
        <v>7402.6</v>
      </c>
      <c r="Z8">
        <v>227.9</v>
      </c>
      <c r="AB8">
        <v>284020</v>
      </c>
      <c r="AD8">
        <v>307663</v>
      </c>
      <c r="AG8">
        <v>96675.47</v>
      </c>
      <c r="AH8">
        <v>3877.34</v>
      </c>
      <c r="AK8" s="59">
        <f t="shared" si="1"/>
        <v>124707.62</v>
      </c>
      <c r="AL8" s="29">
        <f t="shared" si="2"/>
        <v>16886</v>
      </c>
      <c r="AM8" s="19">
        <f t="shared" si="3"/>
        <v>107821.62</v>
      </c>
      <c r="AN8" s="13">
        <f t="shared" si="4"/>
        <v>291650.5</v>
      </c>
      <c r="AO8" s="14">
        <f t="shared" si="5"/>
        <v>408215.81</v>
      </c>
      <c r="AP8" s="24">
        <f t="shared" si="6"/>
        <v>-116565.31</v>
      </c>
    </row>
    <row r="9" spans="1:42" x14ac:dyDescent="0.25">
      <c r="A9" t="s">
        <v>421</v>
      </c>
      <c r="B9" t="s">
        <v>423</v>
      </c>
      <c r="C9" s="55">
        <v>3681</v>
      </c>
      <c r="D9" s="46" t="s">
        <v>885</v>
      </c>
      <c r="E9" t="s">
        <v>2537</v>
      </c>
      <c r="F9">
        <v>371426.38</v>
      </c>
      <c r="G9">
        <v>0</v>
      </c>
      <c r="H9">
        <v>404268.71</v>
      </c>
      <c r="J9">
        <v>746547.62</v>
      </c>
      <c r="K9">
        <v>1333417.47</v>
      </c>
      <c r="O9">
        <v>12825</v>
      </c>
      <c r="R9">
        <v>2311.21</v>
      </c>
      <c r="U9">
        <v>577799.36</v>
      </c>
      <c r="V9">
        <v>2266802.89</v>
      </c>
      <c r="X9">
        <v>54402.86</v>
      </c>
      <c r="Y9">
        <v>34000</v>
      </c>
      <c r="Z9">
        <v>84.18</v>
      </c>
      <c r="AB9">
        <v>112840</v>
      </c>
      <c r="AD9">
        <v>146897</v>
      </c>
      <c r="AG9">
        <v>51175</v>
      </c>
      <c r="AH9">
        <v>7333.32</v>
      </c>
      <c r="AK9" s="59">
        <f t="shared" si="1"/>
        <v>775695.09000000008</v>
      </c>
      <c r="AL9" s="29">
        <f t="shared" si="2"/>
        <v>15136.21</v>
      </c>
      <c r="AM9" s="19">
        <f t="shared" si="3"/>
        <v>760558.88000000012</v>
      </c>
      <c r="AN9" s="13">
        <f t="shared" si="4"/>
        <v>201327.03999999998</v>
      </c>
      <c r="AO9" s="14">
        <f t="shared" si="5"/>
        <v>205405.32</v>
      </c>
      <c r="AP9" s="24">
        <f t="shared" si="6"/>
        <v>-4078.2800000000279</v>
      </c>
    </row>
    <row r="10" spans="1:42" x14ac:dyDescent="0.25">
      <c r="A10" t="s">
        <v>421</v>
      </c>
      <c r="B10" t="s">
        <v>423</v>
      </c>
      <c r="C10" s="55">
        <v>2627</v>
      </c>
      <c r="D10" s="46" t="s">
        <v>886</v>
      </c>
      <c r="E10" t="s">
        <v>2538</v>
      </c>
      <c r="F10">
        <v>556654.88</v>
      </c>
      <c r="G10">
        <v>18100</v>
      </c>
      <c r="H10">
        <v>53882.61</v>
      </c>
      <c r="J10">
        <v>925105.18</v>
      </c>
      <c r="K10">
        <v>307396.92</v>
      </c>
      <c r="O10">
        <v>26527</v>
      </c>
      <c r="R10">
        <v>683</v>
      </c>
      <c r="U10">
        <v>-753579.93</v>
      </c>
      <c r="V10">
        <v>2678016.84</v>
      </c>
      <c r="X10">
        <v>61908.93</v>
      </c>
      <c r="AB10">
        <v>207400</v>
      </c>
      <c r="AD10">
        <v>236039</v>
      </c>
      <c r="AG10">
        <v>89267.55</v>
      </c>
      <c r="AH10">
        <v>4509.7</v>
      </c>
      <c r="AJ10">
        <v>30000</v>
      </c>
      <c r="AK10" s="59">
        <f t="shared" si="1"/>
        <v>628637.49</v>
      </c>
      <c r="AL10" s="29">
        <f t="shared" si="2"/>
        <v>27210</v>
      </c>
      <c r="AM10" s="19">
        <f t="shared" si="3"/>
        <v>601427.49</v>
      </c>
      <c r="AN10" s="13">
        <f t="shared" si="4"/>
        <v>269308.93</v>
      </c>
      <c r="AO10" s="14">
        <f t="shared" si="5"/>
        <v>359816.25</v>
      </c>
      <c r="AP10" s="24">
        <f t="shared" si="6"/>
        <v>-90507.32</v>
      </c>
    </row>
    <row r="11" spans="1:42" x14ac:dyDescent="0.25">
      <c r="A11" t="s">
        <v>421</v>
      </c>
      <c r="B11" t="s">
        <v>423</v>
      </c>
      <c r="C11" s="55">
        <v>2209</v>
      </c>
      <c r="D11" s="46" t="s">
        <v>887</v>
      </c>
      <c r="E11" t="s">
        <v>2539</v>
      </c>
      <c r="F11">
        <v>386359.84</v>
      </c>
      <c r="G11">
        <v>0</v>
      </c>
      <c r="H11">
        <v>179845.32</v>
      </c>
      <c r="I11">
        <v>0.01</v>
      </c>
      <c r="J11">
        <v>215320.28</v>
      </c>
      <c r="K11">
        <v>385816.23</v>
      </c>
      <c r="O11">
        <v>22020</v>
      </c>
      <c r="R11">
        <v>718.01</v>
      </c>
      <c r="U11">
        <v>-496599.94</v>
      </c>
      <c r="V11">
        <v>1804328.64</v>
      </c>
      <c r="X11">
        <v>23773.77</v>
      </c>
      <c r="AA11">
        <v>1</v>
      </c>
      <c r="AB11">
        <v>103800</v>
      </c>
      <c r="AD11">
        <v>149908</v>
      </c>
      <c r="AG11">
        <v>97043.82</v>
      </c>
      <c r="AH11">
        <v>22462.98</v>
      </c>
      <c r="AJ11">
        <v>21285</v>
      </c>
      <c r="AK11" s="59">
        <f t="shared" si="1"/>
        <v>566205.17000000004</v>
      </c>
      <c r="AL11" s="29">
        <f t="shared" si="2"/>
        <v>22738.01</v>
      </c>
      <c r="AM11" s="19">
        <f t="shared" si="3"/>
        <v>543467.16</v>
      </c>
      <c r="AN11" s="13">
        <f t="shared" si="4"/>
        <v>127574.77</v>
      </c>
      <c r="AO11" s="14">
        <f t="shared" si="5"/>
        <v>290699.8</v>
      </c>
      <c r="AP11" s="24">
        <f t="shared" si="6"/>
        <v>-163125.02999999997</v>
      </c>
    </row>
    <row r="12" spans="1:42" x14ac:dyDescent="0.25">
      <c r="A12" t="s">
        <v>421</v>
      </c>
      <c r="B12" t="s">
        <v>423</v>
      </c>
      <c r="C12" s="55">
        <v>2329</v>
      </c>
      <c r="D12" s="46" t="s">
        <v>888</v>
      </c>
      <c r="E12" t="s">
        <v>2540</v>
      </c>
      <c r="F12">
        <v>466200.79</v>
      </c>
      <c r="G12">
        <v>0</v>
      </c>
      <c r="H12">
        <v>123975.69</v>
      </c>
      <c r="J12">
        <v>218306.23</v>
      </c>
      <c r="K12">
        <v>218648.86</v>
      </c>
      <c r="O12">
        <v>14020</v>
      </c>
      <c r="R12">
        <v>852.9</v>
      </c>
      <c r="U12">
        <v>424070.6</v>
      </c>
      <c r="V12">
        <v>667029.63</v>
      </c>
      <c r="X12">
        <v>67918.960000000006</v>
      </c>
      <c r="AB12">
        <v>167740</v>
      </c>
      <c r="AD12">
        <v>197400</v>
      </c>
      <c r="AE12">
        <v>456</v>
      </c>
      <c r="AF12">
        <v>504</v>
      </c>
      <c r="AG12">
        <v>74995.61</v>
      </c>
      <c r="AH12">
        <v>11144.91</v>
      </c>
      <c r="AJ12">
        <v>30000</v>
      </c>
      <c r="AK12" s="59">
        <f t="shared" si="1"/>
        <v>590176.48</v>
      </c>
      <c r="AL12" s="29">
        <f t="shared" si="2"/>
        <v>14872.9</v>
      </c>
      <c r="AM12" s="19">
        <f t="shared" si="3"/>
        <v>575303.57999999996</v>
      </c>
      <c r="AN12" s="13">
        <f t="shared" si="4"/>
        <v>235658.96000000002</v>
      </c>
      <c r="AO12" s="14">
        <f t="shared" si="5"/>
        <v>314500.51999999996</v>
      </c>
      <c r="AP12" s="24">
        <f t="shared" si="6"/>
        <v>-78841.559999999939</v>
      </c>
    </row>
    <row r="13" spans="1:42" x14ac:dyDescent="0.25">
      <c r="A13" t="s">
        <v>421</v>
      </c>
      <c r="B13" t="s">
        <v>423</v>
      </c>
      <c r="C13" s="55">
        <v>2781</v>
      </c>
      <c r="D13" s="46" t="s">
        <v>889</v>
      </c>
      <c r="E13" t="s">
        <v>2541</v>
      </c>
      <c r="F13">
        <v>123943.57</v>
      </c>
      <c r="G13">
        <v>0</v>
      </c>
      <c r="H13">
        <v>239990.99</v>
      </c>
      <c r="J13">
        <v>3</v>
      </c>
      <c r="K13">
        <v>907197.94</v>
      </c>
      <c r="N13">
        <v>0</v>
      </c>
      <c r="O13">
        <v>13020</v>
      </c>
      <c r="R13">
        <v>931.89</v>
      </c>
      <c r="U13">
        <v>521551.65</v>
      </c>
      <c r="V13">
        <v>818351.54</v>
      </c>
      <c r="X13">
        <v>57339.34</v>
      </c>
      <c r="AB13">
        <v>241260</v>
      </c>
      <c r="AD13">
        <v>270852</v>
      </c>
      <c r="AG13">
        <v>89685.6</v>
      </c>
      <c r="AH13">
        <v>20781.32</v>
      </c>
      <c r="AK13" s="59">
        <f t="shared" si="1"/>
        <v>363934.56</v>
      </c>
      <c r="AL13" s="29">
        <f t="shared" si="2"/>
        <v>13951.89</v>
      </c>
      <c r="AM13" s="19">
        <f t="shared" si="3"/>
        <v>349982.67</v>
      </c>
      <c r="AN13" s="13">
        <f t="shared" si="4"/>
        <v>298599.33999999997</v>
      </c>
      <c r="AO13" s="14">
        <f t="shared" si="5"/>
        <v>381318.92</v>
      </c>
      <c r="AP13" s="24">
        <f t="shared" si="6"/>
        <v>-82719.580000000016</v>
      </c>
    </row>
    <row r="14" spans="1:42" x14ac:dyDescent="0.25">
      <c r="A14" t="s">
        <v>421</v>
      </c>
      <c r="B14" t="s">
        <v>423</v>
      </c>
      <c r="C14" s="55">
        <v>3427</v>
      </c>
      <c r="D14" s="46" t="s">
        <v>890</v>
      </c>
      <c r="E14" t="s">
        <v>2542</v>
      </c>
      <c r="F14">
        <v>724748.81</v>
      </c>
      <c r="G14">
        <v>0</v>
      </c>
      <c r="H14">
        <v>91565.1</v>
      </c>
      <c r="J14">
        <v>562422.82999999996</v>
      </c>
      <c r="K14">
        <v>168989.09</v>
      </c>
      <c r="O14">
        <v>22020</v>
      </c>
      <c r="R14">
        <v>1726.05</v>
      </c>
      <c r="S14">
        <v>0</v>
      </c>
      <c r="U14">
        <v>-2784717.91</v>
      </c>
      <c r="V14">
        <v>3873985.05</v>
      </c>
      <c r="X14">
        <v>3250</v>
      </c>
      <c r="Y14">
        <v>565668</v>
      </c>
      <c r="AB14">
        <v>282440</v>
      </c>
      <c r="AD14">
        <v>308340</v>
      </c>
      <c r="AF14">
        <v>1852</v>
      </c>
      <c r="AG14">
        <v>105075.36</v>
      </c>
      <c r="AH14">
        <v>1378</v>
      </c>
      <c r="AK14" s="59">
        <f t="shared" si="1"/>
        <v>816313.91</v>
      </c>
      <c r="AL14" s="29">
        <f t="shared" si="2"/>
        <v>23746.05</v>
      </c>
      <c r="AM14" s="19">
        <f t="shared" si="3"/>
        <v>792567.86</v>
      </c>
      <c r="AN14" s="13">
        <f t="shared" si="4"/>
        <v>851358</v>
      </c>
      <c r="AO14" s="14">
        <f t="shared" si="5"/>
        <v>416645.36</v>
      </c>
      <c r="AP14" s="24">
        <f t="shared" si="6"/>
        <v>434712.64</v>
      </c>
    </row>
    <row r="15" spans="1:42" x14ac:dyDescent="0.25">
      <c r="A15" t="s">
        <v>421</v>
      </c>
      <c r="B15" t="s">
        <v>423</v>
      </c>
      <c r="C15" s="55">
        <v>2582</v>
      </c>
      <c r="D15" s="46" t="s">
        <v>891</v>
      </c>
      <c r="E15" t="s">
        <v>2543</v>
      </c>
      <c r="F15">
        <v>347007.02</v>
      </c>
      <c r="G15">
        <v>0</v>
      </c>
      <c r="H15">
        <v>181194.55</v>
      </c>
      <c r="J15">
        <v>1408708.95</v>
      </c>
      <c r="K15">
        <v>427115.74</v>
      </c>
      <c r="O15">
        <v>27848.86</v>
      </c>
      <c r="R15">
        <v>555</v>
      </c>
      <c r="U15">
        <v>446742.99</v>
      </c>
      <c r="V15">
        <v>2037072.22</v>
      </c>
      <c r="X15">
        <v>68909.289999999994</v>
      </c>
      <c r="Y15">
        <v>10000</v>
      </c>
      <c r="AB15">
        <v>315910</v>
      </c>
      <c r="AD15">
        <v>339201</v>
      </c>
      <c r="AF15">
        <v>796</v>
      </c>
      <c r="AG15">
        <v>175155.22</v>
      </c>
      <c r="AH15">
        <v>17859.88</v>
      </c>
      <c r="AJ15">
        <v>10000</v>
      </c>
      <c r="AK15" s="59">
        <f t="shared" si="1"/>
        <v>528201.57000000007</v>
      </c>
      <c r="AL15" s="29">
        <f t="shared" si="2"/>
        <v>28403.86</v>
      </c>
      <c r="AM15" s="19">
        <f t="shared" si="3"/>
        <v>499797.71000000008</v>
      </c>
      <c r="AN15" s="13">
        <f t="shared" si="4"/>
        <v>394819.29</v>
      </c>
      <c r="AO15" s="14">
        <f t="shared" si="5"/>
        <v>543012.1</v>
      </c>
      <c r="AP15" s="24">
        <f t="shared" si="6"/>
        <v>-148192.81</v>
      </c>
    </row>
    <row r="16" spans="1:42" x14ac:dyDescent="0.25">
      <c r="A16" t="s">
        <v>421</v>
      </c>
      <c r="B16" t="s">
        <v>423</v>
      </c>
      <c r="C16" s="55">
        <v>1491</v>
      </c>
      <c r="D16" s="46" t="s">
        <v>892</v>
      </c>
      <c r="E16" t="s">
        <v>2544</v>
      </c>
      <c r="F16">
        <v>189190.77</v>
      </c>
      <c r="G16">
        <v>0</v>
      </c>
      <c r="H16">
        <v>88875.95</v>
      </c>
      <c r="J16">
        <v>1</v>
      </c>
      <c r="K16">
        <v>420070.69</v>
      </c>
      <c r="O16">
        <v>22159</v>
      </c>
      <c r="R16">
        <v>481</v>
      </c>
      <c r="U16">
        <v>-1953124.18</v>
      </c>
      <c r="V16">
        <v>2706524.69</v>
      </c>
      <c r="X16">
        <v>41075.730000000003</v>
      </c>
      <c r="Y16">
        <v>6000</v>
      </c>
      <c r="AB16">
        <v>284770</v>
      </c>
      <c r="AD16">
        <v>304957</v>
      </c>
      <c r="AG16">
        <v>79550.09</v>
      </c>
      <c r="AH16">
        <v>15240.74</v>
      </c>
      <c r="AJ16">
        <v>10000</v>
      </c>
      <c r="AK16" s="59">
        <f t="shared" si="1"/>
        <v>278066.71999999997</v>
      </c>
      <c r="AL16" s="29">
        <f t="shared" si="2"/>
        <v>22640</v>
      </c>
      <c r="AM16" s="19">
        <f t="shared" si="3"/>
        <v>255426.71999999997</v>
      </c>
      <c r="AN16" s="13">
        <f t="shared" si="4"/>
        <v>331845.73</v>
      </c>
      <c r="AO16" s="14">
        <f t="shared" si="5"/>
        <v>409747.82999999996</v>
      </c>
      <c r="AP16" s="24">
        <f t="shared" si="6"/>
        <v>-77902.099999999977</v>
      </c>
    </row>
    <row r="17" spans="1:42" x14ac:dyDescent="0.25">
      <c r="A17" t="s">
        <v>421</v>
      </c>
      <c r="B17" t="s">
        <v>423</v>
      </c>
      <c r="C17" s="55">
        <v>2154</v>
      </c>
      <c r="D17" s="46" t="s">
        <v>893</v>
      </c>
      <c r="E17" t="s">
        <v>2545</v>
      </c>
      <c r="F17">
        <v>87474.43</v>
      </c>
      <c r="G17">
        <v>0</v>
      </c>
      <c r="H17">
        <v>293644.19</v>
      </c>
      <c r="J17">
        <v>2596069.15</v>
      </c>
      <c r="K17">
        <v>1417432.72</v>
      </c>
      <c r="N17">
        <v>2900</v>
      </c>
      <c r="O17">
        <v>35272</v>
      </c>
      <c r="Q17">
        <v>0</v>
      </c>
      <c r="R17">
        <v>316.08</v>
      </c>
      <c r="U17">
        <v>3605702.12</v>
      </c>
      <c r="V17">
        <v>865508.28</v>
      </c>
      <c r="X17">
        <v>51548.66</v>
      </c>
      <c r="Y17">
        <v>36032.15</v>
      </c>
      <c r="AB17">
        <v>214760</v>
      </c>
      <c r="AD17">
        <v>260056</v>
      </c>
      <c r="AG17">
        <v>89458.16</v>
      </c>
      <c r="AH17">
        <v>62904.639999999999</v>
      </c>
      <c r="AJ17">
        <v>5000</v>
      </c>
      <c r="AK17" s="59">
        <f t="shared" si="1"/>
        <v>381118.62</v>
      </c>
      <c r="AL17" s="29">
        <f t="shared" si="2"/>
        <v>38488.080000000002</v>
      </c>
      <c r="AM17" s="19">
        <f t="shared" si="3"/>
        <v>342630.54</v>
      </c>
      <c r="AN17" s="13">
        <f t="shared" si="4"/>
        <v>302340.81</v>
      </c>
      <c r="AO17" s="14">
        <f t="shared" si="5"/>
        <v>417418.80000000005</v>
      </c>
      <c r="AP17" s="24">
        <f t="shared" si="6"/>
        <v>-115077.99000000005</v>
      </c>
    </row>
    <row r="18" spans="1:42" x14ac:dyDescent="0.25">
      <c r="A18" t="s">
        <v>421</v>
      </c>
      <c r="B18" t="s">
        <v>423</v>
      </c>
      <c r="C18" s="55">
        <v>3909</v>
      </c>
      <c r="D18" s="46" t="s">
        <v>894</v>
      </c>
      <c r="E18" t="s">
        <v>2546</v>
      </c>
      <c r="F18">
        <v>451542.72</v>
      </c>
      <c r="G18">
        <v>0</v>
      </c>
      <c r="H18">
        <v>59363.519999999997</v>
      </c>
      <c r="J18">
        <v>-11296.38</v>
      </c>
      <c r="K18">
        <v>205180.65</v>
      </c>
      <c r="O18">
        <v>14020</v>
      </c>
      <c r="R18">
        <v>735</v>
      </c>
      <c r="U18">
        <v>-1844207.62</v>
      </c>
      <c r="V18">
        <v>2831701.19</v>
      </c>
      <c r="X18">
        <v>50932.04</v>
      </c>
      <c r="AB18">
        <v>275960</v>
      </c>
      <c r="AD18">
        <v>306768</v>
      </c>
      <c r="AE18">
        <v>13320</v>
      </c>
      <c r="AF18">
        <v>6328</v>
      </c>
      <c r="AG18">
        <v>267189.09999999998</v>
      </c>
      <c r="AH18">
        <v>745</v>
      </c>
      <c r="AJ18">
        <v>30000</v>
      </c>
      <c r="AK18" s="59">
        <f t="shared" si="1"/>
        <v>510906.24</v>
      </c>
      <c r="AL18" s="29">
        <f t="shared" si="2"/>
        <v>14755</v>
      </c>
      <c r="AM18" s="19">
        <f t="shared" si="3"/>
        <v>496151.24</v>
      </c>
      <c r="AN18" s="13">
        <f t="shared" si="4"/>
        <v>326892.03999999998</v>
      </c>
      <c r="AO18" s="14">
        <f t="shared" si="5"/>
        <v>624350.1</v>
      </c>
      <c r="AP18" s="24">
        <f t="shared" si="6"/>
        <v>-297458.06</v>
      </c>
    </row>
    <row r="19" spans="1:42" x14ac:dyDescent="0.25">
      <c r="A19" t="s">
        <v>421</v>
      </c>
      <c r="B19" t="s">
        <v>423</v>
      </c>
      <c r="C19" s="55">
        <v>2875</v>
      </c>
      <c r="D19" s="46" t="s">
        <v>895</v>
      </c>
      <c r="E19" t="s">
        <v>2547</v>
      </c>
      <c r="F19">
        <v>570865.18000000005</v>
      </c>
      <c r="G19">
        <v>0</v>
      </c>
      <c r="H19">
        <v>192820.99</v>
      </c>
      <c r="J19">
        <v>1602748.63</v>
      </c>
      <c r="K19">
        <v>498629.96</v>
      </c>
      <c r="O19">
        <v>14380</v>
      </c>
      <c r="R19">
        <v>4106</v>
      </c>
      <c r="U19">
        <v>-2519363.92</v>
      </c>
      <c r="V19">
        <v>5546813.3099999996</v>
      </c>
      <c r="X19">
        <v>53947.33</v>
      </c>
      <c r="AB19">
        <v>96480</v>
      </c>
      <c r="AD19">
        <v>180524</v>
      </c>
      <c r="AG19">
        <v>115529.26</v>
      </c>
      <c r="AH19">
        <v>35244.699999999997</v>
      </c>
      <c r="AK19" s="59">
        <f t="shared" si="1"/>
        <v>763686.17</v>
      </c>
      <c r="AL19" s="29">
        <f t="shared" si="2"/>
        <v>18486</v>
      </c>
      <c r="AM19" s="19">
        <f t="shared" si="3"/>
        <v>745200.17</v>
      </c>
      <c r="AN19" s="13">
        <f t="shared" si="4"/>
        <v>150427.33000000002</v>
      </c>
      <c r="AO19" s="14">
        <f t="shared" si="5"/>
        <v>331297.96000000002</v>
      </c>
      <c r="AP19" s="24">
        <f t="shared" si="6"/>
        <v>-180870.63</v>
      </c>
    </row>
    <row r="20" spans="1:42" x14ac:dyDescent="0.25">
      <c r="A20" t="s">
        <v>421</v>
      </c>
      <c r="B20" t="s">
        <v>423</v>
      </c>
      <c r="C20" s="55">
        <v>3593</v>
      </c>
      <c r="D20" s="46" t="s">
        <v>896</v>
      </c>
      <c r="E20" t="s">
        <v>2548</v>
      </c>
      <c r="F20">
        <v>328309.67</v>
      </c>
      <c r="G20">
        <v>136280</v>
      </c>
      <c r="H20">
        <v>82878.429999999993</v>
      </c>
      <c r="I20">
        <v>173.94</v>
      </c>
      <c r="J20">
        <v>1241182.17</v>
      </c>
      <c r="K20">
        <v>676869.7</v>
      </c>
      <c r="O20">
        <v>28104</v>
      </c>
      <c r="R20">
        <v>6348</v>
      </c>
      <c r="U20">
        <v>1233882.07</v>
      </c>
      <c r="V20">
        <v>1373222.93</v>
      </c>
      <c r="X20">
        <v>9139.3700000000008</v>
      </c>
      <c r="AB20">
        <v>95880</v>
      </c>
      <c r="AD20">
        <v>167826</v>
      </c>
      <c r="AG20">
        <v>80765.570000000007</v>
      </c>
      <c r="AH20">
        <v>32290.89</v>
      </c>
      <c r="AK20" s="59">
        <f t="shared" si="1"/>
        <v>547642.03999999992</v>
      </c>
      <c r="AL20" s="29">
        <f t="shared" si="2"/>
        <v>34452</v>
      </c>
      <c r="AM20" s="19">
        <f t="shared" si="3"/>
        <v>513190.03999999992</v>
      </c>
      <c r="AN20" s="13">
        <f t="shared" si="4"/>
        <v>105019.37</v>
      </c>
      <c r="AO20" s="14">
        <f t="shared" si="5"/>
        <v>280882.46000000002</v>
      </c>
      <c r="AP20" s="24">
        <f t="shared" si="6"/>
        <v>-175863.09000000003</v>
      </c>
    </row>
    <row r="21" spans="1:42" x14ac:dyDescent="0.25">
      <c r="A21" t="s">
        <v>421</v>
      </c>
      <c r="B21" t="s">
        <v>423</v>
      </c>
      <c r="C21" s="55">
        <v>2119</v>
      </c>
      <c r="D21" s="46" t="s">
        <v>897</v>
      </c>
      <c r="E21" t="s">
        <v>2549</v>
      </c>
      <c r="F21">
        <v>113535.82</v>
      </c>
      <c r="G21">
        <v>0</v>
      </c>
      <c r="H21">
        <v>204105.81</v>
      </c>
      <c r="J21">
        <v>1868712.43</v>
      </c>
      <c r="K21">
        <v>367156.46</v>
      </c>
      <c r="N21">
        <v>3000</v>
      </c>
      <c r="O21">
        <v>22020</v>
      </c>
      <c r="R21">
        <v>395</v>
      </c>
      <c r="U21">
        <v>2091241.96</v>
      </c>
      <c r="V21">
        <v>466379.49</v>
      </c>
      <c r="X21">
        <v>172009.26</v>
      </c>
      <c r="AB21">
        <v>155010</v>
      </c>
      <c r="AD21">
        <v>171010</v>
      </c>
      <c r="AG21">
        <v>132072.81</v>
      </c>
      <c r="AH21">
        <v>33462.379999999997</v>
      </c>
      <c r="AJ21">
        <v>20000</v>
      </c>
      <c r="AK21" s="59">
        <f t="shared" si="1"/>
        <v>317641.63</v>
      </c>
      <c r="AL21" s="29">
        <f t="shared" si="2"/>
        <v>25415</v>
      </c>
      <c r="AM21" s="19">
        <f t="shared" si="3"/>
        <v>292226.63</v>
      </c>
      <c r="AN21" s="13">
        <f t="shared" si="4"/>
        <v>327019.26</v>
      </c>
      <c r="AO21" s="14">
        <f t="shared" si="5"/>
        <v>356545.19</v>
      </c>
      <c r="AP21" s="24">
        <f t="shared" si="6"/>
        <v>-29525.929999999993</v>
      </c>
    </row>
    <row r="22" spans="1:42" x14ac:dyDescent="0.25">
      <c r="A22" t="s">
        <v>421</v>
      </c>
      <c r="B22" t="s">
        <v>423</v>
      </c>
      <c r="C22" s="55">
        <v>2646</v>
      </c>
      <c r="D22" s="46" t="s">
        <v>898</v>
      </c>
      <c r="E22" t="s">
        <v>2550</v>
      </c>
      <c r="F22">
        <v>471021.92</v>
      </c>
      <c r="G22">
        <v>0</v>
      </c>
      <c r="H22">
        <v>150387.82999999999</v>
      </c>
      <c r="J22">
        <v>223190.64</v>
      </c>
      <c r="K22">
        <v>167165.9</v>
      </c>
      <c r="O22">
        <v>14020</v>
      </c>
      <c r="R22">
        <v>0</v>
      </c>
      <c r="U22">
        <v>-715236.78</v>
      </c>
      <c r="V22">
        <v>1804328.64</v>
      </c>
      <c r="X22">
        <v>37670.86</v>
      </c>
      <c r="Y22">
        <v>0.6</v>
      </c>
      <c r="AB22">
        <v>126640</v>
      </c>
      <c r="AD22">
        <v>165755</v>
      </c>
      <c r="AG22">
        <v>55847.13</v>
      </c>
      <c r="AH22">
        <v>4054.9</v>
      </c>
      <c r="AJ22">
        <v>30000</v>
      </c>
      <c r="AK22" s="59">
        <f t="shared" si="1"/>
        <v>621409.75</v>
      </c>
      <c r="AL22" s="29">
        <f t="shared" si="2"/>
        <v>14020</v>
      </c>
      <c r="AM22" s="19">
        <f t="shared" si="3"/>
        <v>607389.75</v>
      </c>
      <c r="AN22" s="13">
        <f t="shared" si="4"/>
        <v>164311.46</v>
      </c>
      <c r="AO22" s="14">
        <f t="shared" si="5"/>
        <v>255657.03</v>
      </c>
      <c r="AP22" s="24">
        <f t="shared" si="6"/>
        <v>-91345.57</v>
      </c>
    </row>
    <row r="23" spans="1:42" x14ac:dyDescent="0.25">
      <c r="A23" t="s">
        <v>421</v>
      </c>
      <c r="B23" t="s">
        <v>423</v>
      </c>
      <c r="C23" s="55">
        <v>6232</v>
      </c>
      <c r="D23" s="46" t="s">
        <v>899</v>
      </c>
      <c r="E23" t="s">
        <v>2551</v>
      </c>
      <c r="F23">
        <v>795820.79</v>
      </c>
      <c r="G23">
        <v>0</v>
      </c>
      <c r="H23">
        <v>183343.61</v>
      </c>
      <c r="I23">
        <v>0</v>
      </c>
      <c r="J23">
        <v>245156.25</v>
      </c>
      <c r="K23">
        <v>553235.12</v>
      </c>
      <c r="O23">
        <v>25541</v>
      </c>
      <c r="R23">
        <v>6238.36</v>
      </c>
      <c r="S23">
        <v>0</v>
      </c>
      <c r="U23">
        <v>317845.64</v>
      </c>
      <c r="V23">
        <v>1601555.91</v>
      </c>
      <c r="X23">
        <v>1515</v>
      </c>
      <c r="Y23">
        <v>220</v>
      </c>
      <c r="AB23">
        <v>356580</v>
      </c>
      <c r="AD23">
        <v>384239</v>
      </c>
      <c r="AE23">
        <v>560</v>
      </c>
      <c r="AF23">
        <v>3302</v>
      </c>
      <c r="AG23">
        <v>127238.16</v>
      </c>
      <c r="AH23">
        <v>16600.98</v>
      </c>
      <c r="AK23" s="59">
        <f t="shared" si="1"/>
        <v>979164.4</v>
      </c>
      <c r="AL23" s="29">
        <f t="shared" si="2"/>
        <v>31779.360000000001</v>
      </c>
      <c r="AM23" s="19">
        <f t="shared" si="3"/>
        <v>947385.04</v>
      </c>
      <c r="AN23" s="13">
        <f t="shared" si="4"/>
        <v>358315</v>
      </c>
      <c r="AO23" s="14">
        <f t="shared" si="5"/>
        <v>531940.14</v>
      </c>
      <c r="AP23" s="24">
        <f t="shared" si="6"/>
        <v>-173625.14</v>
      </c>
    </row>
    <row r="24" spans="1:42" x14ac:dyDescent="0.25">
      <c r="A24" t="s">
        <v>421</v>
      </c>
      <c r="B24" t="s">
        <v>423</v>
      </c>
      <c r="C24" s="55">
        <v>5126</v>
      </c>
      <c r="D24" s="46" t="s">
        <v>900</v>
      </c>
      <c r="E24" t="s">
        <v>2552</v>
      </c>
      <c r="F24">
        <v>131085.07999999999</v>
      </c>
      <c r="G24">
        <v>0</v>
      </c>
      <c r="H24">
        <v>204030.38</v>
      </c>
      <c r="J24">
        <v>29050.15</v>
      </c>
      <c r="K24">
        <v>411383.63</v>
      </c>
      <c r="O24">
        <v>16583.82</v>
      </c>
      <c r="R24">
        <v>3301.9</v>
      </c>
      <c r="U24">
        <v>-369007.71</v>
      </c>
      <c r="V24">
        <v>1188537.31</v>
      </c>
      <c r="X24">
        <v>67558.27</v>
      </c>
      <c r="AB24">
        <v>87220</v>
      </c>
      <c r="AD24">
        <v>113020</v>
      </c>
      <c r="AG24">
        <v>102894.77</v>
      </c>
      <c r="AH24">
        <v>2729.58</v>
      </c>
      <c r="AK24" s="59">
        <f t="shared" si="1"/>
        <v>335115.45999999996</v>
      </c>
      <c r="AL24" s="29">
        <f t="shared" si="2"/>
        <v>19885.72</v>
      </c>
      <c r="AM24" s="19">
        <f t="shared" si="3"/>
        <v>315229.74</v>
      </c>
      <c r="AN24" s="13">
        <f t="shared" si="4"/>
        <v>154778.27000000002</v>
      </c>
      <c r="AO24" s="14">
        <f t="shared" si="5"/>
        <v>218644.35</v>
      </c>
      <c r="AP24" s="24">
        <f t="shared" si="6"/>
        <v>-63866.079999999987</v>
      </c>
    </row>
    <row r="25" spans="1:42" x14ac:dyDescent="0.25">
      <c r="A25" t="s">
        <v>421</v>
      </c>
      <c r="B25" t="s">
        <v>423</v>
      </c>
      <c r="C25" s="55">
        <v>2780</v>
      </c>
      <c r="D25" s="46" t="s">
        <v>901</v>
      </c>
      <c r="E25" t="s">
        <v>2660</v>
      </c>
      <c r="F25">
        <v>624269.81999999995</v>
      </c>
      <c r="G25">
        <v>0</v>
      </c>
      <c r="H25">
        <v>34712.129999999997</v>
      </c>
      <c r="I25">
        <v>0.01</v>
      </c>
      <c r="J25">
        <v>631493.80000000005</v>
      </c>
      <c r="K25">
        <v>245296.78</v>
      </c>
      <c r="N25">
        <v>3000</v>
      </c>
      <c r="O25">
        <v>13020</v>
      </c>
      <c r="R25">
        <v>0</v>
      </c>
      <c r="U25">
        <v>-1581145.13</v>
      </c>
      <c r="V25">
        <v>3378480.39</v>
      </c>
      <c r="X25">
        <v>544.25</v>
      </c>
      <c r="AB25">
        <v>134320</v>
      </c>
      <c r="AD25">
        <v>149232</v>
      </c>
      <c r="AG25">
        <v>241381.82</v>
      </c>
      <c r="AH25">
        <v>1833.15</v>
      </c>
      <c r="AJ25">
        <v>20000</v>
      </c>
      <c r="AK25" s="59">
        <f t="shared" si="1"/>
        <v>658981.96</v>
      </c>
      <c r="AL25" s="29">
        <f t="shared" si="2"/>
        <v>16020</v>
      </c>
      <c r="AM25" s="19">
        <f t="shared" si="3"/>
        <v>642961.96</v>
      </c>
      <c r="AN25" s="13">
        <f t="shared" si="4"/>
        <v>134864.25</v>
      </c>
      <c r="AO25" s="14">
        <f t="shared" si="5"/>
        <v>412446.97000000003</v>
      </c>
      <c r="AP25" s="24">
        <f t="shared" si="6"/>
        <v>-277582.72000000003</v>
      </c>
    </row>
    <row r="26" spans="1:42" x14ac:dyDescent="0.25">
      <c r="A26" t="s">
        <v>421</v>
      </c>
      <c r="B26" t="s">
        <v>423</v>
      </c>
      <c r="C26" s="55">
        <v>2904</v>
      </c>
      <c r="D26" s="46" t="s">
        <v>902</v>
      </c>
      <c r="E26" t="s">
        <v>2664</v>
      </c>
      <c r="F26">
        <v>464805.37</v>
      </c>
      <c r="G26">
        <v>0</v>
      </c>
      <c r="H26">
        <v>185812.01</v>
      </c>
      <c r="J26">
        <v>3318032.43</v>
      </c>
      <c r="K26">
        <v>587501.04</v>
      </c>
      <c r="N26">
        <v>100000</v>
      </c>
      <c r="O26">
        <v>14020</v>
      </c>
      <c r="R26">
        <v>667</v>
      </c>
      <c r="U26">
        <v>-101004.64</v>
      </c>
      <c r="V26">
        <v>4652638.84</v>
      </c>
      <c r="X26">
        <v>37343.49</v>
      </c>
      <c r="Y26">
        <v>7500</v>
      </c>
      <c r="AB26">
        <v>114500</v>
      </c>
      <c r="AD26">
        <v>143238</v>
      </c>
      <c r="AG26">
        <v>105247.07</v>
      </c>
      <c r="AH26">
        <v>11028.77</v>
      </c>
      <c r="AJ26">
        <v>10000</v>
      </c>
      <c r="AK26" s="59">
        <f t="shared" si="1"/>
        <v>650617.38</v>
      </c>
      <c r="AL26" s="29">
        <f t="shared" si="2"/>
        <v>114687</v>
      </c>
      <c r="AM26" s="19">
        <f t="shared" si="3"/>
        <v>535930.38</v>
      </c>
      <c r="AN26" s="13">
        <f t="shared" si="4"/>
        <v>159343.49</v>
      </c>
      <c r="AO26" s="14">
        <f t="shared" si="5"/>
        <v>269513.83999999997</v>
      </c>
      <c r="AP26" s="24">
        <f t="shared" si="6"/>
        <v>-110170.34999999998</v>
      </c>
    </row>
    <row r="27" spans="1:42" x14ac:dyDescent="0.25">
      <c r="A27" t="s">
        <v>426</v>
      </c>
      <c r="B27" t="s">
        <v>427</v>
      </c>
      <c r="C27" s="55">
        <v>3964</v>
      </c>
      <c r="D27" s="46" t="s">
        <v>903</v>
      </c>
      <c r="E27" t="s">
        <v>2553</v>
      </c>
      <c r="F27">
        <v>2953806.67</v>
      </c>
      <c r="G27">
        <v>0</v>
      </c>
      <c r="H27">
        <v>13845.53</v>
      </c>
      <c r="J27">
        <v>1556913.85</v>
      </c>
      <c r="K27">
        <v>184435.15</v>
      </c>
      <c r="R27">
        <v>1325.94</v>
      </c>
      <c r="U27">
        <v>-1342425.9</v>
      </c>
      <c r="V27">
        <v>3908830.71</v>
      </c>
      <c r="X27">
        <v>483536.04</v>
      </c>
      <c r="Y27">
        <v>1722930</v>
      </c>
      <c r="AB27">
        <v>340460</v>
      </c>
      <c r="AC27">
        <v>199340</v>
      </c>
      <c r="AD27">
        <v>392113</v>
      </c>
      <c r="AF27">
        <v>6940</v>
      </c>
      <c r="AG27">
        <v>146433.60999999999</v>
      </c>
      <c r="AH27">
        <v>59508.98</v>
      </c>
      <c r="AK27" s="59">
        <f t="shared" si="1"/>
        <v>2967652.1999999997</v>
      </c>
      <c r="AL27" s="29">
        <f t="shared" si="2"/>
        <v>1325.94</v>
      </c>
      <c r="AM27" s="19">
        <f t="shared" si="3"/>
        <v>2966326.26</v>
      </c>
      <c r="AN27" s="13">
        <f t="shared" si="4"/>
        <v>2746266.04</v>
      </c>
      <c r="AO27" s="14">
        <f t="shared" si="5"/>
        <v>604995.59</v>
      </c>
      <c r="AP27" s="24">
        <f t="shared" si="6"/>
        <v>2141270.4500000002</v>
      </c>
    </row>
    <row r="28" spans="1:42" x14ac:dyDescent="0.25">
      <c r="A28" t="s">
        <v>426</v>
      </c>
      <c r="B28" t="s">
        <v>427</v>
      </c>
      <c r="C28" s="55">
        <v>2863</v>
      </c>
      <c r="D28" s="46" t="s">
        <v>904</v>
      </c>
      <c r="E28" t="s">
        <v>2554</v>
      </c>
      <c r="F28">
        <v>651239.49</v>
      </c>
      <c r="G28">
        <v>0</v>
      </c>
      <c r="H28">
        <v>48477.91</v>
      </c>
      <c r="K28">
        <v>227040.74</v>
      </c>
      <c r="R28">
        <v>0</v>
      </c>
      <c r="U28">
        <v>-1376522.32</v>
      </c>
      <c r="V28">
        <v>1729962.99</v>
      </c>
      <c r="X28">
        <v>780715.12</v>
      </c>
      <c r="AB28">
        <v>317300</v>
      </c>
      <c r="AD28">
        <v>338744</v>
      </c>
      <c r="AE28">
        <v>3200</v>
      </c>
      <c r="AF28">
        <v>3520</v>
      </c>
      <c r="AG28">
        <v>167935.83</v>
      </c>
      <c r="AH28">
        <v>11297.82</v>
      </c>
      <c r="AK28" s="59">
        <f t="shared" si="1"/>
        <v>699717.4</v>
      </c>
      <c r="AL28" s="29">
        <f t="shared" si="2"/>
        <v>0</v>
      </c>
      <c r="AM28" s="19">
        <f t="shared" si="3"/>
        <v>699717.4</v>
      </c>
      <c r="AN28" s="13">
        <f t="shared" si="4"/>
        <v>1098015.1200000001</v>
      </c>
      <c r="AO28" s="14">
        <f t="shared" si="5"/>
        <v>524697.64999999991</v>
      </c>
      <c r="AP28" s="24">
        <f t="shared" si="6"/>
        <v>573317.4700000002</v>
      </c>
    </row>
    <row r="29" spans="1:42" x14ac:dyDescent="0.25">
      <c r="A29" t="s">
        <v>426</v>
      </c>
      <c r="B29" t="s">
        <v>427</v>
      </c>
      <c r="C29" s="55">
        <v>3378</v>
      </c>
      <c r="D29" s="46" t="s">
        <v>905</v>
      </c>
      <c r="E29" t="s">
        <v>2555</v>
      </c>
      <c r="F29">
        <v>1469294.19</v>
      </c>
      <c r="G29">
        <v>0</v>
      </c>
      <c r="H29">
        <v>74863.66</v>
      </c>
      <c r="J29">
        <v>3256538.9</v>
      </c>
      <c r="K29">
        <v>894710.51</v>
      </c>
      <c r="P29">
        <v>340523.45</v>
      </c>
      <c r="R29">
        <v>10918.11</v>
      </c>
      <c r="U29">
        <v>2618559.2799999998</v>
      </c>
      <c r="V29">
        <v>2399403.2599999998</v>
      </c>
      <c r="X29">
        <v>418915.5</v>
      </c>
      <c r="AB29">
        <v>350240</v>
      </c>
      <c r="AC29">
        <v>186070</v>
      </c>
      <c r="AD29">
        <v>367944</v>
      </c>
      <c r="AF29">
        <v>13940</v>
      </c>
      <c r="AG29">
        <v>228176.52</v>
      </c>
      <c r="AH29">
        <v>19161.82</v>
      </c>
      <c r="AK29" s="59">
        <f t="shared" si="1"/>
        <v>1544157.8499999999</v>
      </c>
      <c r="AL29" s="29">
        <f t="shared" si="2"/>
        <v>351441.56</v>
      </c>
      <c r="AM29" s="19">
        <f t="shared" si="3"/>
        <v>1192716.2899999998</v>
      </c>
      <c r="AN29" s="13">
        <f t="shared" si="4"/>
        <v>955225.5</v>
      </c>
      <c r="AO29" s="14">
        <f t="shared" si="5"/>
        <v>629222.34</v>
      </c>
      <c r="AP29" s="24">
        <f t="shared" si="6"/>
        <v>326003.16000000003</v>
      </c>
    </row>
    <row r="30" spans="1:42" x14ac:dyDescent="0.25">
      <c r="A30" t="s">
        <v>426</v>
      </c>
      <c r="B30" t="s">
        <v>427</v>
      </c>
      <c r="C30" s="55">
        <v>3946</v>
      </c>
      <c r="D30" s="46" t="s">
        <v>906</v>
      </c>
      <c r="E30" t="s">
        <v>2556</v>
      </c>
      <c r="F30">
        <v>1359573.59</v>
      </c>
      <c r="G30">
        <v>0</v>
      </c>
      <c r="H30">
        <v>500770.58</v>
      </c>
      <c r="J30">
        <v>-152783.85999999999</v>
      </c>
      <c r="K30">
        <v>1119670.72</v>
      </c>
      <c r="R30">
        <v>464076</v>
      </c>
      <c r="U30">
        <v>-655337.87</v>
      </c>
      <c r="V30">
        <v>2787489.35</v>
      </c>
      <c r="X30">
        <v>630336.93000000005</v>
      </c>
      <c r="AC30">
        <v>62647.75</v>
      </c>
      <c r="AD30">
        <v>68204</v>
      </c>
      <c r="AE30">
        <v>17944</v>
      </c>
      <c r="AG30">
        <v>323337.09000000003</v>
      </c>
      <c r="AH30">
        <v>52496.04</v>
      </c>
      <c r="AK30" s="59">
        <f t="shared" si="1"/>
        <v>1860344.1700000002</v>
      </c>
      <c r="AL30" s="29">
        <f t="shared" si="2"/>
        <v>464076</v>
      </c>
      <c r="AM30" s="19">
        <f t="shared" si="3"/>
        <v>1396268.1700000002</v>
      </c>
      <c r="AN30" s="13">
        <f t="shared" si="4"/>
        <v>692984.68</v>
      </c>
      <c r="AO30" s="14">
        <f t="shared" si="5"/>
        <v>461981.13</v>
      </c>
      <c r="AP30" s="24">
        <f t="shared" si="6"/>
        <v>231003.55000000005</v>
      </c>
    </row>
    <row r="31" spans="1:42" x14ac:dyDescent="0.25">
      <c r="A31" t="s">
        <v>426</v>
      </c>
      <c r="B31" t="s">
        <v>427</v>
      </c>
      <c r="C31" s="55">
        <v>4332</v>
      </c>
      <c r="D31" s="46" t="s">
        <v>907</v>
      </c>
      <c r="E31" t="s">
        <v>2557</v>
      </c>
      <c r="F31">
        <v>2807619.2</v>
      </c>
      <c r="G31">
        <v>0</v>
      </c>
      <c r="H31">
        <v>132814.01999999999</v>
      </c>
      <c r="J31">
        <v>2049238.55</v>
      </c>
      <c r="K31">
        <v>604287.87</v>
      </c>
      <c r="O31">
        <v>100</v>
      </c>
      <c r="R31">
        <v>65111.67</v>
      </c>
      <c r="U31">
        <v>-661588.93999999994</v>
      </c>
      <c r="V31">
        <v>3676859.92</v>
      </c>
      <c r="X31">
        <v>656452.25</v>
      </c>
      <c r="AC31">
        <v>2114470</v>
      </c>
      <c r="AD31">
        <v>60258.93</v>
      </c>
      <c r="AG31">
        <v>168334.23</v>
      </c>
      <c r="AH31">
        <v>28852.1</v>
      </c>
      <c r="AK31" s="59">
        <f t="shared" si="1"/>
        <v>2940433.22</v>
      </c>
      <c r="AL31" s="29">
        <f t="shared" si="2"/>
        <v>65211.67</v>
      </c>
      <c r="AM31" s="19">
        <f t="shared" si="3"/>
        <v>2875221.5500000003</v>
      </c>
      <c r="AN31" s="13">
        <f t="shared" si="4"/>
        <v>2770922.25</v>
      </c>
      <c r="AO31" s="14">
        <f t="shared" si="5"/>
        <v>257445.26</v>
      </c>
      <c r="AP31" s="24">
        <f t="shared" si="6"/>
        <v>2513476.9900000002</v>
      </c>
    </row>
    <row r="32" spans="1:42" x14ac:dyDescent="0.25">
      <c r="A32" t="s">
        <v>426</v>
      </c>
      <c r="B32" t="s">
        <v>427</v>
      </c>
      <c r="C32" s="55">
        <v>2103</v>
      </c>
      <c r="D32" s="46" t="s">
        <v>908</v>
      </c>
      <c r="E32" t="s">
        <v>2558</v>
      </c>
      <c r="F32">
        <v>704489.55</v>
      </c>
      <c r="G32">
        <v>0</v>
      </c>
      <c r="H32">
        <v>48844.77</v>
      </c>
      <c r="J32">
        <v>1920218.96</v>
      </c>
      <c r="K32">
        <v>536325.05000000005</v>
      </c>
      <c r="O32">
        <v>0</v>
      </c>
      <c r="R32">
        <v>1203</v>
      </c>
      <c r="U32">
        <v>1103357.3799999999</v>
      </c>
      <c r="V32">
        <v>1990284.18</v>
      </c>
      <c r="X32">
        <v>435808.92</v>
      </c>
      <c r="AC32">
        <v>188860</v>
      </c>
      <c r="AD32">
        <v>119496</v>
      </c>
      <c r="AG32">
        <v>371886.19</v>
      </c>
      <c r="AH32">
        <v>18252.96</v>
      </c>
      <c r="AK32" s="59">
        <f t="shared" si="1"/>
        <v>753334.32000000007</v>
      </c>
      <c r="AL32" s="29">
        <f t="shared" si="2"/>
        <v>1203</v>
      </c>
      <c r="AM32" s="19">
        <f t="shared" si="3"/>
        <v>752131.32000000007</v>
      </c>
      <c r="AN32" s="13">
        <f t="shared" si="4"/>
        <v>624668.91999999993</v>
      </c>
      <c r="AO32" s="14">
        <f t="shared" si="5"/>
        <v>509635.15</v>
      </c>
      <c r="AP32" s="24">
        <f t="shared" si="6"/>
        <v>115033.7699999999</v>
      </c>
    </row>
    <row r="33" spans="1:42" x14ac:dyDescent="0.25">
      <c r="A33" t="s">
        <v>426</v>
      </c>
      <c r="B33" t="s">
        <v>427</v>
      </c>
      <c r="C33" s="55">
        <v>2710</v>
      </c>
      <c r="D33" s="46" t="s">
        <v>909</v>
      </c>
      <c r="E33" t="s">
        <v>2559</v>
      </c>
      <c r="F33">
        <v>749657.21</v>
      </c>
      <c r="H33">
        <v>227188.65</v>
      </c>
      <c r="J33">
        <v>1094637.1100000001</v>
      </c>
      <c r="K33">
        <v>360177.28</v>
      </c>
      <c r="R33">
        <v>0</v>
      </c>
      <c r="U33">
        <v>-181737.59</v>
      </c>
      <c r="V33">
        <v>2688683.71</v>
      </c>
      <c r="X33">
        <v>439223.75</v>
      </c>
      <c r="Z33">
        <v>701</v>
      </c>
      <c r="AC33">
        <v>26070</v>
      </c>
      <c r="AD33">
        <v>84703</v>
      </c>
      <c r="AF33">
        <v>6640</v>
      </c>
      <c r="AG33">
        <v>440161.2</v>
      </c>
      <c r="AH33">
        <v>9776.42</v>
      </c>
      <c r="AK33" s="59">
        <f t="shared" si="1"/>
        <v>976845.86</v>
      </c>
      <c r="AL33" s="29">
        <f t="shared" si="2"/>
        <v>0</v>
      </c>
      <c r="AM33" s="19">
        <f t="shared" si="3"/>
        <v>976845.86</v>
      </c>
      <c r="AN33" s="13">
        <f t="shared" si="4"/>
        <v>465994.75</v>
      </c>
      <c r="AO33" s="14">
        <f t="shared" si="5"/>
        <v>541280.62</v>
      </c>
      <c r="AP33" s="24">
        <f t="shared" si="6"/>
        <v>-75285.87</v>
      </c>
    </row>
    <row r="34" spans="1:42" x14ac:dyDescent="0.25">
      <c r="A34" t="s">
        <v>430</v>
      </c>
      <c r="B34" t="s">
        <v>431</v>
      </c>
      <c r="C34" s="55">
        <v>3590</v>
      </c>
      <c r="D34" s="46" t="s">
        <v>910</v>
      </c>
      <c r="E34" t="s">
        <v>2560</v>
      </c>
      <c r="F34">
        <v>900907.87</v>
      </c>
      <c r="G34">
        <v>0</v>
      </c>
      <c r="H34">
        <v>125805.74</v>
      </c>
      <c r="J34">
        <v>3</v>
      </c>
      <c r="K34">
        <v>81445.2</v>
      </c>
      <c r="O34">
        <v>0</v>
      </c>
      <c r="R34">
        <v>9</v>
      </c>
      <c r="U34">
        <v>-238437.08</v>
      </c>
      <c r="V34">
        <v>1153430.04</v>
      </c>
      <c r="X34">
        <v>328523.75</v>
      </c>
      <c r="AB34">
        <v>140400</v>
      </c>
      <c r="AC34">
        <v>34750</v>
      </c>
      <c r="AD34">
        <v>188640</v>
      </c>
      <c r="AG34">
        <v>121865.9</v>
      </c>
      <c r="AH34">
        <v>8</v>
      </c>
      <c r="AK34" s="59">
        <f t="shared" si="1"/>
        <v>1026713.61</v>
      </c>
      <c r="AL34" s="29">
        <f t="shared" si="2"/>
        <v>9</v>
      </c>
      <c r="AM34" s="19">
        <f t="shared" si="3"/>
        <v>1026704.61</v>
      </c>
      <c r="AN34" s="13">
        <f t="shared" si="4"/>
        <v>503673.75</v>
      </c>
      <c r="AO34" s="14">
        <f t="shared" si="5"/>
        <v>310513.90000000002</v>
      </c>
      <c r="AP34" s="24">
        <f t="shared" si="6"/>
        <v>193159.84999999998</v>
      </c>
    </row>
    <row r="35" spans="1:42" x14ac:dyDescent="0.25">
      <c r="A35" t="s">
        <v>430</v>
      </c>
      <c r="B35" t="s">
        <v>431</v>
      </c>
      <c r="C35" s="55">
        <v>4275</v>
      </c>
      <c r="D35" s="46" t="s">
        <v>911</v>
      </c>
      <c r="E35" t="s">
        <v>2561</v>
      </c>
      <c r="F35">
        <v>743519.47</v>
      </c>
      <c r="G35">
        <v>0</v>
      </c>
      <c r="H35">
        <v>823659.25</v>
      </c>
      <c r="J35">
        <v>-42739.49</v>
      </c>
      <c r="K35">
        <v>93053.52</v>
      </c>
      <c r="O35">
        <v>18055.75</v>
      </c>
      <c r="R35">
        <v>735.12</v>
      </c>
      <c r="U35">
        <v>-1404783.21</v>
      </c>
      <c r="V35">
        <v>2737074.7</v>
      </c>
      <c r="X35">
        <v>386532.26</v>
      </c>
      <c r="AB35">
        <v>270260</v>
      </c>
      <c r="AC35">
        <v>34350</v>
      </c>
      <c r="AD35">
        <v>289424.25</v>
      </c>
      <c r="AE35">
        <v>7362</v>
      </c>
      <c r="AG35">
        <v>104609.79</v>
      </c>
      <c r="AH35">
        <v>23335.83</v>
      </c>
      <c r="AK35" s="59">
        <f t="shared" si="1"/>
        <v>1567178.72</v>
      </c>
      <c r="AL35" s="29">
        <f t="shared" si="2"/>
        <v>18790.87</v>
      </c>
      <c r="AM35" s="19">
        <f t="shared" si="3"/>
        <v>1548387.8499999999</v>
      </c>
      <c r="AN35" s="13">
        <f t="shared" si="4"/>
        <v>691142.26</v>
      </c>
      <c r="AO35" s="14">
        <f t="shared" si="5"/>
        <v>424731.87</v>
      </c>
      <c r="AP35" s="24">
        <f t="shared" si="6"/>
        <v>266410.39</v>
      </c>
    </row>
    <row r="36" spans="1:42" x14ac:dyDescent="0.25">
      <c r="A36" t="s">
        <v>430</v>
      </c>
      <c r="B36" t="s">
        <v>431</v>
      </c>
      <c r="C36" s="55">
        <v>1050</v>
      </c>
      <c r="D36" s="46" t="s">
        <v>912</v>
      </c>
      <c r="E36" t="s">
        <v>2562</v>
      </c>
      <c r="F36">
        <v>1317676.7</v>
      </c>
      <c r="G36">
        <v>0</v>
      </c>
      <c r="H36">
        <v>174626.65</v>
      </c>
      <c r="J36">
        <v>5544.22</v>
      </c>
      <c r="K36">
        <v>77014.58</v>
      </c>
      <c r="O36">
        <v>6300</v>
      </c>
      <c r="R36">
        <v>0</v>
      </c>
      <c r="U36">
        <v>-780737.14</v>
      </c>
      <c r="V36">
        <v>1656318.18</v>
      </c>
      <c r="X36">
        <v>355171.78</v>
      </c>
      <c r="Y36">
        <v>463348</v>
      </c>
      <c r="Z36">
        <v>1650.22</v>
      </c>
      <c r="AB36">
        <v>239980</v>
      </c>
      <c r="AD36">
        <v>290658</v>
      </c>
      <c r="AF36">
        <v>7908</v>
      </c>
      <c r="AG36">
        <v>63768.06</v>
      </c>
      <c r="AH36">
        <v>4834.83</v>
      </c>
      <c r="AK36" s="59">
        <f t="shared" si="1"/>
        <v>1492303.3499999999</v>
      </c>
      <c r="AL36" s="29">
        <f t="shared" si="2"/>
        <v>6300</v>
      </c>
      <c r="AM36" s="19">
        <f t="shared" si="3"/>
        <v>1486003.3499999999</v>
      </c>
      <c r="AN36" s="13">
        <f t="shared" si="4"/>
        <v>1060150</v>
      </c>
      <c r="AO36" s="14">
        <f t="shared" si="5"/>
        <v>367168.89</v>
      </c>
      <c r="AP36" s="24">
        <f t="shared" si="6"/>
        <v>692981.11</v>
      </c>
    </row>
    <row r="37" spans="1:42" x14ac:dyDescent="0.25">
      <c r="A37" t="s">
        <v>430</v>
      </c>
      <c r="B37" t="s">
        <v>431</v>
      </c>
      <c r="C37" s="55">
        <v>2081</v>
      </c>
      <c r="D37" s="46" t="s">
        <v>913</v>
      </c>
      <c r="E37" t="s">
        <v>2563</v>
      </c>
      <c r="F37">
        <v>1242658.3500000001</v>
      </c>
      <c r="G37">
        <v>0</v>
      </c>
      <c r="H37">
        <v>498861.13</v>
      </c>
      <c r="J37">
        <v>34724.58</v>
      </c>
      <c r="K37">
        <v>232593.55</v>
      </c>
      <c r="O37">
        <v>56257</v>
      </c>
      <c r="R37">
        <v>2427.6</v>
      </c>
      <c r="U37">
        <v>238164.76</v>
      </c>
      <c r="V37">
        <v>1118559.83</v>
      </c>
      <c r="X37">
        <v>304608.21999999997</v>
      </c>
      <c r="Y37">
        <v>469890</v>
      </c>
      <c r="AB37">
        <v>226400</v>
      </c>
      <c r="AC37">
        <v>38750</v>
      </c>
      <c r="AD37">
        <v>321462</v>
      </c>
      <c r="AF37">
        <v>7982</v>
      </c>
      <c r="AG37">
        <v>114071.84</v>
      </c>
      <c r="AH37">
        <v>2703.96</v>
      </c>
      <c r="AK37" s="59">
        <f t="shared" si="1"/>
        <v>1741519.48</v>
      </c>
      <c r="AL37" s="29">
        <f t="shared" si="2"/>
        <v>58684.6</v>
      </c>
      <c r="AM37" s="19">
        <f t="shared" si="3"/>
        <v>1682834.88</v>
      </c>
      <c r="AN37" s="13">
        <f t="shared" si="4"/>
        <v>1039648.22</v>
      </c>
      <c r="AO37" s="14">
        <f t="shared" si="5"/>
        <v>446219.8</v>
      </c>
      <c r="AP37" s="24">
        <f t="shared" si="6"/>
        <v>593428.41999999993</v>
      </c>
    </row>
    <row r="38" spans="1:42" x14ac:dyDescent="0.25">
      <c r="A38" t="s">
        <v>430</v>
      </c>
      <c r="B38" t="s">
        <v>431</v>
      </c>
      <c r="C38" s="55">
        <v>2563</v>
      </c>
      <c r="D38" s="46" t="s">
        <v>914</v>
      </c>
      <c r="E38" t="s">
        <v>2564</v>
      </c>
      <c r="F38">
        <v>808685.74</v>
      </c>
      <c r="G38">
        <v>0</v>
      </c>
      <c r="H38">
        <v>538896.06999999995</v>
      </c>
      <c r="J38">
        <v>-24715.14</v>
      </c>
      <c r="K38">
        <v>-10549.09</v>
      </c>
      <c r="O38">
        <v>21170</v>
      </c>
      <c r="R38">
        <v>1181</v>
      </c>
      <c r="U38">
        <v>-759386.3</v>
      </c>
      <c r="V38">
        <v>1381444.13</v>
      </c>
      <c r="X38">
        <v>271730</v>
      </c>
      <c r="Y38">
        <v>542984</v>
      </c>
      <c r="AB38">
        <v>241160</v>
      </c>
      <c r="AC38">
        <v>21000</v>
      </c>
      <c r="AD38">
        <v>290632</v>
      </c>
      <c r="AG38">
        <v>83592.31</v>
      </c>
      <c r="AH38">
        <v>34740.94</v>
      </c>
      <c r="AK38" s="59">
        <f t="shared" si="1"/>
        <v>1347581.81</v>
      </c>
      <c r="AL38" s="29">
        <f t="shared" si="2"/>
        <v>22351</v>
      </c>
      <c r="AM38" s="19">
        <f t="shared" si="3"/>
        <v>1325230.81</v>
      </c>
      <c r="AN38" s="13">
        <f t="shared" si="4"/>
        <v>1076874</v>
      </c>
      <c r="AO38" s="14">
        <f t="shared" si="5"/>
        <v>408965.25</v>
      </c>
      <c r="AP38" s="24">
        <f t="shared" si="6"/>
        <v>667908.75</v>
      </c>
    </row>
    <row r="39" spans="1:42" x14ac:dyDescent="0.25">
      <c r="A39" t="s">
        <v>430</v>
      </c>
      <c r="B39" t="s">
        <v>431</v>
      </c>
      <c r="C39" s="55">
        <v>2302</v>
      </c>
      <c r="D39" s="46" t="s">
        <v>915</v>
      </c>
      <c r="E39" t="s">
        <v>2565</v>
      </c>
      <c r="F39">
        <v>495651.96</v>
      </c>
      <c r="G39">
        <v>0</v>
      </c>
      <c r="H39">
        <v>378669.59</v>
      </c>
      <c r="J39">
        <v>2994.44</v>
      </c>
      <c r="K39">
        <v>147812.29</v>
      </c>
      <c r="O39">
        <v>24648</v>
      </c>
      <c r="R39">
        <v>0</v>
      </c>
      <c r="U39">
        <v>-264453.53999999998</v>
      </c>
      <c r="V39">
        <v>1240631.49</v>
      </c>
      <c r="X39">
        <v>214665.76</v>
      </c>
      <c r="AB39">
        <v>196100</v>
      </c>
      <c r="AC39">
        <v>25800</v>
      </c>
      <c r="AD39">
        <v>256694.44</v>
      </c>
      <c r="AF39">
        <v>12698</v>
      </c>
      <c r="AG39">
        <v>126999.02</v>
      </c>
      <c r="AH39">
        <v>15871.97</v>
      </c>
      <c r="AK39" s="59">
        <f t="shared" si="1"/>
        <v>874321.55</v>
      </c>
      <c r="AL39" s="29">
        <f t="shared" si="2"/>
        <v>24648</v>
      </c>
      <c r="AM39" s="19">
        <f t="shared" si="3"/>
        <v>849673.55</v>
      </c>
      <c r="AN39" s="13">
        <f t="shared" si="4"/>
        <v>436565.76000000001</v>
      </c>
      <c r="AO39" s="14">
        <f t="shared" si="5"/>
        <v>412263.43</v>
      </c>
      <c r="AP39" s="24">
        <f t="shared" si="6"/>
        <v>24302.330000000016</v>
      </c>
    </row>
    <row r="40" spans="1:42" x14ac:dyDescent="0.25">
      <c r="A40" t="s">
        <v>430</v>
      </c>
      <c r="B40" t="s">
        <v>431</v>
      </c>
      <c r="C40" s="55">
        <v>2921</v>
      </c>
      <c r="D40" s="46" t="s">
        <v>916</v>
      </c>
      <c r="E40" t="s">
        <v>2566</v>
      </c>
      <c r="F40">
        <v>1234433.21</v>
      </c>
      <c r="G40">
        <v>0</v>
      </c>
      <c r="H40">
        <v>67294.02</v>
      </c>
      <c r="J40">
        <v>-93673.51</v>
      </c>
      <c r="K40">
        <v>352832.25</v>
      </c>
      <c r="O40">
        <v>8540</v>
      </c>
      <c r="R40">
        <v>1916.4</v>
      </c>
      <c r="U40">
        <v>-1051864.06</v>
      </c>
      <c r="V40">
        <v>2356118.79</v>
      </c>
      <c r="X40">
        <v>372334.58</v>
      </c>
      <c r="Y40">
        <v>156630</v>
      </c>
      <c r="AB40">
        <v>129220</v>
      </c>
      <c r="AC40">
        <v>29750</v>
      </c>
      <c r="AD40">
        <v>178992</v>
      </c>
      <c r="AE40">
        <v>2460</v>
      </c>
      <c r="AF40">
        <v>5592</v>
      </c>
      <c r="AG40">
        <v>126454.76</v>
      </c>
      <c r="AH40">
        <v>128260.98</v>
      </c>
      <c r="AK40" s="59">
        <f t="shared" si="1"/>
        <v>1301727.23</v>
      </c>
      <c r="AL40" s="29">
        <f t="shared" si="2"/>
        <v>10456.4</v>
      </c>
      <c r="AM40" s="19">
        <f t="shared" si="3"/>
        <v>1291270.83</v>
      </c>
      <c r="AN40" s="13">
        <f t="shared" si="4"/>
        <v>687934.58000000007</v>
      </c>
      <c r="AO40" s="14">
        <f t="shared" si="5"/>
        <v>441759.74</v>
      </c>
      <c r="AP40" s="24">
        <f t="shared" si="6"/>
        <v>246174.84000000008</v>
      </c>
    </row>
    <row r="41" spans="1:42" x14ac:dyDescent="0.25">
      <c r="A41" t="s">
        <v>430</v>
      </c>
      <c r="B41" t="s">
        <v>431</v>
      </c>
      <c r="C41" s="55">
        <v>2021</v>
      </c>
      <c r="D41" s="46" t="s">
        <v>917</v>
      </c>
      <c r="E41" t="s">
        <v>2567</v>
      </c>
      <c r="F41">
        <v>432170.76</v>
      </c>
      <c r="G41">
        <v>3840</v>
      </c>
      <c r="H41">
        <v>39665.89</v>
      </c>
      <c r="J41">
        <v>-96869.48</v>
      </c>
      <c r="K41">
        <v>59393.96</v>
      </c>
      <c r="O41">
        <v>36400</v>
      </c>
      <c r="Q41">
        <v>2759</v>
      </c>
      <c r="R41">
        <v>1660.92</v>
      </c>
      <c r="T41">
        <v>7872.88</v>
      </c>
      <c r="U41">
        <v>-1917462.31</v>
      </c>
      <c r="V41">
        <v>1990390.15</v>
      </c>
      <c r="X41">
        <v>158846.6</v>
      </c>
      <c r="Y41">
        <v>292376</v>
      </c>
      <c r="AC41">
        <v>29750</v>
      </c>
      <c r="AD41">
        <v>26211.48</v>
      </c>
      <c r="AG41">
        <v>127272.49</v>
      </c>
      <c r="AH41">
        <v>10908.14</v>
      </c>
      <c r="AK41" s="59">
        <f t="shared" si="1"/>
        <v>475676.65</v>
      </c>
      <c r="AL41" s="29">
        <f t="shared" si="2"/>
        <v>40819.919999999998</v>
      </c>
      <c r="AM41" s="19">
        <f t="shared" si="3"/>
        <v>434856.73000000004</v>
      </c>
      <c r="AN41" s="13">
        <f t="shared" si="4"/>
        <v>480972.6</v>
      </c>
      <c r="AO41" s="14">
        <f t="shared" si="5"/>
        <v>164392.10999999999</v>
      </c>
      <c r="AP41" s="24">
        <f t="shared" si="6"/>
        <v>316580.49</v>
      </c>
    </row>
    <row r="42" spans="1:42" x14ac:dyDescent="0.25">
      <c r="A42" t="s">
        <v>430</v>
      </c>
      <c r="B42" t="s">
        <v>431</v>
      </c>
      <c r="C42" s="55">
        <v>1750</v>
      </c>
      <c r="D42" s="46" t="s">
        <v>918</v>
      </c>
      <c r="E42" t="s">
        <v>2568</v>
      </c>
      <c r="F42">
        <v>511619.4</v>
      </c>
      <c r="G42">
        <v>0</v>
      </c>
      <c r="H42">
        <v>456223.53</v>
      </c>
      <c r="J42">
        <v>288142.64</v>
      </c>
      <c r="K42">
        <v>292087.48</v>
      </c>
      <c r="R42">
        <v>320.91000000000003</v>
      </c>
      <c r="U42">
        <v>735112.47</v>
      </c>
      <c r="V42">
        <v>498635.02</v>
      </c>
      <c r="X42">
        <v>250848.51</v>
      </c>
      <c r="Y42">
        <v>156630</v>
      </c>
      <c r="AB42">
        <v>125700</v>
      </c>
      <c r="AC42">
        <v>23000</v>
      </c>
      <c r="AD42">
        <v>147918</v>
      </c>
      <c r="AG42">
        <v>91177.49</v>
      </c>
      <c r="AH42">
        <v>3078.37</v>
      </c>
      <c r="AK42" s="59">
        <f t="shared" si="1"/>
        <v>967842.93</v>
      </c>
      <c r="AL42" s="29">
        <f t="shared" si="2"/>
        <v>320.91000000000003</v>
      </c>
      <c r="AM42" s="19">
        <f t="shared" si="3"/>
        <v>967522.02</v>
      </c>
      <c r="AN42" s="13">
        <f t="shared" si="4"/>
        <v>556178.51</v>
      </c>
      <c r="AO42" s="14">
        <f t="shared" si="5"/>
        <v>242173.86</v>
      </c>
      <c r="AP42" s="24">
        <f t="shared" si="6"/>
        <v>314004.65000000002</v>
      </c>
    </row>
    <row r="43" spans="1:42" x14ac:dyDescent="0.25">
      <c r="A43" t="s">
        <v>430</v>
      </c>
      <c r="B43" t="s">
        <v>431</v>
      </c>
      <c r="C43" s="55">
        <v>1875</v>
      </c>
      <c r="D43" s="46" t="s">
        <v>919</v>
      </c>
      <c r="E43" t="s">
        <v>2569</v>
      </c>
      <c r="F43">
        <v>158011.01</v>
      </c>
      <c r="G43">
        <v>0</v>
      </c>
      <c r="H43">
        <v>391444.17</v>
      </c>
      <c r="J43">
        <v>2</v>
      </c>
      <c r="K43">
        <v>2221.6</v>
      </c>
      <c r="O43">
        <v>11430</v>
      </c>
      <c r="R43">
        <v>0</v>
      </c>
      <c r="U43">
        <v>693.86</v>
      </c>
      <c r="V43">
        <v>452082.82</v>
      </c>
      <c r="X43">
        <v>204723.27</v>
      </c>
      <c r="AB43">
        <v>182630</v>
      </c>
      <c r="AC43">
        <v>22800</v>
      </c>
      <c r="AD43">
        <v>229230</v>
      </c>
      <c r="AG43">
        <v>92393.94</v>
      </c>
      <c r="AH43">
        <v>1057.23</v>
      </c>
      <c r="AK43" s="59">
        <f t="shared" si="1"/>
        <v>549455.17999999993</v>
      </c>
      <c r="AL43" s="29">
        <f t="shared" si="2"/>
        <v>11430</v>
      </c>
      <c r="AM43" s="19">
        <f t="shared" si="3"/>
        <v>538025.17999999993</v>
      </c>
      <c r="AN43" s="13">
        <f t="shared" si="4"/>
        <v>410153.27</v>
      </c>
      <c r="AO43" s="14">
        <f t="shared" si="5"/>
        <v>322681.17</v>
      </c>
      <c r="AP43" s="24">
        <f t="shared" si="6"/>
        <v>87472.100000000035</v>
      </c>
    </row>
    <row r="44" spans="1:42" x14ac:dyDescent="0.25">
      <c r="A44" t="s">
        <v>430</v>
      </c>
      <c r="B44" t="s">
        <v>431</v>
      </c>
      <c r="C44" s="55">
        <v>2733</v>
      </c>
      <c r="D44" s="46" t="s">
        <v>920</v>
      </c>
      <c r="E44" t="s">
        <v>2570</v>
      </c>
      <c r="F44">
        <v>552703.04</v>
      </c>
      <c r="G44">
        <v>0</v>
      </c>
      <c r="H44">
        <v>89794.79</v>
      </c>
      <c r="J44">
        <v>92005.68</v>
      </c>
      <c r="K44">
        <v>197342.48</v>
      </c>
      <c r="R44">
        <v>16561</v>
      </c>
      <c r="U44">
        <v>-4697528.1399999997</v>
      </c>
      <c r="V44">
        <v>5378772.1500000004</v>
      </c>
      <c r="X44">
        <v>238839.32</v>
      </c>
      <c r="Y44">
        <v>104420</v>
      </c>
      <c r="AB44">
        <v>198680</v>
      </c>
      <c r="AC44">
        <v>19900</v>
      </c>
      <c r="AD44">
        <v>221661</v>
      </c>
      <c r="AG44">
        <v>95065.32</v>
      </c>
      <c r="AH44">
        <v>11072.02</v>
      </c>
      <c r="AK44" s="59">
        <f t="shared" si="1"/>
        <v>642497.83000000007</v>
      </c>
      <c r="AL44" s="29">
        <f t="shared" si="2"/>
        <v>16561</v>
      </c>
      <c r="AM44" s="19">
        <f t="shared" si="3"/>
        <v>625936.83000000007</v>
      </c>
      <c r="AN44" s="13">
        <f t="shared" si="4"/>
        <v>561839.32000000007</v>
      </c>
      <c r="AO44" s="14">
        <f t="shared" si="5"/>
        <v>327798.34000000003</v>
      </c>
      <c r="AP44" s="24">
        <f t="shared" si="6"/>
        <v>234040.98000000004</v>
      </c>
    </row>
    <row r="45" spans="1:42" x14ac:dyDescent="0.25">
      <c r="A45" t="s">
        <v>430</v>
      </c>
      <c r="B45" t="s">
        <v>431</v>
      </c>
      <c r="C45" s="55">
        <v>2730</v>
      </c>
      <c r="D45" s="46" t="s">
        <v>921</v>
      </c>
      <c r="E45" t="s">
        <v>2571</v>
      </c>
      <c r="F45">
        <v>551896.19999999995</v>
      </c>
      <c r="G45">
        <v>0</v>
      </c>
      <c r="H45">
        <v>641797.91</v>
      </c>
      <c r="J45">
        <v>-176.37</v>
      </c>
      <c r="K45">
        <v>97733.83</v>
      </c>
      <c r="R45">
        <v>4585.33</v>
      </c>
      <c r="U45">
        <v>-868191.22</v>
      </c>
      <c r="V45">
        <v>1780248.13</v>
      </c>
      <c r="X45">
        <v>270347.08</v>
      </c>
      <c r="Y45">
        <v>250608</v>
      </c>
      <c r="AB45">
        <v>335560</v>
      </c>
      <c r="AC45">
        <v>26200</v>
      </c>
      <c r="AD45">
        <v>384060</v>
      </c>
      <c r="AG45">
        <v>116829.71</v>
      </c>
      <c r="AH45">
        <v>7216.04</v>
      </c>
      <c r="AK45" s="59">
        <f t="shared" si="1"/>
        <v>1193694.1099999999</v>
      </c>
      <c r="AL45" s="29">
        <f t="shared" si="2"/>
        <v>4585.33</v>
      </c>
      <c r="AM45" s="19">
        <f t="shared" si="3"/>
        <v>1189108.7799999998</v>
      </c>
      <c r="AN45" s="13">
        <f t="shared" si="4"/>
        <v>882715.08000000007</v>
      </c>
      <c r="AO45" s="14">
        <f t="shared" si="5"/>
        <v>508105.75</v>
      </c>
      <c r="AP45" s="24">
        <f t="shared" si="6"/>
        <v>374609.33000000007</v>
      </c>
    </row>
    <row r="46" spans="1:42" x14ac:dyDescent="0.25">
      <c r="A46" t="s">
        <v>430</v>
      </c>
      <c r="B46" t="s">
        <v>431</v>
      </c>
      <c r="C46" s="55">
        <v>2627</v>
      </c>
      <c r="D46" s="46" t="s">
        <v>922</v>
      </c>
      <c r="E46" t="s">
        <v>2572</v>
      </c>
      <c r="F46">
        <v>301464.3</v>
      </c>
      <c r="G46">
        <v>621603.42000000004</v>
      </c>
      <c r="H46">
        <v>33463.9</v>
      </c>
      <c r="J46">
        <v>1917110.72</v>
      </c>
      <c r="K46">
        <v>347527.81</v>
      </c>
      <c r="O46">
        <v>24400</v>
      </c>
      <c r="Q46">
        <v>57130</v>
      </c>
      <c r="R46">
        <v>15754.19</v>
      </c>
      <c r="S46">
        <v>28800</v>
      </c>
      <c r="U46">
        <v>394652.67</v>
      </c>
      <c r="V46">
        <v>2690789.95</v>
      </c>
      <c r="X46">
        <v>358247.6</v>
      </c>
      <c r="AB46">
        <v>294180</v>
      </c>
      <c r="AD46">
        <v>343340</v>
      </c>
      <c r="AG46">
        <v>299294.26</v>
      </c>
      <c r="AH46">
        <v>150</v>
      </c>
      <c r="AK46" s="59">
        <f t="shared" si="1"/>
        <v>956531.62</v>
      </c>
      <c r="AL46" s="29">
        <f t="shared" si="2"/>
        <v>97284.19</v>
      </c>
      <c r="AM46" s="19">
        <f t="shared" si="3"/>
        <v>859247.42999999993</v>
      </c>
      <c r="AN46" s="13">
        <f t="shared" si="4"/>
        <v>652427.6</v>
      </c>
      <c r="AO46" s="14">
        <f t="shared" si="5"/>
        <v>642784.26</v>
      </c>
      <c r="AP46" s="24">
        <f t="shared" si="6"/>
        <v>9643.3399999999674</v>
      </c>
    </row>
    <row r="47" spans="1:42" x14ac:dyDescent="0.25">
      <c r="A47" t="s">
        <v>430</v>
      </c>
      <c r="B47" t="s">
        <v>431</v>
      </c>
      <c r="C47" s="55">
        <v>1841</v>
      </c>
      <c r="D47" s="46" t="s">
        <v>923</v>
      </c>
      <c r="E47" t="s">
        <v>2573</v>
      </c>
      <c r="F47">
        <v>784075.02</v>
      </c>
      <c r="G47">
        <v>10000</v>
      </c>
      <c r="H47">
        <v>186506.84</v>
      </c>
      <c r="J47">
        <v>123897.33</v>
      </c>
      <c r="K47">
        <v>50706.02</v>
      </c>
      <c r="R47">
        <v>6409.43</v>
      </c>
      <c r="U47">
        <v>-892375.91</v>
      </c>
      <c r="V47">
        <v>2057308.95</v>
      </c>
      <c r="X47">
        <v>107419.62</v>
      </c>
      <c r="AB47">
        <v>224600</v>
      </c>
      <c r="AC47">
        <v>9600</v>
      </c>
      <c r="AD47">
        <v>260972</v>
      </c>
      <c r="AG47">
        <v>84216</v>
      </c>
      <c r="AH47">
        <v>12588.88</v>
      </c>
      <c r="AK47" s="59">
        <f t="shared" si="1"/>
        <v>980581.86</v>
      </c>
      <c r="AL47" s="29">
        <f t="shared" si="2"/>
        <v>6409.43</v>
      </c>
      <c r="AM47" s="19">
        <f t="shared" si="3"/>
        <v>974172.42999999993</v>
      </c>
      <c r="AN47" s="13">
        <f t="shared" si="4"/>
        <v>341619.62</v>
      </c>
      <c r="AO47" s="14">
        <f t="shared" si="5"/>
        <v>357776.88</v>
      </c>
      <c r="AP47" s="24">
        <f t="shared" si="6"/>
        <v>-16157.260000000009</v>
      </c>
    </row>
    <row r="48" spans="1:42" x14ac:dyDescent="0.25">
      <c r="A48" t="s">
        <v>430</v>
      </c>
      <c r="B48" t="s">
        <v>431</v>
      </c>
      <c r="C48" s="55">
        <v>2414</v>
      </c>
      <c r="D48" s="46" t="s">
        <v>924</v>
      </c>
      <c r="E48" t="s">
        <v>2574</v>
      </c>
      <c r="F48">
        <v>203464.55</v>
      </c>
      <c r="G48">
        <v>0</v>
      </c>
      <c r="H48">
        <v>135208.09</v>
      </c>
      <c r="J48">
        <v>88258.87</v>
      </c>
      <c r="K48">
        <v>151373.19</v>
      </c>
      <c r="R48">
        <v>0</v>
      </c>
      <c r="U48">
        <v>-1418929.91</v>
      </c>
      <c r="V48">
        <v>1988049.06</v>
      </c>
      <c r="X48">
        <v>214310.14</v>
      </c>
      <c r="AD48">
        <v>48004</v>
      </c>
      <c r="AG48">
        <v>143587.59</v>
      </c>
      <c r="AH48">
        <v>13533</v>
      </c>
      <c r="AK48" s="59">
        <f t="shared" si="1"/>
        <v>338672.64000000001</v>
      </c>
      <c r="AL48" s="29">
        <f t="shared" si="2"/>
        <v>0</v>
      </c>
      <c r="AM48" s="19">
        <f t="shared" si="3"/>
        <v>338672.64000000001</v>
      </c>
      <c r="AN48" s="13">
        <f t="shared" si="4"/>
        <v>214310.14</v>
      </c>
      <c r="AO48" s="14">
        <f t="shared" si="5"/>
        <v>205124.59</v>
      </c>
      <c r="AP48" s="24">
        <f t="shared" si="6"/>
        <v>9185.5500000000175</v>
      </c>
    </row>
    <row r="49" spans="1:42" x14ac:dyDescent="0.25">
      <c r="A49" t="s">
        <v>430</v>
      </c>
      <c r="B49" t="s">
        <v>431</v>
      </c>
      <c r="C49" s="55">
        <v>1799</v>
      </c>
      <c r="D49" s="46" t="s">
        <v>925</v>
      </c>
      <c r="E49" t="s">
        <v>2575</v>
      </c>
      <c r="F49">
        <v>340588.25</v>
      </c>
      <c r="G49">
        <v>0</v>
      </c>
      <c r="H49">
        <v>573601.41</v>
      </c>
      <c r="J49">
        <v>-26402.42</v>
      </c>
      <c r="K49">
        <v>159061.57999999999</v>
      </c>
      <c r="R49">
        <v>0</v>
      </c>
      <c r="U49">
        <v>-984550.33</v>
      </c>
      <c r="V49">
        <v>1911374.52</v>
      </c>
      <c r="X49">
        <v>234526.57</v>
      </c>
      <c r="AB49">
        <v>88260</v>
      </c>
      <c r="AC49">
        <v>35550</v>
      </c>
      <c r="AD49">
        <v>159809</v>
      </c>
      <c r="AG49">
        <v>74972</v>
      </c>
      <c r="AH49">
        <v>3530.94</v>
      </c>
      <c r="AK49" s="59">
        <f t="shared" si="1"/>
        <v>914189.66</v>
      </c>
      <c r="AL49" s="29">
        <f t="shared" si="2"/>
        <v>0</v>
      </c>
      <c r="AM49" s="19">
        <f t="shared" si="3"/>
        <v>914189.66</v>
      </c>
      <c r="AN49" s="13">
        <f t="shared" si="4"/>
        <v>358336.57</v>
      </c>
      <c r="AO49" s="14">
        <f t="shared" si="5"/>
        <v>238311.94</v>
      </c>
      <c r="AP49" s="24">
        <f t="shared" si="6"/>
        <v>120024.63</v>
      </c>
    </row>
    <row r="50" spans="1:42" x14ac:dyDescent="0.25">
      <c r="A50" t="s">
        <v>434</v>
      </c>
      <c r="B50" t="s">
        <v>435</v>
      </c>
      <c r="C50" s="55">
        <v>2442</v>
      </c>
      <c r="D50" s="46" t="s">
        <v>926</v>
      </c>
      <c r="E50" t="s">
        <v>2576</v>
      </c>
      <c r="F50">
        <v>607590.53</v>
      </c>
      <c r="G50">
        <v>41401.31</v>
      </c>
      <c r="H50">
        <v>70056.12</v>
      </c>
      <c r="J50">
        <v>6</v>
      </c>
      <c r="K50">
        <v>125189.33</v>
      </c>
      <c r="O50">
        <v>7480</v>
      </c>
      <c r="R50">
        <v>0</v>
      </c>
      <c r="U50">
        <v>-1539064.12</v>
      </c>
      <c r="V50">
        <v>1946410.43</v>
      </c>
      <c r="X50">
        <v>76546.42</v>
      </c>
      <c r="Y50">
        <v>480332</v>
      </c>
      <c r="AB50">
        <v>270997.53999999998</v>
      </c>
      <c r="AD50">
        <v>290801.53999999998</v>
      </c>
      <c r="AE50">
        <v>480</v>
      </c>
      <c r="AF50">
        <v>2352</v>
      </c>
      <c r="AG50">
        <v>94190.67</v>
      </c>
      <c r="AH50">
        <v>10634.77</v>
      </c>
      <c r="AK50" s="59">
        <f t="shared" si="1"/>
        <v>719047.96000000008</v>
      </c>
      <c r="AL50" s="29">
        <f t="shared" si="2"/>
        <v>7480</v>
      </c>
      <c r="AM50" s="19">
        <f t="shared" si="3"/>
        <v>711567.96000000008</v>
      </c>
      <c r="AN50" s="13">
        <f t="shared" si="4"/>
        <v>827875.96</v>
      </c>
      <c r="AO50" s="14">
        <f t="shared" si="5"/>
        <v>398458.98</v>
      </c>
      <c r="AP50" s="24">
        <f t="shared" si="6"/>
        <v>429416.98</v>
      </c>
    </row>
    <row r="51" spans="1:42" x14ac:dyDescent="0.25">
      <c r="A51" t="s">
        <v>434</v>
      </c>
      <c r="B51" t="s">
        <v>435</v>
      </c>
      <c r="C51" s="55">
        <v>1417</v>
      </c>
      <c r="D51" s="46" t="s">
        <v>927</v>
      </c>
      <c r="E51" t="s">
        <v>2577</v>
      </c>
      <c r="F51">
        <v>354755.21</v>
      </c>
      <c r="G51">
        <v>20614.25</v>
      </c>
      <c r="H51">
        <v>23814.27</v>
      </c>
      <c r="J51">
        <v>115810.38</v>
      </c>
      <c r="K51">
        <v>98053.28</v>
      </c>
      <c r="O51">
        <v>62670.29</v>
      </c>
      <c r="R51">
        <v>9.9</v>
      </c>
      <c r="U51">
        <v>-1129607.06</v>
      </c>
      <c r="V51">
        <v>1372237.86</v>
      </c>
      <c r="X51">
        <v>89822.46</v>
      </c>
      <c r="Y51">
        <v>344586</v>
      </c>
      <c r="AB51">
        <v>126231</v>
      </c>
      <c r="AC51">
        <v>3000</v>
      </c>
      <c r="AD51">
        <v>174861</v>
      </c>
      <c r="AE51">
        <v>720</v>
      </c>
      <c r="AF51">
        <v>2813</v>
      </c>
      <c r="AG51">
        <v>69688.45</v>
      </c>
      <c r="AH51">
        <v>7820.61</v>
      </c>
      <c r="AK51" s="59">
        <f t="shared" si="1"/>
        <v>399183.73000000004</v>
      </c>
      <c r="AL51" s="29">
        <f t="shared" si="2"/>
        <v>62680.19</v>
      </c>
      <c r="AM51" s="19">
        <f t="shared" si="3"/>
        <v>336503.54000000004</v>
      </c>
      <c r="AN51" s="13">
        <f t="shared" si="4"/>
        <v>563639.46</v>
      </c>
      <c r="AO51" s="14">
        <f t="shared" si="5"/>
        <v>255903.06</v>
      </c>
      <c r="AP51" s="24">
        <f t="shared" si="6"/>
        <v>307736.39999999997</v>
      </c>
    </row>
    <row r="52" spans="1:42" x14ac:dyDescent="0.25">
      <c r="A52" t="s">
        <v>434</v>
      </c>
      <c r="B52" t="s">
        <v>435</v>
      </c>
      <c r="C52" s="55">
        <v>2427</v>
      </c>
      <c r="D52" s="46" t="s">
        <v>928</v>
      </c>
      <c r="E52" t="s">
        <v>2578</v>
      </c>
      <c r="F52">
        <v>423538.49</v>
      </c>
      <c r="G52">
        <v>0</v>
      </c>
      <c r="H52">
        <v>30153.51</v>
      </c>
      <c r="J52">
        <v>34529.199999999997</v>
      </c>
      <c r="K52">
        <v>65225.08</v>
      </c>
      <c r="N52">
        <v>4000</v>
      </c>
      <c r="O52">
        <v>54290</v>
      </c>
      <c r="R52">
        <v>1842.84</v>
      </c>
      <c r="U52">
        <v>-322542.03000000003</v>
      </c>
      <c r="V52">
        <v>566631.65</v>
      </c>
      <c r="X52">
        <v>149878.06</v>
      </c>
      <c r="Y52">
        <v>271492</v>
      </c>
      <c r="AD52">
        <v>37520</v>
      </c>
      <c r="AE52">
        <v>9600</v>
      </c>
      <c r="AF52">
        <v>13568</v>
      </c>
      <c r="AG52">
        <v>104950.32</v>
      </c>
      <c r="AH52">
        <v>6507.92</v>
      </c>
      <c r="AK52" s="59">
        <f t="shared" si="1"/>
        <v>453692</v>
      </c>
      <c r="AL52" s="29">
        <f t="shared" si="2"/>
        <v>60132.84</v>
      </c>
      <c r="AM52" s="19">
        <f t="shared" si="3"/>
        <v>393559.16000000003</v>
      </c>
      <c r="AN52" s="13">
        <f t="shared" si="4"/>
        <v>421370.06</v>
      </c>
      <c r="AO52" s="14">
        <f t="shared" si="5"/>
        <v>172146.24000000002</v>
      </c>
      <c r="AP52" s="24">
        <f t="shared" si="6"/>
        <v>249223.81999999998</v>
      </c>
    </row>
    <row r="53" spans="1:42" x14ac:dyDescent="0.25">
      <c r="A53" t="s">
        <v>434</v>
      </c>
      <c r="B53" t="s">
        <v>435</v>
      </c>
      <c r="C53" s="55">
        <v>1385</v>
      </c>
      <c r="D53" s="46" t="s">
        <v>929</v>
      </c>
      <c r="E53" t="s">
        <v>2579</v>
      </c>
      <c r="F53">
        <v>170115.02</v>
      </c>
      <c r="G53">
        <v>21718.61</v>
      </c>
      <c r="H53">
        <v>57802.36</v>
      </c>
      <c r="J53">
        <v>908396.89</v>
      </c>
      <c r="K53">
        <v>131466.51</v>
      </c>
      <c r="O53">
        <v>48820</v>
      </c>
      <c r="R53">
        <v>0</v>
      </c>
      <c r="U53">
        <v>-492243.58</v>
      </c>
      <c r="V53">
        <v>1787234.17</v>
      </c>
      <c r="X53">
        <v>102716.74</v>
      </c>
      <c r="AB53">
        <v>155673</v>
      </c>
      <c r="AC53">
        <v>3000</v>
      </c>
      <c r="AD53">
        <v>193925</v>
      </c>
      <c r="AE53">
        <v>16904</v>
      </c>
      <c r="AF53">
        <v>672</v>
      </c>
      <c r="AG53">
        <v>75754.600000000006</v>
      </c>
      <c r="AH53">
        <v>28445.34</v>
      </c>
      <c r="AK53" s="59">
        <f t="shared" si="1"/>
        <v>249635.99</v>
      </c>
      <c r="AL53" s="29">
        <f t="shared" si="2"/>
        <v>48820</v>
      </c>
      <c r="AM53" s="19">
        <f t="shared" si="3"/>
        <v>200815.99</v>
      </c>
      <c r="AN53" s="13">
        <f t="shared" si="4"/>
        <v>261389.74</v>
      </c>
      <c r="AO53" s="14">
        <f t="shared" si="5"/>
        <v>315700.94</v>
      </c>
      <c r="AP53" s="24">
        <f t="shared" si="6"/>
        <v>-54311.200000000012</v>
      </c>
    </row>
    <row r="54" spans="1:42" ht="15.75" customHeight="1" x14ac:dyDescent="0.25">
      <c r="A54" t="s">
        <v>434</v>
      </c>
      <c r="B54" t="s">
        <v>435</v>
      </c>
      <c r="C54" s="55">
        <v>4108</v>
      </c>
      <c r="D54" s="46" t="s">
        <v>930</v>
      </c>
      <c r="E54" t="s">
        <v>2580</v>
      </c>
      <c r="F54">
        <v>623158.47</v>
      </c>
      <c r="G54">
        <v>0</v>
      </c>
      <c r="H54">
        <v>29486.09</v>
      </c>
      <c r="J54">
        <v>38258.43</v>
      </c>
      <c r="K54">
        <v>592729.89</v>
      </c>
      <c r="O54">
        <v>11700</v>
      </c>
      <c r="R54">
        <v>0</v>
      </c>
      <c r="U54">
        <v>-1305114.82</v>
      </c>
      <c r="V54">
        <v>2469567.41</v>
      </c>
      <c r="X54">
        <v>285335.67999999999</v>
      </c>
      <c r="AB54">
        <v>142443</v>
      </c>
      <c r="AC54">
        <v>3000</v>
      </c>
      <c r="AD54">
        <v>184295</v>
      </c>
      <c r="AG54">
        <v>124521.27</v>
      </c>
      <c r="AH54">
        <v>14482.12</v>
      </c>
      <c r="AK54" s="59">
        <f t="shared" si="1"/>
        <v>652644.55999999994</v>
      </c>
      <c r="AL54" s="29">
        <f t="shared" si="2"/>
        <v>11700</v>
      </c>
      <c r="AM54" s="19">
        <f t="shared" si="3"/>
        <v>640944.55999999994</v>
      </c>
      <c r="AN54" s="13">
        <f t="shared" si="4"/>
        <v>430778.68</v>
      </c>
      <c r="AO54" s="14">
        <f t="shared" si="5"/>
        <v>323298.39</v>
      </c>
      <c r="AP54" s="24">
        <f t="shared" si="6"/>
        <v>107480.28999999998</v>
      </c>
    </row>
    <row r="55" spans="1:42" x14ac:dyDescent="0.25">
      <c r="A55" t="s">
        <v>434</v>
      </c>
      <c r="B55" t="s">
        <v>435</v>
      </c>
      <c r="C55" s="55">
        <v>2522</v>
      </c>
      <c r="D55" s="46" t="s">
        <v>931</v>
      </c>
      <c r="E55" t="s">
        <v>2658</v>
      </c>
      <c r="F55">
        <v>126464.08</v>
      </c>
      <c r="G55">
        <v>0</v>
      </c>
      <c r="H55">
        <v>22036.44</v>
      </c>
      <c r="J55">
        <v>202556.27</v>
      </c>
      <c r="K55">
        <v>65878.759999999995</v>
      </c>
      <c r="N55">
        <v>4000</v>
      </c>
      <c r="O55">
        <v>14410</v>
      </c>
      <c r="R55">
        <v>44.15</v>
      </c>
      <c r="U55">
        <v>-1600204.2</v>
      </c>
      <c r="V55">
        <v>2114448.44</v>
      </c>
      <c r="X55">
        <v>31799.439999999999</v>
      </c>
      <c r="AB55">
        <v>286818</v>
      </c>
      <c r="AC55">
        <v>5000</v>
      </c>
      <c r="AD55">
        <v>291818</v>
      </c>
      <c r="AE55">
        <v>8640</v>
      </c>
      <c r="AF55">
        <v>4160</v>
      </c>
      <c r="AG55">
        <v>115152.1</v>
      </c>
      <c r="AH55">
        <v>19610.18</v>
      </c>
      <c r="AK55" s="59">
        <f t="shared" si="1"/>
        <v>148500.51999999999</v>
      </c>
      <c r="AL55" s="29">
        <f t="shared" si="2"/>
        <v>18454.150000000001</v>
      </c>
      <c r="AM55" s="19">
        <f t="shared" si="3"/>
        <v>130046.37</v>
      </c>
      <c r="AN55" s="13">
        <f t="shared" si="4"/>
        <v>323617.44</v>
      </c>
      <c r="AO55" s="14">
        <f t="shared" si="5"/>
        <v>439380.27999999997</v>
      </c>
      <c r="AP55" s="24">
        <f t="shared" si="6"/>
        <v>-115762.83999999997</v>
      </c>
    </row>
    <row r="56" spans="1:42" x14ac:dyDescent="0.25">
      <c r="A56" t="s">
        <v>434</v>
      </c>
      <c r="B56" t="s">
        <v>435</v>
      </c>
      <c r="C56" s="55">
        <v>1433</v>
      </c>
      <c r="D56" s="46" t="s">
        <v>932</v>
      </c>
      <c r="E56" t="s">
        <v>2661</v>
      </c>
      <c r="F56">
        <v>366025.34</v>
      </c>
      <c r="G56">
        <v>0</v>
      </c>
      <c r="H56">
        <v>49994</v>
      </c>
      <c r="J56">
        <v>924115.11</v>
      </c>
      <c r="K56">
        <v>60130.48</v>
      </c>
      <c r="O56">
        <v>43321</v>
      </c>
      <c r="R56">
        <v>0</v>
      </c>
      <c r="U56">
        <v>-1640735.02</v>
      </c>
      <c r="V56">
        <v>2791483.6</v>
      </c>
      <c r="X56">
        <v>45731.81</v>
      </c>
      <c r="Y56">
        <v>302818</v>
      </c>
      <c r="AB56">
        <v>80366</v>
      </c>
      <c r="AC56">
        <v>6000</v>
      </c>
      <c r="AD56">
        <v>110886</v>
      </c>
      <c r="AG56">
        <v>85793.71</v>
      </c>
      <c r="AH56">
        <v>32040.75</v>
      </c>
      <c r="AK56" s="59">
        <f t="shared" si="1"/>
        <v>416019.34</v>
      </c>
      <c r="AL56" s="29">
        <f t="shared" si="2"/>
        <v>43321</v>
      </c>
      <c r="AM56" s="19">
        <f t="shared" si="3"/>
        <v>372698.34</v>
      </c>
      <c r="AN56" s="13">
        <f t="shared" si="4"/>
        <v>434915.81</v>
      </c>
      <c r="AO56" s="14">
        <f t="shared" si="5"/>
        <v>228720.46000000002</v>
      </c>
      <c r="AP56" s="24">
        <f t="shared" si="6"/>
        <v>206195.34999999998</v>
      </c>
    </row>
    <row r="57" spans="1:42" x14ac:dyDescent="0.25">
      <c r="A57" t="s">
        <v>438</v>
      </c>
      <c r="B57" t="s">
        <v>439</v>
      </c>
      <c r="C57" s="55">
        <v>4846</v>
      </c>
      <c r="D57" s="46" t="s">
        <v>933</v>
      </c>
      <c r="E57" t="s">
        <v>2581</v>
      </c>
      <c r="F57">
        <v>662554.54</v>
      </c>
      <c r="G57">
        <v>0</v>
      </c>
      <c r="H57">
        <v>138619.97</v>
      </c>
      <c r="J57">
        <v>267004.34999999998</v>
      </c>
      <c r="K57">
        <v>106655.96</v>
      </c>
      <c r="N57">
        <v>0</v>
      </c>
      <c r="O57">
        <v>21514.3</v>
      </c>
      <c r="R57">
        <v>615</v>
      </c>
      <c r="S57">
        <v>1220</v>
      </c>
      <c r="U57">
        <v>-344029.9</v>
      </c>
      <c r="V57">
        <v>1683662.57</v>
      </c>
      <c r="X57">
        <v>8366.9500000000007</v>
      </c>
      <c r="AB57">
        <v>266346.5</v>
      </c>
      <c r="AD57">
        <v>292154.5</v>
      </c>
      <c r="AE57">
        <v>29108</v>
      </c>
      <c r="AG57">
        <v>108193.26</v>
      </c>
      <c r="AH57">
        <v>33404.089999999997</v>
      </c>
      <c r="AJ57">
        <v>0.75</v>
      </c>
      <c r="AK57" s="59">
        <f t="shared" si="1"/>
        <v>801174.51</v>
      </c>
      <c r="AL57" s="29">
        <f t="shared" si="2"/>
        <v>22129.3</v>
      </c>
      <c r="AM57" s="19">
        <f t="shared" si="3"/>
        <v>779045.21</v>
      </c>
      <c r="AN57" s="13">
        <f t="shared" si="4"/>
        <v>274713.45</v>
      </c>
      <c r="AO57" s="14">
        <f t="shared" si="5"/>
        <v>462860.6</v>
      </c>
      <c r="AP57" s="24">
        <f t="shared" si="6"/>
        <v>-188147.14999999997</v>
      </c>
    </row>
    <row r="58" spans="1:42" x14ac:dyDescent="0.25">
      <c r="A58" t="s">
        <v>438</v>
      </c>
      <c r="B58" t="s">
        <v>439</v>
      </c>
      <c r="C58" s="55">
        <v>2013</v>
      </c>
      <c r="D58" s="46" t="s">
        <v>934</v>
      </c>
      <c r="E58" t="s">
        <v>2582</v>
      </c>
      <c r="F58">
        <v>724395.25</v>
      </c>
      <c r="G58">
        <v>0</v>
      </c>
      <c r="H58">
        <v>140728.07999999999</v>
      </c>
      <c r="J58">
        <v>-349642.4</v>
      </c>
      <c r="K58">
        <v>648569.4</v>
      </c>
      <c r="N58">
        <v>0</v>
      </c>
      <c r="O58">
        <v>19920</v>
      </c>
      <c r="Q58">
        <v>184150</v>
      </c>
      <c r="R58">
        <v>66282.33</v>
      </c>
      <c r="S58">
        <v>4311.04</v>
      </c>
      <c r="U58">
        <v>-432739.47</v>
      </c>
      <c r="V58">
        <v>1188971.67</v>
      </c>
      <c r="X58">
        <v>275352.03000000003</v>
      </c>
      <c r="AB58">
        <v>279566.59999999998</v>
      </c>
      <c r="AC58">
        <v>14000</v>
      </c>
      <c r="AD58">
        <v>318300.59999999998</v>
      </c>
      <c r="AG58">
        <v>96239.69</v>
      </c>
      <c r="AH58">
        <v>21223.58</v>
      </c>
      <c r="AK58" s="59">
        <f t="shared" si="1"/>
        <v>865123.33</v>
      </c>
      <c r="AL58" s="29">
        <f t="shared" si="2"/>
        <v>270352.33</v>
      </c>
      <c r="AM58" s="19">
        <f t="shared" si="3"/>
        <v>594771</v>
      </c>
      <c r="AN58" s="13">
        <f t="shared" si="4"/>
        <v>568918.63</v>
      </c>
      <c r="AO58" s="14">
        <f t="shared" si="5"/>
        <v>435763.87</v>
      </c>
      <c r="AP58" s="24">
        <f t="shared" si="6"/>
        <v>133154.76</v>
      </c>
    </row>
    <row r="59" spans="1:42" x14ac:dyDescent="0.25">
      <c r="A59" t="s">
        <v>438</v>
      </c>
      <c r="B59" t="s">
        <v>439</v>
      </c>
      <c r="C59" s="55">
        <v>1672</v>
      </c>
      <c r="D59" s="46" t="s">
        <v>935</v>
      </c>
      <c r="E59" t="s">
        <v>2583</v>
      </c>
      <c r="F59">
        <v>202834.46</v>
      </c>
      <c r="G59">
        <v>0</v>
      </c>
      <c r="H59">
        <v>13095.66</v>
      </c>
      <c r="J59">
        <v>200832.87</v>
      </c>
      <c r="K59">
        <v>98819.55</v>
      </c>
      <c r="N59">
        <v>19230.96</v>
      </c>
      <c r="O59">
        <v>68124.800000000003</v>
      </c>
      <c r="R59">
        <v>0</v>
      </c>
      <c r="U59">
        <v>-1755419.45</v>
      </c>
      <c r="V59">
        <v>2121250.9300000002</v>
      </c>
      <c r="X59">
        <v>220687.27</v>
      </c>
      <c r="Y59">
        <v>200</v>
      </c>
      <c r="AB59">
        <v>87187.5</v>
      </c>
      <c r="AC59">
        <v>7000</v>
      </c>
      <c r="AD59">
        <v>145103.5</v>
      </c>
      <c r="AG59">
        <v>84539.59</v>
      </c>
      <c r="AH59">
        <v>22701.72</v>
      </c>
      <c r="AJ59">
        <v>334.66</v>
      </c>
      <c r="AK59" s="59">
        <f t="shared" si="1"/>
        <v>215930.12</v>
      </c>
      <c r="AL59" s="29">
        <f t="shared" si="2"/>
        <v>87355.760000000009</v>
      </c>
      <c r="AM59" s="19">
        <f t="shared" si="3"/>
        <v>128574.35999999999</v>
      </c>
      <c r="AN59" s="13">
        <f t="shared" si="4"/>
        <v>315074.77</v>
      </c>
      <c r="AO59" s="14">
        <f t="shared" si="5"/>
        <v>252679.47</v>
      </c>
      <c r="AP59" s="24">
        <f t="shared" si="6"/>
        <v>62395.300000000017</v>
      </c>
    </row>
    <row r="60" spans="1:42" x14ac:dyDescent="0.25">
      <c r="A60" t="s">
        <v>438</v>
      </c>
      <c r="B60" t="s">
        <v>439</v>
      </c>
      <c r="C60" s="55">
        <v>4546</v>
      </c>
      <c r="D60" s="46" t="s">
        <v>936</v>
      </c>
      <c r="E60" t="s">
        <v>2584</v>
      </c>
      <c r="F60">
        <v>225701.88</v>
      </c>
      <c r="G60">
        <v>0</v>
      </c>
      <c r="H60">
        <v>442933.88</v>
      </c>
      <c r="J60">
        <v>8</v>
      </c>
      <c r="K60">
        <v>165708.51999999999</v>
      </c>
      <c r="Q60">
        <v>92860</v>
      </c>
      <c r="R60">
        <v>2070</v>
      </c>
      <c r="S60">
        <v>1760</v>
      </c>
      <c r="U60">
        <v>-471319.56</v>
      </c>
      <c r="V60">
        <v>1374864.38</v>
      </c>
      <c r="X60">
        <v>65250.89</v>
      </c>
      <c r="AB60">
        <v>274451.40000000002</v>
      </c>
      <c r="AD60">
        <v>349643.4</v>
      </c>
      <c r="AE60">
        <v>812</v>
      </c>
      <c r="AG60">
        <v>124156.55</v>
      </c>
      <c r="AH60">
        <v>30972.880000000001</v>
      </c>
      <c r="AK60" s="59">
        <f t="shared" si="1"/>
        <v>668635.76</v>
      </c>
      <c r="AL60" s="29">
        <f t="shared" si="2"/>
        <v>94930</v>
      </c>
      <c r="AM60" s="19">
        <f t="shared" si="3"/>
        <v>573705.76</v>
      </c>
      <c r="AN60" s="13">
        <f t="shared" si="4"/>
        <v>339702.29000000004</v>
      </c>
      <c r="AO60" s="14">
        <f t="shared" si="5"/>
        <v>505584.83</v>
      </c>
      <c r="AP60" s="24">
        <f t="shared" si="6"/>
        <v>-165882.53999999998</v>
      </c>
    </row>
    <row r="61" spans="1:42" x14ac:dyDescent="0.25">
      <c r="A61" t="s">
        <v>438</v>
      </c>
      <c r="B61" t="s">
        <v>439</v>
      </c>
      <c r="C61" s="55">
        <v>3867</v>
      </c>
      <c r="D61" s="46" t="s">
        <v>937</v>
      </c>
      <c r="E61" t="s">
        <v>2585</v>
      </c>
      <c r="F61">
        <v>118406.41</v>
      </c>
      <c r="G61">
        <v>0</v>
      </c>
      <c r="H61">
        <v>72041.97</v>
      </c>
      <c r="J61">
        <v>167363.82999999999</v>
      </c>
      <c r="K61">
        <v>204850.1</v>
      </c>
      <c r="O61">
        <v>22780</v>
      </c>
      <c r="Q61">
        <v>0</v>
      </c>
      <c r="R61">
        <v>4786.07</v>
      </c>
      <c r="U61">
        <v>-1895014.94</v>
      </c>
      <c r="V61">
        <v>2680574.06</v>
      </c>
      <c r="X61">
        <v>51359.22</v>
      </c>
      <c r="AB61">
        <v>279961.5</v>
      </c>
      <c r="AC61">
        <v>17500</v>
      </c>
      <c r="AD61">
        <v>396781.5</v>
      </c>
      <c r="AG61">
        <v>167375.57999999999</v>
      </c>
      <c r="AH61">
        <v>35126.519999999997</v>
      </c>
      <c r="AK61" s="59">
        <f t="shared" si="1"/>
        <v>190448.38</v>
      </c>
      <c r="AL61" s="29">
        <f t="shared" si="2"/>
        <v>27566.07</v>
      </c>
      <c r="AM61" s="19">
        <f t="shared" si="3"/>
        <v>162882.31</v>
      </c>
      <c r="AN61" s="13">
        <f t="shared" si="4"/>
        <v>348820.72</v>
      </c>
      <c r="AO61" s="14">
        <f t="shared" si="5"/>
        <v>599283.6</v>
      </c>
      <c r="AP61" s="24">
        <f t="shared" si="6"/>
        <v>-250462.88</v>
      </c>
    </row>
    <row r="62" spans="1:42" x14ac:dyDescent="0.25">
      <c r="A62" t="s">
        <v>438</v>
      </c>
      <c r="B62" t="s">
        <v>439</v>
      </c>
      <c r="C62" s="55">
        <v>2282</v>
      </c>
      <c r="D62" s="46" t="s">
        <v>938</v>
      </c>
      <c r="E62" t="s">
        <v>2586</v>
      </c>
      <c r="F62">
        <v>303346.26</v>
      </c>
      <c r="G62">
        <v>0</v>
      </c>
      <c r="H62">
        <v>266530.44</v>
      </c>
      <c r="J62">
        <v>1861.26</v>
      </c>
      <c r="K62">
        <v>415225.72</v>
      </c>
      <c r="O62">
        <v>7020</v>
      </c>
      <c r="Q62">
        <v>4710.92</v>
      </c>
      <c r="R62">
        <v>10835.1</v>
      </c>
      <c r="S62">
        <v>319220.65000000002</v>
      </c>
      <c r="U62">
        <v>-1426139.09</v>
      </c>
      <c r="V62">
        <v>2191965</v>
      </c>
      <c r="X62">
        <v>17319.61</v>
      </c>
      <c r="Z62">
        <v>186.32</v>
      </c>
      <c r="AB62">
        <v>240660</v>
      </c>
      <c r="AD62">
        <v>281127</v>
      </c>
      <c r="AG62">
        <v>82934.41</v>
      </c>
      <c r="AH62">
        <v>14753.42</v>
      </c>
      <c r="AK62" s="59">
        <f t="shared" si="1"/>
        <v>569876.69999999995</v>
      </c>
      <c r="AL62" s="29">
        <f t="shared" si="2"/>
        <v>22566.02</v>
      </c>
      <c r="AM62" s="19">
        <f t="shared" si="3"/>
        <v>547310.67999999993</v>
      </c>
      <c r="AN62" s="13">
        <f t="shared" si="4"/>
        <v>258165.93</v>
      </c>
      <c r="AO62" s="14">
        <f t="shared" si="5"/>
        <v>378814.83</v>
      </c>
      <c r="AP62" s="24">
        <f t="shared" ref="AP62:AP119" si="7">AN62-AO62</f>
        <v>-120648.90000000002</v>
      </c>
    </row>
    <row r="63" spans="1:42" x14ac:dyDescent="0.25">
      <c r="A63" t="s">
        <v>438</v>
      </c>
      <c r="B63" t="s">
        <v>439</v>
      </c>
      <c r="C63" s="55">
        <v>2718</v>
      </c>
      <c r="D63" s="46" t="s">
        <v>939</v>
      </c>
      <c r="E63" t="s">
        <v>2587</v>
      </c>
      <c r="F63">
        <v>902271.47</v>
      </c>
      <c r="G63">
        <v>0</v>
      </c>
      <c r="H63">
        <v>80832.78</v>
      </c>
      <c r="J63">
        <v>3230842.78</v>
      </c>
      <c r="K63">
        <v>347120.69</v>
      </c>
      <c r="N63">
        <v>0</v>
      </c>
      <c r="O63">
        <v>18820</v>
      </c>
      <c r="R63">
        <v>2145</v>
      </c>
      <c r="U63">
        <v>3865467.62</v>
      </c>
      <c r="V63">
        <v>1302561.3500000001</v>
      </c>
      <c r="X63">
        <v>51818.2</v>
      </c>
      <c r="Z63">
        <v>2104.6799999999998</v>
      </c>
      <c r="AB63">
        <v>281673</v>
      </c>
      <c r="AC63">
        <v>20000</v>
      </c>
      <c r="AD63">
        <v>361595</v>
      </c>
      <c r="AG63">
        <v>570989.14</v>
      </c>
      <c r="AH63">
        <v>50937.99</v>
      </c>
      <c r="AJ63">
        <v>0</v>
      </c>
      <c r="AK63" s="59">
        <f t="shared" si="1"/>
        <v>983104.25</v>
      </c>
      <c r="AL63" s="29">
        <f t="shared" si="2"/>
        <v>20965</v>
      </c>
      <c r="AM63" s="19">
        <f t="shared" si="3"/>
        <v>962139.25</v>
      </c>
      <c r="AN63" s="13">
        <f t="shared" si="4"/>
        <v>355595.88</v>
      </c>
      <c r="AO63" s="14">
        <f t="shared" si="5"/>
        <v>983522.13</v>
      </c>
      <c r="AP63" s="24">
        <f t="shared" si="7"/>
        <v>-627926.25</v>
      </c>
    </row>
    <row r="64" spans="1:42" x14ac:dyDescent="0.25">
      <c r="A64" t="s">
        <v>438</v>
      </c>
      <c r="B64" t="s">
        <v>439</v>
      </c>
      <c r="C64" s="55">
        <v>4883</v>
      </c>
      <c r="D64" s="46" t="s">
        <v>940</v>
      </c>
      <c r="E64" t="s">
        <v>2588</v>
      </c>
      <c r="F64">
        <v>241325.41</v>
      </c>
      <c r="G64">
        <v>0</v>
      </c>
      <c r="H64">
        <v>168704.66</v>
      </c>
      <c r="J64">
        <v>279675.38</v>
      </c>
      <c r="K64">
        <v>601165.36</v>
      </c>
      <c r="O64">
        <v>7020</v>
      </c>
      <c r="Q64">
        <v>223660</v>
      </c>
      <c r="R64">
        <v>1246</v>
      </c>
      <c r="S64">
        <v>630</v>
      </c>
      <c r="U64">
        <v>-486959.74</v>
      </c>
      <c r="V64">
        <v>1726865.73</v>
      </c>
      <c r="X64">
        <v>69793.69</v>
      </c>
      <c r="Y64">
        <v>11170</v>
      </c>
      <c r="AB64">
        <v>275355.5</v>
      </c>
      <c r="AD64">
        <v>325601.5</v>
      </c>
      <c r="AE64">
        <v>488</v>
      </c>
      <c r="AG64">
        <v>185514.9</v>
      </c>
      <c r="AH64">
        <v>26305.97</v>
      </c>
      <c r="AK64" s="59">
        <f t="shared" si="1"/>
        <v>410030.07</v>
      </c>
      <c r="AL64" s="29">
        <f t="shared" si="2"/>
        <v>231926</v>
      </c>
      <c r="AM64" s="19">
        <f t="shared" si="3"/>
        <v>178104.07</v>
      </c>
      <c r="AN64" s="13">
        <f t="shared" si="4"/>
        <v>356319.19</v>
      </c>
      <c r="AO64" s="14">
        <f t="shared" si="5"/>
        <v>537910.37</v>
      </c>
      <c r="AP64" s="24">
        <f t="shared" si="7"/>
        <v>-181591.18</v>
      </c>
    </row>
    <row r="65" spans="1:42" x14ac:dyDescent="0.25">
      <c r="A65" t="s">
        <v>438</v>
      </c>
      <c r="B65" t="s">
        <v>439</v>
      </c>
      <c r="C65" s="55">
        <v>4275</v>
      </c>
      <c r="D65" s="46" t="s">
        <v>941</v>
      </c>
      <c r="E65" t="s">
        <v>2589</v>
      </c>
      <c r="F65">
        <v>309581.64</v>
      </c>
      <c r="G65">
        <v>0</v>
      </c>
      <c r="H65">
        <v>297783.07</v>
      </c>
      <c r="J65">
        <v>121979.85</v>
      </c>
      <c r="K65">
        <v>493055.18</v>
      </c>
      <c r="N65">
        <v>0</v>
      </c>
      <c r="O65">
        <v>6465.08</v>
      </c>
      <c r="Q65">
        <v>239960</v>
      </c>
      <c r="R65">
        <v>0</v>
      </c>
      <c r="U65">
        <v>-103554</v>
      </c>
      <c r="V65">
        <v>1340923.19</v>
      </c>
      <c r="X65">
        <v>30503.37</v>
      </c>
      <c r="Z65">
        <v>224.07</v>
      </c>
      <c r="AB65">
        <v>258465.5</v>
      </c>
      <c r="AD65">
        <v>334759.5</v>
      </c>
      <c r="AE65">
        <v>2800</v>
      </c>
      <c r="AG65">
        <v>184889.63</v>
      </c>
      <c r="AH65">
        <v>28138.34</v>
      </c>
      <c r="AK65" s="59">
        <f t="shared" si="1"/>
        <v>607364.71</v>
      </c>
      <c r="AL65" s="29">
        <f t="shared" si="2"/>
        <v>246425.08</v>
      </c>
      <c r="AM65" s="19">
        <f t="shared" si="3"/>
        <v>360939.63</v>
      </c>
      <c r="AN65" s="13">
        <f t="shared" si="4"/>
        <v>289192.94</v>
      </c>
      <c r="AO65" s="14">
        <f t="shared" si="5"/>
        <v>550587.47</v>
      </c>
      <c r="AP65" s="24">
        <f t="shared" si="7"/>
        <v>-261394.52999999997</v>
      </c>
    </row>
    <row r="66" spans="1:42" x14ac:dyDescent="0.25">
      <c r="A66" t="s">
        <v>438</v>
      </c>
      <c r="B66" t="s">
        <v>439</v>
      </c>
      <c r="C66" s="55">
        <v>3121</v>
      </c>
      <c r="D66" s="46" t="s">
        <v>942</v>
      </c>
      <c r="E66" t="s">
        <v>2590</v>
      </c>
      <c r="F66">
        <v>257288.98</v>
      </c>
      <c r="G66">
        <v>0</v>
      </c>
      <c r="H66">
        <v>170072.78</v>
      </c>
      <c r="J66">
        <v>186314.35</v>
      </c>
      <c r="K66">
        <v>303576.68</v>
      </c>
      <c r="O66">
        <v>8509.14</v>
      </c>
      <c r="R66">
        <v>14332.09</v>
      </c>
      <c r="U66">
        <v>0.81</v>
      </c>
      <c r="V66">
        <v>1363793.05</v>
      </c>
      <c r="W66">
        <v>279.82</v>
      </c>
      <c r="X66">
        <v>36194.25</v>
      </c>
      <c r="AB66">
        <v>377840</v>
      </c>
      <c r="AD66">
        <v>402689</v>
      </c>
      <c r="AG66">
        <v>455915.31</v>
      </c>
      <c r="AH66">
        <v>25092.06</v>
      </c>
      <c r="AK66" s="59">
        <f t="shared" si="1"/>
        <v>427361.76</v>
      </c>
      <c r="AL66" s="29">
        <f t="shared" si="2"/>
        <v>22841.23</v>
      </c>
      <c r="AM66" s="19">
        <f t="shared" si="3"/>
        <v>404520.53</v>
      </c>
      <c r="AN66" s="13">
        <f t="shared" si="4"/>
        <v>414314.07</v>
      </c>
      <c r="AO66" s="14">
        <f t="shared" si="5"/>
        <v>883696.37000000011</v>
      </c>
      <c r="AP66" s="24">
        <f t="shared" si="7"/>
        <v>-469382.3000000001</v>
      </c>
    </row>
    <row r="67" spans="1:42" x14ac:dyDescent="0.25">
      <c r="A67" t="s">
        <v>438</v>
      </c>
      <c r="B67" t="s">
        <v>439</v>
      </c>
      <c r="C67" s="55">
        <v>1601</v>
      </c>
      <c r="D67" s="46" t="s">
        <v>943</v>
      </c>
      <c r="E67" t="s">
        <v>2591</v>
      </c>
      <c r="F67">
        <v>83763.570000000007</v>
      </c>
      <c r="G67">
        <v>0</v>
      </c>
      <c r="H67">
        <v>66612.539999999994</v>
      </c>
      <c r="J67">
        <v>1550510.33</v>
      </c>
      <c r="K67">
        <v>284185.78999999998</v>
      </c>
      <c r="N67">
        <v>0</v>
      </c>
      <c r="O67">
        <v>7797.79</v>
      </c>
      <c r="Q67">
        <v>45506.9</v>
      </c>
      <c r="R67">
        <v>70491</v>
      </c>
      <c r="S67">
        <v>1760</v>
      </c>
      <c r="U67">
        <v>1533575.16</v>
      </c>
      <c r="V67">
        <v>464694.52</v>
      </c>
      <c r="X67">
        <v>22066.54</v>
      </c>
      <c r="AB67">
        <v>118883.7</v>
      </c>
      <c r="AD67">
        <v>139466.70000000001</v>
      </c>
      <c r="AG67">
        <v>94454.95</v>
      </c>
      <c r="AH67">
        <v>45781.73</v>
      </c>
      <c r="AK67" s="59">
        <f t="shared" si="1"/>
        <v>150376.10999999999</v>
      </c>
      <c r="AL67" s="29">
        <f t="shared" si="2"/>
        <v>123795.69</v>
      </c>
      <c r="AM67" s="19">
        <f t="shared" si="3"/>
        <v>26580.419999999984</v>
      </c>
      <c r="AN67" s="13">
        <f t="shared" si="4"/>
        <v>140950.24</v>
      </c>
      <c r="AO67" s="14">
        <f t="shared" si="5"/>
        <v>279703.38</v>
      </c>
      <c r="AP67" s="24">
        <f t="shared" si="7"/>
        <v>-138753.14000000001</v>
      </c>
    </row>
    <row r="68" spans="1:42" x14ac:dyDescent="0.25">
      <c r="A68" t="s">
        <v>438</v>
      </c>
      <c r="B68" t="s">
        <v>439</v>
      </c>
      <c r="C68" s="55">
        <v>4298</v>
      </c>
      <c r="D68" s="46" t="s">
        <v>944</v>
      </c>
      <c r="E68" t="s">
        <v>2592</v>
      </c>
      <c r="F68">
        <v>914171.37</v>
      </c>
      <c r="G68">
        <v>0</v>
      </c>
      <c r="H68">
        <v>178482.79</v>
      </c>
      <c r="J68">
        <v>750644.03</v>
      </c>
      <c r="K68">
        <v>267990.08</v>
      </c>
      <c r="O68">
        <v>6000</v>
      </c>
      <c r="Q68">
        <v>10440</v>
      </c>
      <c r="R68">
        <v>24272.54</v>
      </c>
      <c r="U68">
        <v>1309857.8</v>
      </c>
      <c r="V68">
        <v>961521.58</v>
      </c>
      <c r="X68">
        <v>38244.199999999997</v>
      </c>
      <c r="AB68">
        <v>305318</v>
      </c>
      <c r="AD68">
        <v>341289</v>
      </c>
      <c r="AG68">
        <v>112725.37</v>
      </c>
      <c r="AH68">
        <v>40351.480000000003</v>
      </c>
      <c r="AJ68">
        <v>50000</v>
      </c>
      <c r="AK68" s="59">
        <f t="shared" si="1"/>
        <v>1092654.1599999999</v>
      </c>
      <c r="AL68" s="29">
        <f t="shared" si="2"/>
        <v>40712.54</v>
      </c>
      <c r="AM68" s="19">
        <f t="shared" si="3"/>
        <v>1051941.6199999999</v>
      </c>
      <c r="AN68" s="13">
        <f t="shared" si="4"/>
        <v>343562.2</v>
      </c>
      <c r="AO68" s="14">
        <f t="shared" si="5"/>
        <v>544365.85</v>
      </c>
      <c r="AP68" s="24">
        <f t="shared" si="7"/>
        <v>-200803.64999999997</v>
      </c>
    </row>
    <row r="69" spans="1:42" x14ac:dyDescent="0.25">
      <c r="A69" t="s">
        <v>438</v>
      </c>
      <c r="B69" t="s">
        <v>439</v>
      </c>
      <c r="C69" s="55">
        <v>4211</v>
      </c>
      <c r="D69" s="46" t="s">
        <v>945</v>
      </c>
      <c r="E69" t="s">
        <v>2593</v>
      </c>
      <c r="F69">
        <v>2375543.7400000002</v>
      </c>
      <c r="G69">
        <v>0</v>
      </c>
      <c r="H69">
        <v>67147.19</v>
      </c>
      <c r="J69">
        <v>34959.980000000003</v>
      </c>
      <c r="K69">
        <v>454642.97</v>
      </c>
      <c r="O69">
        <v>20820</v>
      </c>
      <c r="Q69">
        <v>23475</v>
      </c>
      <c r="R69">
        <v>1219</v>
      </c>
      <c r="S69">
        <v>3649.59</v>
      </c>
      <c r="U69">
        <v>862439.33</v>
      </c>
      <c r="V69">
        <v>2317512.06</v>
      </c>
      <c r="X69">
        <v>48655.73</v>
      </c>
      <c r="AB69">
        <v>181742.5</v>
      </c>
      <c r="AC69">
        <v>10500</v>
      </c>
      <c r="AD69">
        <v>243372.5</v>
      </c>
      <c r="AG69">
        <v>256531.59</v>
      </c>
      <c r="AH69">
        <v>37815.24</v>
      </c>
      <c r="AK69" s="59">
        <f t="shared" ref="AK69:AK132" si="8">SUM(F69:I69)</f>
        <v>2442690.9300000002</v>
      </c>
      <c r="AL69" s="29">
        <f t="shared" ref="AL69:AL132" si="9">SUM(N69:R69)</f>
        <v>45514</v>
      </c>
      <c r="AM69" s="19">
        <f t="shared" ref="AM69:AM132" si="10">AK69-AL69</f>
        <v>2397176.9300000002</v>
      </c>
      <c r="AN69" s="13">
        <f t="shared" ref="AN69:AN132" si="11">SUM(W69:AC69)</f>
        <v>240898.23</v>
      </c>
      <c r="AO69" s="14">
        <f t="shared" ref="AO69:AO132" si="12">SUM(AD69:AJ69)</f>
        <v>537719.32999999996</v>
      </c>
      <c r="AP69" s="24">
        <f t="shared" si="7"/>
        <v>-296821.09999999998</v>
      </c>
    </row>
    <row r="70" spans="1:42" x14ac:dyDescent="0.25">
      <c r="A70" t="s">
        <v>438</v>
      </c>
      <c r="B70" t="s">
        <v>439</v>
      </c>
      <c r="C70" s="55">
        <v>3166</v>
      </c>
      <c r="D70" s="46" t="s">
        <v>946</v>
      </c>
      <c r="E70" t="s">
        <v>2594</v>
      </c>
      <c r="F70">
        <v>305651.86</v>
      </c>
      <c r="G70">
        <v>0</v>
      </c>
      <c r="H70">
        <v>25355.3</v>
      </c>
      <c r="J70">
        <v>366131.8</v>
      </c>
      <c r="K70">
        <v>234228.03</v>
      </c>
      <c r="N70">
        <v>0</v>
      </c>
      <c r="O70">
        <v>22936.6</v>
      </c>
      <c r="Q70">
        <v>304820</v>
      </c>
      <c r="R70">
        <v>632</v>
      </c>
      <c r="S70">
        <v>20</v>
      </c>
      <c r="U70">
        <v>-1497199.56</v>
      </c>
      <c r="V70">
        <v>2233839.69</v>
      </c>
      <c r="X70">
        <v>44597.02</v>
      </c>
      <c r="AB70">
        <v>249394.5</v>
      </c>
      <c r="AC70">
        <v>5000</v>
      </c>
      <c r="AD70">
        <v>279906.5</v>
      </c>
      <c r="AE70">
        <v>856</v>
      </c>
      <c r="AG70">
        <v>118903.98</v>
      </c>
      <c r="AH70">
        <v>33006.78</v>
      </c>
      <c r="AK70" s="59">
        <f t="shared" si="8"/>
        <v>331007.15999999997</v>
      </c>
      <c r="AL70" s="29">
        <f t="shared" si="9"/>
        <v>328388.59999999998</v>
      </c>
      <c r="AM70" s="19">
        <f t="shared" si="10"/>
        <v>2618.5599999999977</v>
      </c>
      <c r="AN70" s="13">
        <f t="shared" si="11"/>
        <v>298991.52</v>
      </c>
      <c r="AO70" s="14">
        <f t="shared" si="12"/>
        <v>432673.26</v>
      </c>
      <c r="AP70" s="24">
        <f t="shared" si="7"/>
        <v>-133681.74</v>
      </c>
    </row>
    <row r="71" spans="1:42" x14ac:dyDescent="0.25">
      <c r="A71" t="s">
        <v>438</v>
      </c>
      <c r="B71" t="s">
        <v>439</v>
      </c>
      <c r="C71" s="55">
        <v>2186</v>
      </c>
      <c r="D71" s="46" t="s">
        <v>947</v>
      </c>
      <c r="E71" t="s">
        <v>2659</v>
      </c>
      <c r="F71">
        <v>245997.06</v>
      </c>
      <c r="G71">
        <v>35320</v>
      </c>
      <c r="H71">
        <v>95849.2</v>
      </c>
      <c r="J71">
        <v>-366287.43</v>
      </c>
      <c r="K71">
        <v>443018.73</v>
      </c>
      <c r="R71">
        <v>2006.87</v>
      </c>
      <c r="U71">
        <v>-1977343.45</v>
      </c>
      <c r="V71">
        <v>2560558.21</v>
      </c>
      <c r="X71">
        <v>25402.86</v>
      </c>
      <c r="Z71">
        <v>778.63</v>
      </c>
      <c r="AB71">
        <v>152800.6</v>
      </c>
      <c r="AD71">
        <v>199196.6</v>
      </c>
      <c r="AG71">
        <v>74902.850000000006</v>
      </c>
      <c r="AH71">
        <v>36206.71</v>
      </c>
      <c r="AK71" s="59">
        <f t="shared" si="8"/>
        <v>377166.26</v>
      </c>
      <c r="AL71" s="29">
        <f t="shared" si="9"/>
        <v>2006.87</v>
      </c>
      <c r="AM71" s="19">
        <f t="shared" si="10"/>
        <v>375159.39</v>
      </c>
      <c r="AN71" s="13">
        <f t="shared" si="11"/>
        <v>178982.09</v>
      </c>
      <c r="AO71" s="14">
        <f t="shared" si="12"/>
        <v>310306.16000000003</v>
      </c>
      <c r="AP71" s="24">
        <f t="shared" si="7"/>
        <v>-131324.07000000004</v>
      </c>
    </row>
    <row r="72" spans="1:42" x14ac:dyDescent="0.25">
      <c r="A72" t="s">
        <v>442</v>
      </c>
      <c r="B72" t="s">
        <v>443</v>
      </c>
      <c r="C72" s="55">
        <v>2139</v>
      </c>
      <c r="D72" s="46" t="s">
        <v>948</v>
      </c>
      <c r="E72" t="s">
        <v>2595</v>
      </c>
      <c r="F72">
        <v>636949</v>
      </c>
      <c r="G72">
        <v>0</v>
      </c>
      <c r="H72">
        <v>222450.37</v>
      </c>
      <c r="J72">
        <v>16987.8</v>
      </c>
      <c r="K72">
        <v>290532.87</v>
      </c>
      <c r="O72">
        <v>73363</v>
      </c>
      <c r="R72">
        <v>430</v>
      </c>
      <c r="U72">
        <v>-1271757.73</v>
      </c>
      <c r="V72">
        <v>1431387.54</v>
      </c>
      <c r="X72">
        <v>493988.13</v>
      </c>
      <c r="Y72">
        <v>591400</v>
      </c>
      <c r="AB72">
        <v>395018</v>
      </c>
      <c r="AD72">
        <v>418054</v>
      </c>
      <c r="AF72">
        <v>2632</v>
      </c>
      <c r="AG72">
        <v>111638.9</v>
      </c>
      <c r="AH72">
        <v>14584</v>
      </c>
      <c r="AK72" s="59">
        <f t="shared" si="8"/>
        <v>859399.37</v>
      </c>
      <c r="AL72" s="29">
        <f t="shared" si="9"/>
        <v>73793</v>
      </c>
      <c r="AM72" s="19">
        <f t="shared" si="10"/>
        <v>785606.37</v>
      </c>
      <c r="AN72" s="13">
        <f t="shared" si="11"/>
        <v>1480406.13</v>
      </c>
      <c r="AO72" s="14">
        <f t="shared" si="12"/>
        <v>546908.9</v>
      </c>
      <c r="AP72" s="24">
        <f t="shared" si="7"/>
        <v>933497.22999999986</v>
      </c>
    </row>
    <row r="73" spans="1:42" x14ac:dyDescent="0.25">
      <c r="A73" t="s">
        <v>442</v>
      </c>
      <c r="B73" t="s">
        <v>443</v>
      </c>
      <c r="C73" s="55">
        <v>4074</v>
      </c>
      <c r="D73" s="46" t="s">
        <v>949</v>
      </c>
      <c r="E73" t="s">
        <v>2596</v>
      </c>
      <c r="F73">
        <v>455019.52000000002</v>
      </c>
      <c r="G73">
        <v>0</v>
      </c>
      <c r="H73">
        <v>230093.6</v>
      </c>
      <c r="J73">
        <v>10444.549999999999</v>
      </c>
      <c r="K73">
        <v>967092.8</v>
      </c>
      <c r="O73">
        <v>17544</v>
      </c>
      <c r="U73">
        <v>-545815.98</v>
      </c>
      <c r="V73">
        <v>2041384.85</v>
      </c>
      <c r="X73">
        <v>416341</v>
      </c>
      <c r="AB73">
        <v>417910</v>
      </c>
      <c r="AD73">
        <v>473696.5</v>
      </c>
      <c r="AG73">
        <v>104419.8</v>
      </c>
      <c r="AH73">
        <v>106597.1</v>
      </c>
      <c r="AK73" s="59">
        <f t="shared" si="8"/>
        <v>685113.12</v>
      </c>
      <c r="AL73" s="29">
        <f t="shared" si="9"/>
        <v>17544</v>
      </c>
      <c r="AM73" s="19">
        <f t="shared" si="10"/>
        <v>667569.12</v>
      </c>
      <c r="AN73" s="13">
        <f t="shared" si="11"/>
        <v>834251</v>
      </c>
      <c r="AO73" s="14">
        <f t="shared" si="12"/>
        <v>684713.4</v>
      </c>
      <c r="AP73" s="24">
        <f t="shared" si="7"/>
        <v>149537.59999999998</v>
      </c>
    </row>
    <row r="74" spans="1:42" x14ac:dyDescent="0.25">
      <c r="A74" t="s">
        <v>442</v>
      </c>
      <c r="B74" t="s">
        <v>443</v>
      </c>
      <c r="C74" s="55">
        <v>2831</v>
      </c>
      <c r="D74" s="46" t="s">
        <v>950</v>
      </c>
      <c r="E74" t="s">
        <v>2597</v>
      </c>
      <c r="F74">
        <v>440690.72</v>
      </c>
      <c r="G74">
        <v>0</v>
      </c>
      <c r="H74">
        <v>6837.15</v>
      </c>
      <c r="J74">
        <v>275964.44</v>
      </c>
      <c r="K74">
        <v>299140.13</v>
      </c>
      <c r="U74">
        <v>-236341.17</v>
      </c>
      <c r="V74">
        <v>1173118.8999999999</v>
      </c>
      <c r="X74">
        <v>339379.15</v>
      </c>
      <c r="AB74">
        <v>238480</v>
      </c>
      <c r="AD74">
        <v>293550</v>
      </c>
      <c r="AF74">
        <v>480</v>
      </c>
      <c r="AG74">
        <v>174837.28</v>
      </c>
      <c r="AH74">
        <v>23137.16</v>
      </c>
      <c r="AK74" s="59">
        <f t="shared" si="8"/>
        <v>447527.87</v>
      </c>
      <c r="AL74" s="29">
        <f t="shared" si="9"/>
        <v>0</v>
      </c>
      <c r="AM74" s="19">
        <f t="shared" si="10"/>
        <v>447527.87</v>
      </c>
      <c r="AN74" s="13">
        <f t="shared" si="11"/>
        <v>577859.15</v>
      </c>
      <c r="AO74" s="14">
        <f t="shared" si="12"/>
        <v>492004.44</v>
      </c>
      <c r="AP74" s="24">
        <f t="shared" si="7"/>
        <v>85854.710000000021</v>
      </c>
    </row>
    <row r="75" spans="1:42" x14ac:dyDescent="0.25">
      <c r="A75" t="s">
        <v>442</v>
      </c>
      <c r="B75" t="s">
        <v>443</v>
      </c>
      <c r="C75" s="55">
        <v>2983</v>
      </c>
      <c r="D75" s="46" t="s">
        <v>951</v>
      </c>
      <c r="E75" t="s">
        <v>2598</v>
      </c>
      <c r="F75">
        <v>1445360.8</v>
      </c>
      <c r="G75">
        <v>0</v>
      </c>
      <c r="H75">
        <v>51887.08</v>
      </c>
      <c r="J75">
        <v>180880.61</v>
      </c>
      <c r="K75">
        <v>475700.65</v>
      </c>
      <c r="R75">
        <v>0</v>
      </c>
      <c r="U75">
        <v>-64660.42</v>
      </c>
      <c r="V75">
        <v>1745362.84</v>
      </c>
      <c r="X75">
        <v>858982.11</v>
      </c>
      <c r="Y75">
        <v>20000</v>
      </c>
      <c r="AB75">
        <v>386800</v>
      </c>
      <c r="AD75">
        <v>436025</v>
      </c>
      <c r="AF75">
        <v>6000</v>
      </c>
      <c r="AG75">
        <v>227586.49</v>
      </c>
      <c r="AH75">
        <v>73043.899999999994</v>
      </c>
      <c r="AJ75">
        <v>50000</v>
      </c>
      <c r="AK75" s="59">
        <f t="shared" si="8"/>
        <v>1497247.8800000001</v>
      </c>
      <c r="AL75" s="29">
        <f t="shared" si="9"/>
        <v>0</v>
      </c>
      <c r="AM75" s="19">
        <f t="shared" si="10"/>
        <v>1497247.8800000001</v>
      </c>
      <c r="AN75" s="13">
        <f t="shared" si="11"/>
        <v>1265782.1099999999</v>
      </c>
      <c r="AO75" s="14">
        <f t="shared" si="12"/>
        <v>792655.39</v>
      </c>
      <c r="AP75" s="24">
        <f t="shared" si="7"/>
        <v>473126.71999999986</v>
      </c>
    </row>
    <row r="76" spans="1:42" x14ac:dyDescent="0.25">
      <c r="A76" t="s">
        <v>442</v>
      </c>
      <c r="B76" t="s">
        <v>443</v>
      </c>
      <c r="C76" s="55">
        <v>2692</v>
      </c>
      <c r="D76" s="46" t="s">
        <v>952</v>
      </c>
      <c r="E76" t="s">
        <v>2599</v>
      </c>
      <c r="F76">
        <v>834667.67</v>
      </c>
      <c r="G76">
        <v>55714.55</v>
      </c>
      <c r="H76">
        <v>35585.410000000003</v>
      </c>
      <c r="J76">
        <v>72526.14</v>
      </c>
      <c r="K76">
        <v>314984.37</v>
      </c>
      <c r="O76">
        <v>73182.12</v>
      </c>
      <c r="Q76">
        <v>35000</v>
      </c>
      <c r="R76">
        <v>6166.64</v>
      </c>
      <c r="U76">
        <v>-637516.06000000006</v>
      </c>
      <c r="V76">
        <v>1851699.47</v>
      </c>
      <c r="X76">
        <v>190357.01</v>
      </c>
      <c r="AB76">
        <v>479220</v>
      </c>
      <c r="AD76">
        <v>532217</v>
      </c>
      <c r="AF76">
        <v>408</v>
      </c>
      <c r="AG76">
        <v>87494.26</v>
      </c>
      <c r="AH76">
        <v>14511.78</v>
      </c>
      <c r="AJ76">
        <v>50000</v>
      </c>
      <c r="AK76" s="59">
        <f t="shared" si="8"/>
        <v>925967.63000000012</v>
      </c>
      <c r="AL76" s="29">
        <f t="shared" si="9"/>
        <v>114348.76</v>
      </c>
      <c r="AM76" s="19">
        <f t="shared" si="10"/>
        <v>811618.87000000011</v>
      </c>
      <c r="AN76" s="13">
        <f t="shared" si="11"/>
        <v>669577.01</v>
      </c>
      <c r="AO76" s="14">
        <f t="shared" si="12"/>
        <v>684631.04000000004</v>
      </c>
      <c r="AP76" s="24">
        <f t="shared" si="7"/>
        <v>-15054.030000000028</v>
      </c>
    </row>
    <row r="77" spans="1:42" x14ac:dyDescent="0.25">
      <c r="A77" t="s">
        <v>442</v>
      </c>
      <c r="B77" t="s">
        <v>443</v>
      </c>
      <c r="C77" s="55">
        <v>1950</v>
      </c>
      <c r="D77" s="46" t="s">
        <v>953</v>
      </c>
      <c r="E77" t="s">
        <v>2600</v>
      </c>
      <c r="F77">
        <v>445530.42</v>
      </c>
      <c r="G77">
        <v>31270.13</v>
      </c>
      <c r="H77">
        <v>139620.06</v>
      </c>
      <c r="J77">
        <v>416793.08</v>
      </c>
      <c r="K77">
        <v>486182.6</v>
      </c>
      <c r="O77">
        <v>7150</v>
      </c>
      <c r="R77">
        <v>300.79000000000002</v>
      </c>
      <c r="U77">
        <v>240100.27</v>
      </c>
      <c r="V77">
        <v>1211766.1200000001</v>
      </c>
      <c r="X77">
        <v>234948.21</v>
      </c>
      <c r="Z77">
        <v>1340.2</v>
      </c>
      <c r="AB77">
        <v>320680</v>
      </c>
      <c r="AC77">
        <v>30000</v>
      </c>
      <c r="AD77">
        <v>375727</v>
      </c>
      <c r="AF77">
        <v>816</v>
      </c>
      <c r="AG77">
        <v>145826.29999999999</v>
      </c>
      <c r="AH77">
        <v>4520</v>
      </c>
      <c r="AK77" s="59">
        <f t="shared" si="8"/>
        <v>616420.61</v>
      </c>
      <c r="AL77" s="29">
        <f t="shared" si="9"/>
        <v>7450.79</v>
      </c>
      <c r="AM77" s="19">
        <f t="shared" si="10"/>
        <v>608969.81999999995</v>
      </c>
      <c r="AN77" s="13">
        <f t="shared" si="11"/>
        <v>586968.41</v>
      </c>
      <c r="AO77" s="14">
        <f t="shared" si="12"/>
        <v>526889.30000000005</v>
      </c>
      <c r="AP77" s="24">
        <f t="shared" si="7"/>
        <v>60079.109999999986</v>
      </c>
    </row>
    <row r="78" spans="1:42" x14ac:dyDescent="0.25">
      <c r="A78" t="s">
        <v>442</v>
      </c>
      <c r="B78" t="s">
        <v>443</v>
      </c>
      <c r="C78" s="55">
        <v>2898</v>
      </c>
      <c r="D78" s="46" t="s">
        <v>954</v>
      </c>
      <c r="E78" t="s">
        <v>2601</v>
      </c>
      <c r="F78">
        <v>334822.09999999998</v>
      </c>
      <c r="G78">
        <v>13959.3</v>
      </c>
      <c r="H78">
        <v>45879.86</v>
      </c>
      <c r="J78">
        <v>4</v>
      </c>
      <c r="K78">
        <v>351900.15999999997</v>
      </c>
      <c r="O78">
        <v>37357.5</v>
      </c>
      <c r="Q78">
        <v>150000</v>
      </c>
      <c r="R78">
        <v>613</v>
      </c>
      <c r="U78">
        <v>-971382.5</v>
      </c>
      <c r="V78">
        <v>1379368.14</v>
      </c>
      <c r="X78">
        <v>440308.64</v>
      </c>
      <c r="Y78">
        <v>518288</v>
      </c>
      <c r="AD78">
        <v>69327</v>
      </c>
      <c r="AG78">
        <v>663198.12</v>
      </c>
      <c r="AH78">
        <v>25462.240000000002</v>
      </c>
      <c r="AJ78">
        <v>50000</v>
      </c>
      <c r="AK78" s="59">
        <f t="shared" si="8"/>
        <v>394661.25999999995</v>
      </c>
      <c r="AL78" s="29">
        <f t="shared" si="9"/>
        <v>187970.5</v>
      </c>
      <c r="AM78" s="19">
        <f t="shared" si="10"/>
        <v>206690.75999999995</v>
      </c>
      <c r="AN78" s="13">
        <f t="shared" si="11"/>
        <v>958596.64</v>
      </c>
      <c r="AO78" s="14">
        <f t="shared" si="12"/>
        <v>807987.36</v>
      </c>
      <c r="AP78" s="24">
        <f t="shared" si="7"/>
        <v>150609.28000000003</v>
      </c>
    </row>
    <row r="79" spans="1:42" x14ac:dyDescent="0.25">
      <c r="A79" t="s">
        <v>442</v>
      </c>
      <c r="B79" t="s">
        <v>443</v>
      </c>
      <c r="C79" s="55">
        <v>1653</v>
      </c>
      <c r="D79" s="46" t="s">
        <v>955</v>
      </c>
      <c r="E79" t="s">
        <v>2665</v>
      </c>
      <c r="F79">
        <v>74568.98</v>
      </c>
      <c r="G79">
        <v>0</v>
      </c>
      <c r="H79">
        <v>0</v>
      </c>
      <c r="J79">
        <v>67822.789999999994</v>
      </c>
      <c r="K79">
        <v>335232.95</v>
      </c>
      <c r="O79">
        <v>22800</v>
      </c>
      <c r="Q79">
        <v>69755</v>
      </c>
      <c r="T79">
        <v>60017.65</v>
      </c>
      <c r="U79">
        <v>-1190326.81</v>
      </c>
      <c r="V79">
        <v>1583723.57</v>
      </c>
      <c r="X79">
        <v>146635.07999999999</v>
      </c>
      <c r="AB79">
        <v>270260</v>
      </c>
      <c r="AD79">
        <v>339728</v>
      </c>
      <c r="AF79">
        <v>2138</v>
      </c>
      <c r="AG79">
        <v>123028.13</v>
      </c>
      <c r="AH79">
        <v>20345.64</v>
      </c>
      <c r="AK79" s="59">
        <f t="shared" si="8"/>
        <v>74568.98</v>
      </c>
      <c r="AL79" s="29">
        <f t="shared" si="9"/>
        <v>92555</v>
      </c>
      <c r="AM79" s="19">
        <f t="shared" si="10"/>
        <v>-17986.020000000004</v>
      </c>
      <c r="AN79" s="13">
        <f t="shared" si="11"/>
        <v>416895.07999999996</v>
      </c>
      <c r="AO79" s="14">
        <f t="shared" si="12"/>
        <v>485239.77</v>
      </c>
      <c r="AP79" s="24">
        <f t="shared" si="7"/>
        <v>-68344.690000000061</v>
      </c>
    </row>
    <row r="80" spans="1:42" x14ac:dyDescent="0.25">
      <c r="A80" t="s">
        <v>446</v>
      </c>
      <c r="B80" t="s">
        <v>447</v>
      </c>
      <c r="C80" s="55">
        <v>3711</v>
      </c>
      <c r="D80" s="46" t="s">
        <v>956</v>
      </c>
      <c r="E80" t="s">
        <v>2602</v>
      </c>
      <c r="F80">
        <v>112386.16</v>
      </c>
      <c r="G80">
        <v>0</v>
      </c>
      <c r="H80">
        <v>32367.65</v>
      </c>
      <c r="J80">
        <v>2</v>
      </c>
      <c r="K80">
        <v>119092.33</v>
      </c>
      <c r="N80">
        <v>6500</v>
      </c>
      <c r="R80">
        <v>3600.47</v>
      </c>
      <c r="U80">
        <v>-45258.1</v>
      </c>
      <c r="V80">
        <v>378255.64</v>
      </c>
      <c r="X80">
        <v>181634.04</v>
      </c>
      <c r="AB80">
        <v>136360</v>
      </c>
      <c r="AD80">
        <v>213003</v>
      </c>
      <c r="AF80">
        <v>3304</v>
      </c>
      <c r="AG80">
        <v>172988.55</v>
      </c>
      <c r="AH80">
        <v>7948.36</v>
      </c>
      <c r="AK80" s="59">
        <f t="shared" si="8"/>
        <v>144753.81</v>
      </c>
      <c r="AL80" s="29">
        <f t="shared" si="9"/>
        <v>10100.469999999999</v>
      </c>
      <c r="AM80" s="19">
        <f t="shared" si="10"/>
        <v>134653.34</v>
      </c>
      <c r="AN80" s="13">
        <f t="shared" si="11"/>
        <v>317994.04000000004</v>
      </c>
      <c r="AO80" s="14">
        <f t="shared" si="12"/>
        <v>397243.91</v>
      </c>
      <c r="AP80" s="24">
        <f t="shared" si="7"/>
        <v>-79249.869999999937</v>
      </c>
    </row>
    <row r="81" spans="1:42" x14ac:dyDescent="0.25">
      <c r="A81" t="s">
        <v>446</v>
      </c>
      <c r="B81" t="s">
        <v>447</v>
      </c>
      <c r="C81" s="55">
        <v>1437</v>
      </c>
      <c r="D81" s="46" t="s">
        <v>957</v>
      </c>
      <c r="E81" t="s">
        <v>2603</v>
      </c>
      <c r="F81">
        <v>1161206.8400000001</v>
      </c>
      <c r="G81">
        <v>4100</v>
      </c>
      <c r="H81">
        <v>107726.68</v>
      </c>
      <c r="J81">
        <v>-5654.02</v>
      </c>
      <c r="K81">
        <v>268803.62</v>
      </c>
      <c r="O81">
        <v>11940</v>
      </c>
      <c r="R81">
        <v>1059</v>
      </c>
      <c r="U81">
        <v>435177.71</v>
      </c>
      <c r="V81">
        <v>646396.12</v>
      </c>
      <c r="X81">
        <v>167576.60999999999</v>
      </c>
      <c r="Y81">
        <v>375912</v>
      </c>
      <c r="AB81">
        <v>95300</v>
      </c>
      <c r="AD81">
        <v>139702</v>
      </c>
      <c r="AE81">
        <v>2456</v>
      </c>
      <c r="AG81">
        <v>49063.5</v>
      </c>
      <c r="AH81">
        <v>5956.82</v>
      </c>
      <c r="AK81" s="59">
        <f t="shared" si="8"/>
        <v>1273033.52</v>
      </c>
      <c r="AL81" s="29">
        <f t="shared" si="9"/>
        <v>12999</v>
      </c>
      <c r="AM81" s="19">
        <f t="shared" si="10"/>
        <v>1260034.52</v>
      </c>
      <c r="AN81" s="13">
        <f t="shared" si="11"/>
        <v>638788.61</v>
      </c>
      <c r="AO81" s="14">
        <f t="shared" si="12"/>
        <v>197178.32</v>
      </c>
      <c r="AP81" s="24">
        <f t="shared" si="7"/>
        <v>441610.29</v>
      </c>
    </row>
    <row r="82" spans="1:42" x14ac:dyDescent="0.25">
      <c r="A82" t="s">
        <v>446</v>
      </c>
      <c r="B82" t="s">
        <v>447</v>
      </c>
      <c r="C82" s="55">
        <v>3388</v>
      </c>
      <c r="D82" s="46" t="s">
        <v>958</v>
      </c>
      <c r="E82" t="s">
        <v>2604</v>
      </c>
      <c r="F82">
        <v>465099.51</v>
      </c>
      <c r="G82">
        <v>0</v>
      </c>
      <c r="H82">
        <v>48236.83</v>
      </c>
      <c r="J82">
        <v>2073814.68</v>
      </c>
      <c r="K82">
        <v>199205.83</v>
      </c>
      <c r="N82">
        <v>6500</v>
      </c>
      <c r="O82">
        <v>15440</v>
      </c>
      <c r="R82">
        <v>1428</v>
      </c>
      <c r="U82">
        <v>-464391.74</v>
      </c>
      <c r="V82">
        <v>3382854.97</v>
      </c>
      <c r="X82">
        <v>196912.55</v>
      </c>
      <c r="AB82">
        <v>191220</v>
      </c>
      <c r="AD82">
        <v>239933</v>
      </c>
      <c r="AE82">
        <v>480</v>
      </c>
      <c r="AF82">
        <v>1924</v>
      </c>
      <c r="AG82">
        <v>258695.23</v>
      </c>
      <c r="AH82">
        <v>42574.7</v>
      </c>
      <c r="AK82" s="59">
        <f t="shared" si="8"/>
        <v>513336.34</v>
      </c>
      <c r="AL82" s="29">
        <f t="shared" si="9"/>
        <v>23368</v>
      </c>
      <c r="AM82" s="19">
        <f t="shared" si="10"/>
        <v>489968.34</v>
      </c>
      <c r="AN82" s="13">
        <f t="shared" si="11"/>
        <v>388132.55</v>
      </c>
      <c r="AO82" s="14">
        <f t="shared" si="12"/>
        <v>543606.92999999993</v>
      </c>
      <c r="AP82" s="24">
        <f t="shared" si="7"/>
        <v>-155474.37999999995</v>
      </c>
    </row>
    <row r="83" spans="1:42" x14ac:dyDescent="0.25">
      <c r="A83" t="s">
        <v>446</v>
      </c>
      <c r="B83" t="s">
        <v>447</v>
      </c>
      <c r="C83" s="55">
        <v>2340</v>
      </c>
      <c r="D83" s="46" t="s">
        <v>959</v>
      </c>
      <c r="E83" t="s">
        <v>2605</v>
      </c>
      <c r="F83">
        <v>205892.87</v>
      </c>
      <c r="G83">
        <v>0</v>
      </c>
      <c r="H83">
        <v>14850</v>
      </c>
      <c r="J83">
        <v>328400.53000000003</v>
      </c>
      <c r="K83">
        <v>226334</v>
      </c>
      <c r="N83">
        <v>6000</v>
      </c>
      <c r="O83">
        <v>7020</v>
      </c>
      <c r="R83">
        <v>1545</v>
      </c>
      <c r="U83">
        <v>-253911.42</v>
      </c>
      <c r="V83">
        <v>1045747.78</v>
      </c>
      <c r="X83">
        <v>155650.35</v>
      </c>
      <c r="AB83">
        <v>118770</v>
      </c>
      <c r="AC83">
        <v>3000</v>
      </c>
      <c r="AD83">
        <v>174423</v>
      </c>
      <c r="AE83">
        <v>8768</v>
      </c>
      <c r="AG83">
        <v>98726.78</v>
      </c>
      <c r="AH83">
        <v>26426.53</v>
      </c>
      <c r="AK83" s="59">
        <f t="shared" si="8"/>
        <v>220742.87</v>
      </c>
      <c r="AL83" s="29">
        <f t="shared" si="9"/>
        <v>14565</v>
      </c>
      <c r="AM83" s="19">
        <f t="shared" si="10"/>
        <v>206177.87</v>
      </c>
      <c r="AN83" s="13">
        <f t="shared" si="11"/>
        <v>277420.34999999998</v>
      </c>
      <c r="AO83" s="14">
        <f t="shared" si="12"/>
        <v>308344.31000000006</v>
      </c>
      <c r="AP83" s="24">
        <f t="shared" si="7"/>
        <v>-30923.960000000079</v>
      </c>
    </row>
    <row r="84" spans="1:42" x14ac:dyDescent="0.25">
      <c r="A84" t="s">
        <v>446</v>
      </c>
      <c r="B84" t="s">
        <v>447</v>
      </c>
      <c r="C84" s="55">
        <v>2160</v>
      </c>
      <c r="D84" s="46" t="s">
        <v>960</v>
      </c>
      <c r="E84" t="s">
        <v>2606</v>
      </c>
      <c r="F84">
        <v>237287.05</v>
      </c>
      <c r="G84">
        <v>0</v>
      </c>
      <c r="H84">
        <v>166226.5</v>
      </c>
      <c r="J84">
        <v>14385.03</v>
      </c>
      <c r="K84">
        <v>288259.20000000001</v>
      </c>
      <c r="N84">
        <v>18000</v>
      </c>
      <c r="O84">
        <v>32100</v>
      </c>
      <c r="R84">
        <v>1257</v>
      </c>
      <c r="U84">
        <v>219536.71</v>
      </c>
      <c r="V84">
        <v>353356.72</v>
      </c>
      <c r="X84">
        <v>261375.05</v>
      </c>
      <c r="AB84">
        <v>300148.7</v>
      </c>
      <c r="AD84">
        <v>353567.7</v>
      </c>
      <c r="AF84">
        <v>11024</v>
      </c>
      <c r="AG84">
        <v>109906.97</v>
      </c>
      <c r="AH84">
        <v>5117.7299999999996</v>
      </c>
      <c r="AK84" s="59">
        <f t="shared" si="8"/>
        <v>403513.55</v>
      </c>
      <c r="AL84" s="29">
        <f t="shared" si="9"/>
        <v>51357</v>
      </c>
      <c r="AM84" s="19">
        <f t="shared" si="10"/>
        <v>352156.55</v>
      </c>
      <c r="AN84" s="13">
        <f t="shared" si="11"/>
        <v>561523.75</v>
      </c>
      <c r="AO84" s="14">
        <f t="shared" si="12"/>
        <v>479616.4</v>
      </c>
      <c r="AP84" s="24">
        <f t="shared" si="7"/>
        <v>81907.349999999977</v>
      </c>
    </row>
    <row r="85" spans="1:42" x14ac:dyDescent="0.25">
      <c r="A85" t="s">
        <v>446</v>
      </c>
      <c r="B85" t="s">
        <v>447</v>
      </c>
      <c r="C85" s="55">
        <v>1723</v>
      </c>
      <c r="D85" s="46" t="s">
        <v>961</v>
      </c>
      <c r="E85" t="s">
        <v>2607</v>
      </c>
      <c r="F85">
        <v>210785.34</v>
      </c>
      <c r="G85">
        <v>39200</v>
      </c>
      <c r="H85">
        <v>89679.18</v>
      </c>
      <c r="J85">
        <v>567919.28</v>
      </c>
      <c r="K85">
        <v>6497.82</v>
      </c>
      <c r="N85">
        <v>6000</v>
      </c>
      <c r="O85">
        <v>24220</v>
      </c>
      <c r="R85">
        <v>665</v>
      </c>
      <c r="U85">
        <v>314306.21000000002</v>
      </c>
      <c r="V85">
        <v>628012.71</v>
      </c>
      <c r="X85">
        <v>36986.32</v>
      </c>
      <c r="Z85">
        <v>151.04</v>
      </c>
      <c r="AB85">
        <v>140230</v>
      </c>
      <c r="AC85">
        <v>120992</v>
      </c>
      <c r="AD85">
        <v>174608</v>
      </c>
      <c r="AF85">
        <v>1631</v>
      </c>
      <c r="AG85">
        <v>159755.04</v>
      </c>
      <c r="AH85">
        <v>21487.62</v>
      </c>
      <c r="AK85" s="59">
        <f t="shared" si="8"/>
        <v>339664.52</v>
      </c>
      <c r="AL85" s="29">
        <f t="shared" si="9"/>
        <v>30885</v>
      </c>
      <c r="AM85" s="19">
        <f t="shared" si="10"/>
        <v>308779.52000000002</v>
      </c>
      <c r="AN85" s="13">
        <f t="shared" si="11"/>
        <v>298359.36</v>
      </c>
      <c r="AO85" s="14">
        <f t="shared" si="12"/>
        <v>357481.66000000003</v>
      </c>
      <c r="AP85" s="24">
        <f t="shared" si="7"/>
        <v>-59122.300000000047</v>
      </c>
    </row>
    <row r="86" spans="1:42" x14ac:dyDescent="0.25">
      <c r="A86" t="s">
        <v>446</v>
      </c>
      <c r="B86" t="s">
        <v>447</v>
      </c>
      <c r="C86" s="55">
        <v>2675</v>
      </c>
      <c r="D86" s="46" t="s">
        <v>962</v>
      </c>
      <c r="E86" t="s">
        <v>2608</v>
      </c>
      <c r="F86">
        <v>393302.24</v>
      </c>
      <c r="G86">
        <v>0</v>
      </c>
      <c r="H86">
        <v>9665.4500000000007</v>
      </c>
      <c r="J86">
        <v>3</v>
      </c>
      <c r="K86">
        <v>481182.32</v>
      </c>
      <c r="N86">
        <v>6000</v>
      </c>
      <c r="O86">
        <v>36500</v>
      </c>
      <c r="R86">
        <v>685.34</v>
      </c>
      <c r="U86">
        <v>332853.52</v>
      </c>
      <c r="V86">
        <v>573056.03</v>
      </c>
      <c r="X86">
        <v>85924</v>
      </c>
      <c r="AB86">
        <v>353380</v>
      </c>
      <c r="AC86">
        <v>95624.8</v>
      </c>
      <c r="AD86">
        <v>431043</v>
      </c>
      <c r="AE86">
        <v>688</v>
      </c>
      <c r="AG86">
        <v>132646.91</v>
      </c>
      <c r="AH86">
        <v>35492.769999999997</v>
      </c>
      <c r="AK86" s="59">
        <f t="shared" si="8"/>
        <v>402967.69</v>
      </c>
      <c r="AL86" s="29">
        <f t="shared" si="9"/>
        <v>43185.34</v>
      </c>
      <c r="AM86" s="19">
        <f t="shared" si="10"/>
        <v>359782.35</v>
      </c>
      <c r="AN86" s="13">
        <f t="shared" si="11"/>
        <v>534928.80000000005</v>
      </c>
      <c r="AO86" s="14">
        <f t="shared" si="12"/>
        <v>599870.68000000005</v>
      </c>
      <c r="AP86" s="24">
        <f t="shared" si="7"/>
        <v>-64941.880000000005</v>
      </c>
    </row>
    <row r="87" spans="1:42" x14ac:dyDescent="0.25">
      <c r="A87" t="s">
        <v>446</v>
      </c>
      <c r="B87" t="s">
        <v>447</v>
      </c>
      <c r="C87" s="55">
        <v>1715</v>
      </c>
      <c r="D87" s="46" t="s">
        <v>963</v>
      </c>
      <c r="E87" t="s">
        <v>2609</v>
      </c>
      <c r="F87">
        <v>24224.04</v>
      </c>
      <c r="G87">
        <v>0</v>
      </c>
      <c r="H87">
        <v>4921.0200000000004</v>
      </c>
      <c r="J87">
        <v>1024576.27</v>
      </c>
      <c r="K87">
        <v>132711.62</v>
      </c>
      <c r="N87">
        <v>5600</v>
      </c>
      <c r="O87">
        <v>3240</v>
      </c>
      <c r="R87">
        <v>677</v>
      </c>
      <c r="U87">
        <v>-772030.89</v>
      </c>
      <c r="V87">
        <v>1997218.5</v>
      </c>
      <c r="X87">
        <v>81277.2</v>
      </c>
      <c r="AB87">
        <v>264140</v>
      </c>
      <c r="AD87">
        <v>292548</v>
      </c>
      <c r="AE87">
        <v>2984</v>
      </c>
      <c r="AG87">
        <v>69268.639999999999</v>
      </c>
      <c r="AH87">
        <v>28888.22</v>
      </c>
      <c r="AK87" s="59">
        <f t="shared" si="8"/>
        <v>29145.06</v>
      </c>
      <c r="AL87" s="29">
        <f t="shared" si="9"/>
        <v>9517</v>
      </c>
      <c r="AM87" s="19">
        <f t="shared" si="10"/>
        <v>19628.060000000001</v>
      </c>
      <c r="AN87" s="13">
        <f t="shared" si="11"/>
        <v>345417.2</v>
      </c>
      <c r="AO87" s="14">
        <f t="shared" si="12"/>
        <v>393688.86</v>
      </c>
      <c r="AP87" s="24">
        <f t="shared" si="7"/>
        <v>-48271.659999999974</v>
      </c>
    </row>
    <row r="88" spans="1:42" x14ac:dyDescent="0.25">
      <c r="A88" t="s">
        <v>446</v>
      </c>
      <c r="B88" t="s">
        <v>447</v>
      </c>
      <c r="C88" s="55">
        <v>3187</v>
      </c>
      <c r="D88" s="46" t="s">
        <v>964</v>
      </c>
      <c r="E88" t="s">
        <v>2610</v>
      </c>
      <c r="F88">
        <v>147212.23000000001</v>
      </c>
      <c r="G88">
        <v>8628</v>
      </c>
      <c r="H88">
        <v>150738.32999999999</v>
      </c>
      <c r="J88">
        <v>2930137.51</v>
      </c>
      <c r="K88">
        <v>118501.66</v>
      </c>
      <c r="N88">
        <v>6000</v>
      </c>
      <c r="O88">
        <v>4680</v>
      </c>
      <c r="R88">
        <v>1837</v>
      </c>
      <c r="U88">
        <v>2821402.85</v>
      </c>
      <c r="V88">
        <v>569833.9</v>
      </c>
      <c r="X88">
        <v>131444.79999999999</v>
      </c>
      <c r="AB88">
        <v>125700</v>
      </c>
      <c r="AD88">
        <v>202758</v>
      </c>
      <c r="AE88">
        <v>720</v>
      </c>
      <c r="AF88">
        <v>2338</v>
      </c>
      <c r="AG88">
        <v>59353.26</v>
      </c>
      <c r="AH88">
        <v>40511.56</v>
      </c>
      <c r="AK88" s="59">
        <f t="shared" si="8"/>
        <v>306578.56</v>
      </c>
      <c r="AL88" s="29">
        <f t="shared" si="9"/>
        <v>12517</v>
      </c>
      <c r="AM88" s="19">
        <f t="shared" si="10"/>
        <v>294061.56</v>
      </c>
      <c r="AN88" s="13">
        <f t="shared" si="11"/>
        <v>257144.8</v>
      </c>
      <c r="AO88" s="14">
        <f t="shared" si="12"/>
        <v>305680.82</v>
      </c>
      <c r="AP88" s="24">
        <f t="shared" si="7"/>
        <v>-48536.020000000019</v>
      </c>
    </row>
    <row r="89" spans="1:42" x14ac:dyDescent="0.25">
      <c r="A89" t="s">
        <v>446</v>
      </c>
      <c r="B89" t="s">
        <v>447</v>
      </c>
      <c r="C89" s="55">
        <v>2867</v>
      </c>
      <c r="D89" s="46" t="s">
        <v>965</v>
      </c>
      <c r="E89" t="s">
        <v>2611</v>
      </c>
      <c r="F89">
        <v>670109.47</v>
      </c>
      <c r="G89">
        <v>0</v>
      </c>
      <c r="H89">
        <v>56852.98</v>
      </c>
      <c r="J89">
        <v>5729.3</v>
      </c>
      <c r="K89">
        <v>243771.38</v>
      </c>
      <c r="N89">
        <v>6500</v>
      </c>
      <c r="O89">
        <v>9314.59</v>
      </c>
      <c r="R89">
        <v>1476</v>
      </c>
      <c r="U89">
        <v>483235.53</v>
      </c>
      <c r="V89">
        <v>528870.26</v>
      </c>
      <c r="X89">
        <v>150203.15</v>
      </c>
      <c r="AB89">
        <v>224940</v>
      </c>
      <c r="AC89">
        <v>3000</v>
      </c>
      <c r="AD89">
        <v>274991</v>
      </c>
      <c r="AG89">
        <v>130543.27</v>
      </c>
      <c r="AH89">
        <v>25542.13</v>
      </c>
      <c r="AK89" s="59">
        <f t="shared" si="8"/>
        <v>726962.45</v>
      </c>
      <c r="AL89" s="29">
        <f t="shared" si="9"/>
        <v>17290.59</v>
      </c>
      <c r="AM89" s="19">
        <f t="shared" si="10"/>
        <v>709671.86</v>
      </c>
      <c r="AN89" s="13">
        <f t="shared" si="11"/>
        <v>378143.15</v>
      </c>
      <c r="AO89" s="14">
        <f t="shared" si="12"/>
        <v>431076.4</v>
      </c>
      <c r="AP89" s="24">
        <f t="shared" si="7"/>
        <v>-52933.25</v>
      </c>
    </row>
    <row r="90" spans="1:42" x14ac:dyDescent="0.25">
      <c r="A90" t="s">
        <v>446</v>
      </c>
      <c r="B90" t="s">
        <v>447</v>
      </c>
      <c r="C90" s="55">
        <v>3076</v>
      </c>
      <c r="D90" s="46" t="s">
        <v>966</v>
      </c>
      <c r="E90" t="s">
        <v>2612</v>
      </c>
      <c r="F90">
        <v>319413.14</v>
      </c>
      <c r="G90">
        <v>0</v>
      </c>
      <c r="H90">
        <v>668919.67000000004</v>
      </c>
      <c r="J90">
        <v>416640.05</v>
      </c>
      <c r="K90">
        <v>96991.66</v>
      </c>
      <c r="N90">
        <v>5000</v>
      </c>
      <c r="O90">
        <v>7020</v>
      </c>
      <c r="R90">
        <v>630</v>
      </c>
      <c r="S90">
        <v>260079.8</v>
      </c>
      <c r="U90">
        <v>649229.6</v>
      </c>
      <c r="V90">
        <v>715500.2</v>
      </c>
      <c r="X90">
        <v>131212.79999999999</v>
      </c>
      <c r="Z90">
        <v>550</v>
      </c>
      <c r="AB90">
        <v>255482.6</v>
      </c>
      <c r="AD90">
        <v>282485.59999999998</v>
      </c>
      <c r="AG90">
        <v>222060.63</v>
      </c>
      <c r="AH90">
        <v>18194.25</v>
      </c>
      <c r="AK90" s="59">
        <f t="shared" si="8"/>
        <v>988332.81</v>
      </c>
      <c r="AL90" s="29">
        <f t="shared" si="9"/>
        <v>12650</v>
      </c>
      <c r="AM90" s="19">
        <f t="shared" si="10"/>
        <v>975682.81</v>
      </c>
      <c r="AN90" s="13">
        <f t="shared" si="11"/>
        <v>387245.4</v>
      </c>
      <c r="AO90" s="14">
        <f t="shared" si="12"/>
        <v>522740.47999999998</v>
      </c>
      <c r="AP90" s="24">
        <f t="shared" si="7"/>
        <v>-135495.07999999996</v>
      </c>
    </row>
    <row r="91" spans="1:42" x14ac:dyDescent="0.25">
      <c r="A91" t="s">
        <v>446</v>
      </c>
      <c r="B91" t="s">
        <v>447</v>
      </c>
      <c r="C91" s="55">
        <v>2086</v>
      </c>
      <c r="D91" s="46" t="s">
        <v>967</v>
      </c>
      <c r="E91" t="s">
        <v>2613</v>
      </c>
      <c r="F91">
        <v>276539.45</v>
      </c>
      <c r="G91">
        <v>0</v>
      </c>
      <c r="H91">
        <v>18597.89</v>
      </c>
      <c r="J91">
        <v>2664.12</v>
      </c>
      <c r="K91">
        <v>216030.91</v>
      </c>
      <c r="N91">
        <v>13000</v>
      </c>
      <c r="O91">
        <v>3240</v>
      </c>
      <c r="R91">
        <v>6857</v>
      </c>
      <c r="U91">
        <v>-285869.15999999997</v>
      </c>
      <c r="V91">
        <v>673323.61</v>
      </c>
      <c r="X91">
        <v>944177</v>
      </c>
      <c r="AB91">
        <v>172000</v>
      </c>
      <c r="AD91">
        <v>226524</v>
      </c>
      <c r="AE91">
        <v>1832</v>
      </c>
      <c r="AG91">
        <v>766873.06</v>
      </c>
      <c r="AH91">
        <v>17667.02</v>
      </c>
      <c r="AK91" s="59">
        <f t="shared" si="8"/>
        <v>295137.34000000003</v>
      </c>
      <c r="AL91" s="29">
        <f t="shared" si="9"/>
        <v>23097</v>
      </c>
      <c r="AM91" s="19">
        <f t="shared" si="10"/>
        <v>272040.34000000003</v>
      </c>
      <c r="AN91" s="13">
        <f t="shared" si="11"/>
        <v>1116177</v>
      </c>
      <c r="AO91" s="14">
        <f t="shared" si="12"/>
        <v>1012896.0800000001</v>
      </c>
      <c r="AP91" s="24">
        <f t="shared" si="7"/>
        <v>103280.91999999993</v>
      </c>
    </row>
    <row r="92" spans="1:42" x14ac:dyDescent="0.25">
      <c r="A92" t="s">
        <v>446</v>
      </c>
      <c r="B92" t="s">
        <v>447</v>
      </c>
      <c r="C92" s="55">
        <v>1893</v>
      </c>
      <c r="D92" s="46" t="s">
        <v>968</v>
      </c>
      <c r="E92" t="s">
        <v>2614</v>
      </c>
      <c r="F92">
        <v>108897.11</v>
      </c>
      <c r="G92">
        <v>12648</v>
      </c>
      <c r="H92">
        <v>46773.89</v>
      </c>
      <c r="J92">
        <v>3</v>
      </c>
      <c r="K92">
        <v>307825.84999999998</v>
      </c>
      <c r="N92">
        <v>5750</v>
      </c>
      <c r="O92">
        <v>7020</v>
      </c>
      <c r="R92">
        <v>1166</v>
      </c>
      <c r="U92">
        <v>-892971.16</v>
      </c>
      <c r="V92">
        <v>1404582.07</v>
      </c>
      <c r="X92">
        <v>111357.21</v>
      </c>
      <c r="AB92">
        <v>204280</v>
      </c>
      <c r="AC92">
        <v>3000</v>
      </c>
      <c r="AD92">
        <v>256294</v>
      </c>
      <c r="AE92">
        <v>848</v>
      </c>
      <c r="AG92">
        <v>88091.08</v>
      </c>
      <c r="AH92">
        <v>22803.19</v>
      </c>
      <c r="AK92" s="59">
        <f t="shared" si="8"/>
        <v>168319</v>
      </c>
      <c r="AL92" s="29">
        <f t="shared" si="9"/>
        <v>13936</v>
      </c>
      <c r="AM92" s="19">
        <f t="shared" si="10"/>
        <v>154383</v>
      </c>
      <c r="AN92" s="13">
        <f t="shared" si="11"/>
        <v>318637.21000000002</v>
      </c>
      <c r="AO92" s="14">
        <f t="shared" si="12"/>
        <v>368036.27</v>
      </c>
      <c r="AP92" s="24">
        <f t="shared" si="7"/>
        <v>-49399.06</v>
      </c>
    </row>
    <row r="93" spans="1:42" x14ac:dyDescent="0.25">
      <c r="A93" t="s">
        <v>446</v>
      </c>
      <c r="B93" t="s">
        <v>447</v>
      </c>
      <c r="C93" s="55">
        <v>2677</v>
      </c>
      <c r="D93" s="46" t="s">
        <v>969</v>
      </c>
      <c r="E93" t="s">
        <v>2615</v>
      </c>
      <c r="F93">
        <v>137085.82999999999</v>
      </c>
      <c r="G93">
        <v>0</v>
      </c>
      <c r="H93">
        <v>36145.53</v>
      </c>
      <c r="J93">
        <v>1</v>
      </c>
      <c r="K93">
        <v>51134.04</v>
      </c>
      <c r="N93">
        <v>6500</v>
      </c>
      <c r="O93">
        <v>73420</v>
      </c>
      <c r="R93">
        <v>1887.15</v>
      </c>
      <c r="U93">
        <v>-572474.36</v>
      </c>
      <c r="V93">
        <v>819557.49</v>
      </c>
      <c r="X93">
        <v>28509.599999999999</v>
      </c>
      <c r="AB93">
        <v>63820</v>
      </c>
      <c r="AC93">
        <v>82500</v>
      </c>
      <c r="AD93">
        <v>179476</v>
      </c>
      <c r="AE93">
        <v>1176</v>
      </c>
      <c r="AG93">
        <v>84516.75</v>
      </c>
      <c r="AH93">
        <v>14184.73</v>
      </c>
      <c r="AK93" s="59">
        <f t="shared" si="8"/>
        <v>173231.35999999999</v>
      </c>
      <c r="AL93" s="29">
        <f t="shared" si="9"/>
        <v>81807.149999999994</v>
      </c>
      <c r="AM93" s="19">
        <f t="shared" si="10"/>
        <v>91424.209999999992</v>
      </c>
      <c r="AN93" s="13">
        <f t="shared" si="11"/>
        <v>174829.6</v>
      </c>
      <c r="AO93" s="14">
        <f t="shared" si="12"/>
        <v>279353.48</v>
      </c>
      <c r="AP93" s="24">
        <f t="shared" si="7"/>
        <v>-104523.87999999998</v>
      </c>
    </row>
    <row r="94" spans="1:42" x14ac:dyDescent="0.25">
      <c r="A94" t="s">
        <v>446</v>
      </c>
      <c r="B94" t="s">
        <v>447</v>
      </c>
      <c r="C94" s="55">
        <v>2827</v>
      </c>
      <c r="D94" s="46" t="s">
        <v>970</v>
      </c>
      <c r="E94" t="s">
        <v>2618</v>
      </c>
      <c r="F94">
        <v>322114.08</v>
      </c>
      <c r="G94">
        <v>0</v>
      </c>
      <c r="H94">
        <v>63440.22</v>
      </c>
      <c r="J94">
        <v>2</v>
      </c>
      <c r="K94">
        <v>299893.26</v>
      </c>
      <c r="N94">
        <v>12300</v>
      </c>
      <c r="O94">
        <v>7020</v>
      </c>
      <c r="R94">
        <v>575</v>
      </c>
      <c r="U94">
        <v>280734.68</v>
      </c>
      <c r="V94">
        <v>474645.55</v>
      </c>
      <c r="X94">
        <v>103740</v>
      </c>
      <c r="AB94">
        <v>375340</v>
      </c>
      <c r="AD94">
        <v>399466</v>
      </c>
      <c r="AG94">
        <v>147673.68</v>
      </c>
      <c r="AH94">
        <v>21765.99</v>
      </c>
      <c r="AK94" s="59">
        <f t="shared" si="8"/>
        <v>385554.30000000005</v>
      </c>
      <c r="AL94" s="29">
        <f t="shared" si="9"/>
        <v>19895</v>
      </c>
      <c r="AM94" s="19">
        <f t="shared" si="10"/>
        <v>365659.30000000005</v>
      </c>
      <c r="AN94" s="13">
        <f t="shared" si="11"/>
        <v>479080</v>
      </c>
      <c r="AO94" s="14">
        <f t="shared" si="12"/>
        <v>568905.66999999993</v>
      </c>
      <c r="AP94" s="24">
        <f t="shared" si="7"/>
        <v>-89825.669999999925</v>
      </c>
    </row>
    <row r="95" spans="1:42" x14ac:dyDescent="0.25">
      <c r="A95" t="s">
        <v>446</v>
      </c>
      <c r="B95" t="s">
        <v>447</v>
      </c>
      <c r="C95" s="55">
        <v>3372</v>
      </c>
      <c r="D95" s="46" t="s">
        <v>971</v>
      </c>
      <c r="E95" t="s">
        <v>2619</v>
      </c>
      <c r="F95">
        <v>255903.61</v>
      </c>
      <c r="G95">
        <v>31112</v>
      </c>
      <c r="H95">
        <v>530367.16</v>
      </c>
      <c r="J95">
        <v>-10152.69</v>
      </c>
      <c r="K95">
        <v>241507.65</v>
      </c>
      <c r="N95">
        <v>6500</v>
      </c>
      <c r="O95">
        <v>4680</v>
      </c>
      <c r="R95">
        <v>4220.87</v>
      </c>
      <c r="U95">
        <v>31360.02</v>
      </c>
      <c r="V95">
        <v>1172968.6100000001</v>
      </c>
      <c r="X95">
        <v>112096.8</v>
      </c>
      <c r="Z95">
        <v>532.86</v>
      </c>
      <c r="AB95">
        <v>177620</v>
      </c>
      <c r="AD95">
        <v>258809</v>
      </c>
      <c r="AE95">
        <v>320</v>
      </c>
      <c r="AF95">
        <v>564</v>
      </c>
      <c r="AG95">
        <v>190965.9</v>
      </c>
      <c r="AH95">
        <v>10582.53</v>
      </c>
      <c r="AK95" s="59">
        <f t="shared" si="8"/>
        <v>817382.77</v>
      </c>
      <c r="AL95" s="29">
        <f t="shared" si="9"/>
        <v>15400.869999999999</v>
      </c>
      <c r="AM95" s="19">
        <f t="shared" si="10"/>
        <v>801981.9</v>
      </c>
      <c r="AN95" s="13">
        <f t="shared" si="11"/>
        <v>290249.66000000003</v>
      </c>
      <c r="AO95" s="14">
        <f t="shared" si="12"/>
        <v>461241.43000000005</v>
      </c>
      <c r="AP95" s="24">
        <f t="shared" si="7"/>
        <v>-170991.77000000002</v>
      </c>
    </row>
    <row r="96" spans="1:42" x14ac:dyDescent="0.25">
      <c r="A96" t="s">
        <v>446</v>
      </c>
      <c r="B96" t="s">
        <v>447</v>
      </c>
      <c r="C96" s="55">
        <v>1747</v>
      </c>
      <c r="D96" s="46" t="s">
        <v>972</v>
      </c>
      <c r="E96" t="s">
        <v>2662</v>
      </c>
      <c r="F96">
        <v>665299.97</v>
      </c>
      <c r="G96">
        <v>5640</v>
      </c>
      <c r="H96">
        <v>129999.02</v>
      </c>
      <c r="J96">
        <v>-61250.47</v>
      </c>
      <c r="K96">
        <v>164979.70000000001</v>
      </c>
      <c r="N96">
        <v>12000</v>
      </c>
      <c r="O96">
        <v>23640</v>
      </c>
      <c r="R96">
        <v>1217.0999999999999</v>
      </c>
      <c r="U96">
        <v>-223056.08</v>
      </c>
      <c r="V96">
        <v>1035380.1</v>
      </c>
      <c r="X96">
        <v>177950.66</v>
      </c>
      <c r="AB96">
        <v>150300</v>
      </c>
      <c r="AC96">
        <v>90000</v>
      </c>
      <c r="AD96">
        <v>198523</v>
      </c>
      <c r="AE96">
        <v>2840</v>
      </c>
      <c r="AG96">
        <v>139064.85</v>
      </c>
      <c r="AH96">
        <v>22335.71</v>
      </c>
      <c r="AK96" s="59">
        <f t="shared" si="8"/>
        <v>800938.99</v>
      </c>
      <c r="AL96" s="29">
        <f t="shared" si="9"/>
        <v>36857.1</v>
      </c>
      <c r="AM96" s="19">
        <f t="shared" si="10"/>
        <v>764081.89</v>
      </c>
      <c r="AN96" s="13">
        <f t="shared" si="11"/>
        <v>418250.66000000003</v>
      </c>
      <c r="AO96" s="14">
        <f t="shared" si="12"/>
        <v>362763.56</v>
      </c>
      <c r="AP96" s="24">
        <f t="shared" si="7"/>
        <v>55487.100000000035</v>
      </c>
    </row>
    <row r="97" spans="1:42" x14ac:dyDescent="0.25">
      <c r="A97" t="s">
        <v>446</v>
      </c>
      <c r="B97" t="s">
        <v>447</v>
      </c>
      <c r="C97" s="55">
        <v>2607</v>
      </c>
      <c r="D97" s="46" t="s">
        <v>973</v>
      </c>
      <c r="E97" t="s">
        <v>2663</v>
      </c>
      <c r="F97">
        <v>43196.9</v>
      </c>
      <c r="G97">
        <v>0</v>
      </c>
      <c r="H97">
        <v>305324.56</v>
      </c>
      <c r="J97">
        <v>646164.43999999994</v>
      </c>
      <c r="K97">
        <v>260638.14</v>
      </c>
      <c r="N97">
        <v>13400</v>
      </c>
      <c r="O97">
        <v>6840</v>
      </c>
      <c r="R97">
        <v>12060</v>
      </c>
      <c r="U97">
        <v>183838.68</v>
      </c>
      <c r="V97">
        <v>1242259.96</v>
      </c>
      <c r="X97">
        <v>-24673.8</v>
      </c>
      <c r="Z97">
        <v>5.5</v>
      </c>
      <c r="AB97">
        <v>204320</v>
      </c>
      <c r="AD97">
        <v>309200</v>
      </c>
      <c r="AE97">
        <v>648</v>
      </c>
      <c r="AG97">
        <v>49942.98</v>
      </c>
      <c r="AH97">
        <v>22935.32</v>
      </c>
      <c r="AK97" s="59">
        <f t="shared" si="8"/>
        <v>348521.46</v>
      </c>
      <c r="AL97" s="29">
        <f t="shared" si="9"/>
        <v>32300</v>
      </c>
      <c r="AM97" s="19">
        <f t="shared" si="10"/>
        <v>316221.46000000002</v>
      </c>
      <c r="AN97" s="13">
        <f t="shared" si="11"/>
        <v>179651.7</v>
      </c>
      <c r="AO97" s="14">
        <f t="shared" si="12"/>
        <v>382726.3</v>
      </c>
      <c r="AP97" s="24">
        <f t="shared" si="7"/>
        <v>-203074.59999999998</v>
      </c>
    </row>
    <row r="98" spans="1:42" x14ac:dyDescent="0.25">
      <c r="A98" t="s">
        <v>446</v>
      </c>
      <c r="B98" t="s">
        <v>447</v>
      </c>
      <c r="C98" s="55">
        <v>2124</v>
      </c>
      <c r="D98" s="46" t="s">
        <v>974</v>
      </c>
      <c r="E98" t="s">
        <v>2667</v>
      </c>
      <c r="F98">
        <v>438605.6</v>
      </c>
      <c r="G98">
        <v>0</v>
      </c>
      <c r="H98">
        <v>148980.6</v>
      </c>
      <c r="J98">
        <v>1375211.52</v>
      </c>
      <c r="K98">
        <v>219196.79</v>
      </c>
      <c r="N98">
        <v>6000</v>
      </c>
      <c r="O98">
        <v>3240</v>
      </c>
      <c r="R98">
        <v>83631</v>
      </c>
      <c r="U98">
        <v>-521629.2</v>
      </c>
      <c r="V98">
        <v>2616413.23</v>
      </c>
      <c r="X98">
        <v>212062.86</v>
      </c>
      <c r="AB98">
        <v>219560</v>
      </c>
      <c r="AD98">
        <v>267623</v>
      </c>
      <c r="AE98">
        <v>3976</v>
      </c>
      <c r="AG98">
        <v>123152.42</v>
      </c>
      <c r="AH98">
        <v>42531.96</v>
      </c>
      <c r="AK98" s="59">
        <f t="shared" si="8"/>
        <v>587586.19999999995</v>
      </c>
      <c r="AL98" s="29">
        <f t="shared" si="9"/>
        <v>92871</v>
      </c>
      <c r="AM98" s="19">
        <f t="shared" si="10"/>
        <v>494715.19999999995</v>
      </c>
      <c r="AN98" s="13">
        <f t="shared" si="11"/>
        <v>431622.86</v>
      </c>
      <c r="AO98" s="14">
        <f t="shared" si="12"/>
        <v>437283.38</v>
      </c>
      <c r="AP98" s="24">
        <f t="shared" si="7"/>
        <v>-5660.5200000000186</v>
      </c>
    </row>
    <row r="99" spans="1:42" x14ac:dyDescent="0.25">
      <c r="A99" t="s">
        <v>450</v>
      </c>
      <c r="B99" t="s">
        <v>451</v>
      </c>
      <c r="C99" s="55">
        <v>2908</v>
      </c>
      <c r="D99" s="46" t="s">
        <v>975</v>
      </c>
      <c r="E99" t="s">
        <v>2621</v>
      </c>
      <c r="F99">
        <v>315303.55</v>
      </c>
      <c r="G99">
        <v>0</v>
      </c>
      <c r="H99">
        <v>32544.19</v>
      </c>
      <c r="J99">
        <v>11</v>
      </c>
      <c r="K99">
        <v>69080.259999999995</v>
      </c>
      <c r="O99">
        <v>13000</v>
      </c>
      <c r="R99">
        <v>1001.3</v>
      </c>
      <c r="U99">
        <v>-2203887.7000000002</v>
      </c>
      <c r="V99">
        <v>2310952.34</v>
      </c>
      <c r="X99">
        <v>277523.21000000002</v>
      </c>
      <c r="Y99">
        <v>199393</v>
      </c>
      <c r="Z99">
        <v>548.16</v>
      </c>
      <c r="AB99">
        <v>182880</v>
      </c>
      <c r="AC99">
        <v>57080.95</v>
      </c>
      <c r="AD99">
        <v>249776</v>
      </c>
      <c r="AF99">
        <v>500</v>
      </c>
      <c r="AG99">
        <v>165489.19</v>
      </c>
      <c r="AH99">
        <v>5787.07</v>
      </c>
      <c r="AK99" s="59">
        <f t="shared" si="8"/>
        <v>347847.74</v>
      </c>
      <c r="AL99" s="29">
        <f t="shared" si="9"/>
        <v>14001.3</v>
      </c>
      <c r="AM99" s="19">
        <f t="shared" si="10"/>
        <v>333846.44</v>
      </c>
      <c r="AN99" s="13">
        <f t="shared" si="11"/>
        <v>717425.32</v>
      </c>
      <c r="AO99" s="14">
        <f t="shared" si="12"/>
        <v>421552.26</v>
      </c>
      <c r="AP99" s="24">
        <f t="shared" si="7"/>
        <v>295873.05999999994</v>
      </c>
    </row>
    <row r="100" spans="1:42" x14ac:dyDescent="0.25">
      <c r="A100" t="s">
        <v>450</v>
      </c>
      <c r="B100" t="s">
        <v>451</v>
      </c>
      <c r="C100" s="55">
        <v>2944</v>
      </c>
      <c r="D100" s="46" t="s">
        <v>976</v>
      </c>
      <c r="E100" t="s">
        <v>2622</v>
      </c>
      <c r="F100">
        <v>549012.47999999998</v>
      </c>
      <c r="G100">
        <v>0</v>
      </c>
      <c r="H100">
        <v>21706.31</v>
      </c>
      <c r="J100">
        <v>980268.76</v>
      </c>
      <c r="K100">
        <v>65763.710000000006</v>
      </c>
      <c r="O100">
        <v>7000</v>
      </c>
      <c r="R100">
        <v>532.72</v>
      </c>
      <c r="U100">
        <v>-177838.69</v>
      </c>
      <c r="V100">
        <v>1228203.58</v>
      </c>
      <c r="X100">
        <v>255835.12</v>
      </c>
      <c r="Y100">
        <v>407238</v>
      </c>
      <c r="Z100">
        <v>2188</v>
      </c>
      <c r="AB100">
        <v>197040</v>
      </c>
      <c r="AC100">
        <v>132855.21</v>
      </c>
      <c r="AD100">
        <v>242579</v>
      </c>
      <c r="AF100">
        <v>2500</v>
      </c>
      <c r="AG100">
        <v>170017</v>
      </c>
      <c r="AH100">
        <v>21206.68</v>
      </c>
      <c r="AK100" s="59">
        <f t="shared" si="8"/>
        <v>570718.79</v>
      </c>
      <c r="AL100" s="29">
        <f t="shared" si="9"/>
        <v>7532.72</v>
      </c>
      <c r="AM100" s="19">
        <f t="shared" si="10"/>
        <v>563186.07000000007</v>
      </c>
      <c r="AN100" s="13">
        <f t="shared" si="11"/>
        <v>995156.33</v>
      </c>
      <c r="AO100" s="14">
        <f t="shared" si="12"/>
        <v>436302.68</v>
      </c>
      <c r="AP100" s="24">
        <f t="shared" si="7"/>
        <v>558853.64999999991</v>
      </c>
    </row>
    <row r="101" spans="1:42" x14ac:dyDescent="0.25">
      <c r="A101" t="s">
        <v>450</v>
      </c>
      <c r="B101" t="s">
        <v>451</v>
      </c>
      <c r="C101" s="55">
        <v>4209</v>
      </c>
      <c r="D101" s="46" t="s">
        <v>977</v>
      </c>
      <c r="E101" t="s">
        <v>2623</v>
      </c>
      <c r="F101">
        <v>554266.32999999996</v>
      </c>
      <c r="G101">
        <v>0</v>
      </c>
      <c r="H101">
        <v>55420.45</v>
      </c>
      <c r="J101">
        <v>3</v>
      </c>
      <c r="K101">
        <v>29866.880000000001</v>
      </c>
      <c r="O101">
        <v>11360.3</v>
      </c>
      <c r="R101">
        <v>0</v>
      </c>
      <c r="U101">
        <v>-101579.73</v>
      </c>
      <c r="V101">
        <v>1322855.6000000001</v>
      </c>
      <c r="X101">
        <v>322507.15999999997</v>
      </c>
      <c r="AB101">
        <v>143499.6</v>
      </c>
      <c r="AC101">
        <v>1500</v>
      </c>
      <c r="AD101">
        <v>194077.6</v>
      </c>
      <c r="AE101">
        <v>160</v>
      </c>
      <c r="AF101">
        <v>520</v>
      </c>
      <c r="AG101">
        <v>246032.07</v>
      </c>
      <c r="AH101">
        <v>619796.6</v>
      </c>
      <c r="AK101" s="59">
        <f t="shared" si="8"/>
        <v>609686.77999999991</v>
      </c>
      <c r="AL101" s="29">
        <f t="shared" si="9"/>
        <v>11360.3</v>
      </c>
      <c r="AM101" s="19">
        <f t="shared" si="10"/>
        <v>598326.47999999986</v>
      </c>
      <c r="AN101" s="13">
        <f t="shared" si="11"/>
        <v>467506.76</v>
      </c>
      <c r="AO101" s="14">
        <f t="shared" si="12"/>
        <v>1060586.27</v>
      </c>
      <c r="AP101" s="24">
        <f t="shared" si="7"/>
        <v>-593079.51</v>
      </c>
    </row>
    <row r="102" spans="1:42" x14ac:dyDescent="0.25">
      <c r="A102" t="s">
        <v>450</v>
      </c>
      <c r="B102" t="s">
        <v>451</v>
      </c>
      <c r="C102" s="55">
        <v>4669</v>
      </c>
      <c r="D102" s="46" t="s">
        <v>978</v>
      </c>
      <c r="E102" t="s">
        <v>2624</v>
      </c>
      <c r="F102">
        <v>680248.95</v>
      </c>
      <c r="G102">
        <v>0</v>
      </c>
      <c r="H102">
        <v>116150.96</v>
      </c>
      <c r="J102">
        <v>825272.01</v>
      </c>
      <c r="K102">
        <v>246104.42</v>
      </c>
      <c r="R102">
        <v>-469</v>
      </c>
      <c r="U102">
        <v>-587060.18999999994</v>
      </c>
      <c r="V102">
        <v>2235714.37</v>
      </c>
      <c r="X102">
        <v>385257.93</v>
      </c>
      <c r="Y102">
        <v>500</v>
      </c>
      <c r="AB102">
        <v>266400</v>
      </c>
      <c r="AD102">
        <v>285609</v>
      </c>
      <c r="AG102">
        <v>135757.21</v>
      </c>
      <c r="AH102">
        <v>11200.56</v>
      </c>
      <c r="AK102" s="59">
        <f t="shared" si="8"/>
        <v>796399.90999999992</v>
      </c>
      <c r="AL102" s="29">
        <f t="shared" si="9"/>
        <v>-469</v>
      </c>
      <c r="AM102" s="19">
        <f t="shared" si="10"/>
        <v>796868.90999999992</v>
      </c>
      <c r="AN102" s="13">
        <f t="shared" si="11"/>
        <v>652157.92999999993</v>
      </c>
      <c r="AO102" s="14">
        <f t="shared" si="12"/>
        <v>432566.76999999996</v>
      </c>
      <c r="AP102" s="24">
        <f t="shared" si="7"/>
        <v>219591.15999999997</v>
      </c>
    </row>
    <row r="103" spans="1:42" x14ac:dyDescent="0.25">
      <c r="A103" t="s">
        <v>450</v>
      </c>
      <c r="B103" t="s">
        <v>451</v>
      </c>
      <c r="C103" s="55">
        <v>2279</v>
      </c>
      <c r="D103" s="46" t="s">
        <v>979</v>
      </c>
      <c r="E103" t="s">
        <v>2625</v>
      </c>
      <c r="F103">
        <v>286352.89</v>
      </c>
      <c r="G103">
        <v>0</v>
      </c>
      <c r="H103">
        <v>64662.39</v>
      </c>
      <c r="J103">
        <v>309451.07</v>
      </c>
      <c r="K103">
        <v>94002.55</v>
      </c>
      <c r="N103">
        <v>37200</v>
      </c>
      <c r="O103">
        <v>11360.3</v>
      </c>
      <c r="R103">
        <v>0</v>
      </c>
      <c r="U103">
        <v>-1015803.71</v>
      </c>
      <c r="V103">
        <v>1762414.5</v>
      </c>
      <c r="X103">
        <v>289312.49</v>
      </c>
      <c r="AB103">
        <v>201448</v>
      </c>
      <c r="AC103">
        <v>3000</v>
      </c>
      <c r="AD103">
        <v>249870</v>
      </c>
      <c r="AE103">
        <v>160</v>
      </c>
      <c r="AF103">
        <v>2056</v>
      </c>
      <c r="AG103">
        <v>258945.59</v>
      </c>
      <c r="AH103">
        <v>23431.09</v>
      </c>
      <c r="AK103" s="59">
        <f t="shared" si="8"/>
        <v>351015.28</v>
      </c>
      <c r="AL103" s="29">
        <f t="shared" si="9"/>
        <v>48560.3</v>
      </c>
      <c r="AM103" s="19">
        <f t="shared" si="10"/>
        <v>302454.98000000004</v>
      </c>
      <c r="AN103" s="13">
        <f t="shared" si="11"/>
        <v>493760.49</v>
      </c>
      <c r="AO103" s="14">
        <f t="shared" si="12"/>
        <v>534462.67999999993</v>
      </c>
      <c r="AP103" s="24">
        <f t="shared" si="7"/>
        <v>-40702.189999999944</v>
      </c>
    </row>
    <row r="104" spans="1:42" x14ac:dyDescent="0.25">
      <c r="A104" t="s">
        <v>450</v>
      </c>
      <c r="B104" t="s">
        <v>451</v>
      </c>
      <c r="C104" s="55">
        <v>723</v>
      </c>
      <c r="D104" s="46" t="s">
        <v>980</v>
      </c>
      <c r="E104" t="s">
        <v>2626</v>
      </c>
      <c r="F104">
        <v>340937.52</v>
      </c>
      <c r="G104">
        <v>0</v>
      </c>
      <c r="H104">
        <v>40957.910000000003</v>
      </c>
      <c r="J104">
        <v>1599129.27</v>
      </c>
      <c r="K104">
        <v>35</v>
      </c>
      <c r="L104">
        <v>1</v>
      </c>
      <c r="O104">
        <v>14180.6</v>
      </c>
      <c r="R104">
        <v>1597.36</v>
      </c>
      <c r="U104">
        <v>1332962.54</v>
      </c>
      <c r="V104">
        <v>513834.47</v>
      </c>
      <c r="X104">
        <v>227504.1</v>
      </c>
      <c r="Y104">
        <v>83536</v>
      </c>
      <c r="AB104">
        <v>189046.2</v>
      </c>
      <c r="AC104">
        <v>2500</v>
      </c>
      <c r="AD104">
        <v>204146.2</v>
      </c>
      <c r="AE104">
        <v>1520</v>
      </c>
      <c r="AF104">
        <v>3112</v>
      </c>
      <c r="AG104">
        <v>155692.59</v>
      </c>
      <c r="AH104">
        <v>19629.78</v>
      </c>
      <c r="AK104" s="59">
        <f t="shared" si="8"/>
        <v>381895.43000000005</v>
      </c>
      <c r="AL104" s="29">
        <f t="shared" si="9"/>
        <v>15777.960000000001</v>
      </c>
      <c r="AM104" s="19">
        <f t="shared" si="10"/>
        <v>366117.47000000003</v>
      </c>
      <c r="AN104" s="13">
        <f t="shared" si="11"/>
        <v>502586.3</v>
      </c>
      <c r="AO104" s="14">
        <f t="shared" si="12"/>
        <v>384100.57000000007</v>
      </c>
      <c r="AP104" s="24">
        <f t="shared" si="7"/>
        <v>118485.72999999992</v>
      </c>
    </row>
    <row r="105" spans="1:42" x14ac:dyDescent="0.25">
      <c r="A105" t="s">
        <v>450</v>
      </c>
      <c r="B105" t="s">
        <v>451</v>
      </c>
      <c r="C105" s="55">
        <v>3567</v>
      </c>
      <c r="D105" s="46" t="s">
        <v>981</v>
      </c>
      <c r="E105" t="s">
        <v>2627</v>
      </c>
      <c r="F105">
        <v>276379.77</v>
      </c>
      <c r="G105">
        <v>13451.28</v>
      </c>
      <c r="H105">
        <v>253516.14</v>
      </c>
      <c r="J105">
        <v>302735.33</v>
      </c>
      <c r="K105">
        <v>127152.62</v>
      </c>
      <c r="R105">
        <v>4333</v>
      </c>
      <c r="U105">
        <v>-3032603.19</v>
      </c>
      <c r="V105">
        <v>3774792.24</v>
      </c>
      <c r="X105">
        <v>506047.59</v>
      </c>
      <c r="Y105">
        <v>30020.66</v>
      </c>
      <c r="AB105">
        <v>274713.2</v>
      </c>
      <c r="AC105">
        <v>2000</v>
      </c>
      <c r="AD105">
        <v>329171.20000000001</v>
      </c>
      <c r="AE105">
        <v>33668</v>
      </c>
      <c r="AF105">
        <v>3888</v>
      </c>
      <c r="AG105">
        <v>192717.3</v>
      </c>
      <c r="AH105">
        <v>26623.86</v>
      </c>
      <c r="AK105" s="59">
        <f t="shared" si="8"/>
        <v>543347.19000000006</v>
      </c>
      <c r="AL105" s="29">
        <f t="shared" si="9"/>
        <v>4333</v>
      </c>
      <c r="AM105" s="19">
        <f t="shared" si="10"/>
        <v>539014.19000000006</v>
      </c>
      <c r="AN105" s="13">
        <f t="shared" si="11"/>
        <v>812781.45</v>
      </c>
      <c r="AO105" s="14">
        <f t="shared" si="12"/>
        <v>586068.36</v>
      </c>
      <c r="AP105" s="24">
        <f t="shared" si="7"/>
        <v>226713.08999999997</v>
      </c>
    </row>
    <row r="106" spans="1:42" x14ac:dyDescent="0.25">
      <c r="A106" t="s">
        <v>450</v>
      </c>
      <c r="B106" t="s">
        <v>451</v>
      </c>
      <c r="C106" s="55">
        <v>2416</v>
      </c>
      <c r="D106" s="46" t="s">
        <v>982</v>
      </c>
      <c r="E106" t="s">
        <v>2628</v>
      </c>
      <c r="F106">
        <v>646287.77</v>
      </c>
      <c r="G106">
        <v>0</v>
      </c>
      <c r="H106">
        <v>29842.74</v>
      </c>
      <c r="J106">
        <v>219720.39</v>
      </c>
      <c r="K106">
        <v>274903.08</v>
      </c>
      <c r="R106">
        <v>0</v>
      </c>
      <c r="U106">
        <v>-1207221.1200000001</v>
      </c>
      <c r="V106">
        <v>1908283.93</v>
      </c>
      <c r="X106">
        <v>332210.42</v>
      </c>
      <c r="Y106">
        <v>302818</v>
      </c>
      <c r="AB106">
        <v>49801.49</v>
      </c>
      <c r="AD106">
        <v>96277.49</v>
      </c>
      <c r="AE106">
        <v>3160</v>
      </c>
      <c r="AF106">
        <v>608</v>
      </c>
      <c r="AG106">
        <v>113623.44</v>
      </c>
      <c r="AH106">
        <v>1469.81</v>
      </c>
      <c r="AK106" s="59">
        <f t="shared" si="8"/>
        <v>676130.51</v>
      </c>
      <c r="AL106" s="29">
        <f t="shared" si="9"/>
        <v>0</v>
      </c>
      <c r="AM106" s="19">
        <f t="shared" si="10"/>
        <v>676130.51</v>
      </c>
      <c r="AN106" s="13">
        <f t="shared" si="11"/>
        <v>684829.90999999992</v>
      </c>
      <c r="AO106" s="14">
        <f t="shared" si="12"/>
        <v>215138.74</v>
      </c>
      <c r="AP106" s="24">
        <f t="shared" si="7"/>
        <v>469691.16999999993</v>
      </c>
    </row>
    <row r="107" spans="1:42" x14ac:dyDescent="0.25">
      <c r="A107" t="s">
        <v>450</v>
      </c>
      <c r="B107" t="s">
        <v>451</v>
      </c>
      <c r="C107" s="55">
        <v>2020</v>
      </c>
      <c r="D107" s="46" t="s">
        <v>983</v>
      </c>
      <c r="E107" t="s">
        <v>2629</v>
      </c>
      <c r="F107">
        <v>161087</v>
      </c>
      <c r="G107">
        <v>0</v>
      </c>
      <c r="H107">
        <v>41559.040000000001</v>
      </c>
      <c r="J107">
        <v>67561.259999999995</v>
      </c>
      <c r="K107">
        <v>7358.89</v>
      </c>
      <c r="R107">
        <v>0</v>
      </c>
      <c r="U107">
        <v>-2251591.7999999998</v>
      </c>
      <c r="V107">
        <v>2404357.2799999998</v>
      </c>
      <c r="X107">
        <v>325662.15999999997</v>
      </c>
      <c r="AB107">
        <v>108944</v>
      </c>
      <c r="AC107">
        <v>3000</v>
      </c>
      <c r="AD107">
        <v>164864</v>
      </c>
      <c r="AG107">
        <v>129828.6</v>
      </c>
      <c r="AH107">
        <v>18112.849999999999</v>
      </c>
      <c r="AK107" s="59">
        <f t="shared" si="8"/>
        <v>202646.04</v>
      </c>
      <c r="AL107" s="29">
        <f t="shared" si="9"/>
        <v>0</v>
      </c>
      <c r="AM107" s="19">
        <f t="shared" si="10"/>
        <v>202646.04</v>
      </c>
      <c r="AN107" s="13">
        <f t="shared" si="11"/>
        <v>437606.16</v>
      </c>
      <c r="AO107" s="14">
        <f t="shared" si="12"/>
        <v>312805.44999999995</v>
      </c>
      <c r="AP107" s="24">
        <f t="shared" si="7"/>
        <v>124800.71000000002</v>
      </c>
    </row>
    <row r="108" spans="1:42" x14ac:dyDescent="0.25">
      <c r="A108" t="s">
        <v>450</v>
      </c>
      <c r="B108" t="s">
        <v>451</v>
      </c>
      <c r="C108" s="55">
        <v>3005</v>
      </c>
      <c r="D108" s="46" t="s">
        <v>984</v>
      </c>
      <c r="E108" t="s">
        <v>2630</v>
      </c>
      <c r="F108">
        <v>284731.27</v>
      </c>
      <c r="G108">
        <v>0</v>
      </c>
      <c r="H108">
        <v>27652</v>
      </c>
      <c r="J108">
        <v>7</v>
      </c>
      <c r="K108">
        <v>244335.95</v>
      </c>
      <c r="O108">
        <v>7000</v>
      </c>
      <c r="R108">
        <v>493.46</v>
      </c>
      <c r="U108">
        <v>-2780470.33</v>
      </c>
      <c r="V108">
        <v>3154007.83</v>
      </c>
      <c r="X108">
        <v>347776.7</v>
      </c>
      <c r="Y108">
        <v>2120</v>
      </c>
      <c r="AB108">
        <v>133586.70000000001</v>
      </c>
      <c r="AD108">
        <v>178687.7</v>
      </c>
      <c r="AE108">
        <v>160</v>
      </c>
      <c r="AF108">
        <v>584</v>
      </c>
      <c r="AG108">
        <v>120231.49</v>
      </c>
      <c r="AH108">
        <v>8124.95</v>
      </c>
      <c r="AK108" s="59">
        <f t="shared" si="8"/>
        <v>312383.27</v>
      </c>
      <c r="AL108" s="29">
        <f t="shared" si="9"/>
        <v>7493.46</v>
      </c>
      <c r="AM108" s="19">
        <f t="shared" si="10"/>
        <v>304889.81</v>
      </c>
      <c r="AN108" s="13">
        <f t="shared" si="11"/>
        <v>483483.4</v>
      </c>
      <c r="AO108" s="14">
        <f t="shared" si="12"/>
        <v>307788.14</v>
      </c>
      <c r="AP108" s="24">
        <f t="shared" si="7"/>
        <v>175695.26</v>
      </c>
    </row>
    <row r="109" spans="1:42" x14ac:dyDescent="0.25">
      <c r="A109" t="s">
        <v>450</v>
      </c>
      <c r="B109" t="s">
        <v>451</v>
      </c>
      <c r="C109" s="55">
        <v>2671</v>
      </c>
      <c r="D109" s="46" t="s">
        <v>985</v>
      </c>
      <c r="E109" t="s">
        <v>2631</v>
      </c>
      <c r="F109">
        <v>902612.45</v>
      </c>
      <c r="G109">
        <v>0</v>
      </c>
      <c r="H109">
        <v>74982.52</v>
      </c>
      <c r="J109">
        <v>1338091.06</v>
      </c>
      <c r="K109">
        <v>182677.24</v>
      </c>
      <c r="Q109">
        <v>150350</v>
      </c>
      <c r="R109">
        <v>0</v>
      </c>
      <c r="U109">
        <v>-405846.55</v>
      </c>
      <c r="V109">
        <v>2272032.2400000002</v>
      </c>
      <c r="X109">
        <v>712382.41</v>
      </c>
      <c r="AB109">
        <v>213930.2</v>
      </c>
      <c r="AD109">
        <v>248695.2</v>
      </c>
      <c r="AG109">
        <v>162849.82</v>
      </c>
      <c r="AH109">
        <v>32940.01</v>
      </c>
      <c r="AK109" s="59">
        <f t="shared" si="8"/>
        <v>977594.97</v>
      </c>
      <c r="AL109" s="29">
        <f t="shared" si="9"/>
        <v>150350</v>
      </c>
      <c r="AM109" s="19">
        <f t="shared" si="10"/>
        <v>827244.97</v>
      </c>
      <c r="AN109" s="13">
        <f t="shared" si="11"/>
        <v>926312.6100000001</v>
      </c>
      <c r="AO109" s="14">
        <f t="shared" si="12"/>
        <v>444485.03</v>
      </c>
      <c r="AP109" s="24">
        <f t="shared" si="7"/>
        <v>481827.58000000007</v>
      </c>
    </row>
    <row r="110" spans="1:42" x14ac:dyDescent="0.25">
      <c r="A110" t="s">
        <v>450</v>
      </c>
      <c r="B110" t="s">
        <v>451</v>
      </c>
      <c r="C110" s="55">
        <v>1913</v>
      </c>
      <c r="D110" s="46" t="s">
        <v>986</v>
      </c>
      <c r="E110" t="s">
        <v>2632</v>
      </c>
      <c r="F110">
        <v>200171.68</v>
      </c>
      <c r="G110">
        <v>0</v>
      </c>
      <c r="H110">
        <v>433171.45</v>
      </c>
      <c r="J110">
        <v>143795.49</v>
      </c>
      <c r="K110">
        <v>26900.080000000002</v>
      </c>
      <c r="O110">
        <v>94704.4</v>
      </c>
      <c r="R110">
        <v>6872</v>
      </c>
      <c r="T110">
        <v>-1144415.1499999999</v>
      </c>
      <c r="V110">
        <v>1679735.01</v>
      </c>
      <c r="X110">
        <v>277894.84999999998</v>
      </c>
      <c r="AB110">
        <v>87720</v>
      </c>
      <c r="AD110">
        <v>108795.95</v>
      </c>
      <c r="AG110">
        <v>82086.98</v>
      </c>
      <c r="AH110">
        <v>7589.48</v>
      </c>
      <c r="AK110" s="59">
        <f t="shared" si="8"/>
        <v>633343.13</v>
      </c>
      <c r="AL110" s="29">
        <f t="shared" si="9"/>
        <v>101576.4</v>
      </c>
      <c r="AM110" s="19">
        <f t="shared" si="10"/>
        <v>531766.73</v>
      </c>
      <c r="AN110" s="13">
        <f t="shared" si="11"/>
        <v>365614.85</v>
      </c>
      <c r="AO110" s="14">
        <f t="shared" si="12"/>
        <v>198472.41</v>
      </c>
      <c r="AP110" s="24">
        <f t="shared" si="7"/>
        <v>167142.43999999997</v>
      </c>
    </row>
    <row r="111" spans="1:42" x14ac:dyDescent="0.25">
      <c r="A111" t="s">
        <v>450</v>
      </c>
      <c r="B111" t="s">
        <v>451</v>
      </c>
      <c r="C111" s="55">
        <v>2409</v>
      </c>
      <c r="D111" s="46" t="s">
        <v>987</v>
      </c>
      <c r="E111" t="s">
        <v>2633</v>
      </c>
      <c r="F111">
        <v>630826.89</v>
      </c>
      <c r="G111">
        <v>0</v>
      </c>
      <c r="H111">
        <v>86039</v>
      </c>
      <c r="J111">
        <v>6</v>
      </c>
      <c r="K111">
        <v>247733.24</v>
      </c>
      <c r="O111">
        <v>53040</v>
      </c>
      <c r="R111">
        <v>205.61</v>
      </c>
      <c r="U111">
        <v>-948695.9</v>
      </c>
      <c r="V111">
        <v>1611506.92</v>
      </c>
      <c r="X111">
        <v>298927.51</v>
      </c>
      <c r="Y111">
        <v>280</v>
      </c>
      <c r="AB111">
        <v>192730</v>
      </c>
      <c r="AC111">
        <v>102956.6</v>
      </c>
      <c r="AD111">
        <v>238629</v>
      </c>
      <c r="AG111">
        <v>104098.66</v>
      </c>
      <c r="AH111">
        <v>3617.95</v>
      </c>
      <c r="AK111" s="59">
        <f t="shared" si="8"/>
        <v>716865.89</v>
      </c>
      <c r="AL111" s="29">
        <f t="shared" si="9"/>
        <v>53245.61</v>
      </c>
      <c r="AM111" s="19">
        <f t="shared" si="10"/>
        <v>663620.28</v>
      </c>
      <c r="AN111" s="13">
        <f t="shared" si="11"/>
        <v>594894.11</v>
      </c>
      <c r="AO111" s="14">
        <f t="shared" si="12"/>
        <v>346345.61000000004</v>
      </c>
      <c r="AP111" s="24">
        <f t="shared" si="7"/>
        <v>248548.49999999994</v>
      </c>
    </row>
    <row r="112" spans="1:42" x14ac:dyDescent="0.25">
      <c r="A112" t="s">
        <v>450</v>
      </c>
      <c r="B112" t="s">
        <v>451</v>
      </c>
      <c r="C112" s="55">
        <v>1702</v>
      </c>
      <c r="D112" s="46" t="s">
        <v>988</v>
      </c>
      <c r="E112" t="s">
        <v>2634</v>
      </c>
      <c r="F112">
        <v>295956.28999999998</v>
      </c>
      <c r="G112">
        <v>7537.5</v>
      </c>
      <c r="H112">
        <v>95513.25</v>
      </c>
      <c r="J112">
        <v>28086.92</v>
      </c>
      <c r="K112">
        <v>772996.45</v>
      </c>
      <c r="N112">
        <v>59800</v>
      </c>
      <c r="O112">
        <v>21173</v>
      </c>
      <c r="R112">
        <v>3028.97</v>
      </c>
      <c r="U112">
        <v>280914.45</v>
      </c>
      <c r="V112">
        <v>667875.67000000004</v>
      </c>
      <c r="X112">
        <v>346506.74</v>
      </c>
      <c r="Z112">
        <v>100</v>
      </c>
      <c r="AB112">
        <v>24631</v>
      </c>
      <c r="AD112">
        <v>60131</v>
      </c>
      <c r="AF112">
        <v>885</v>
      </c>
      <c r="AG112">
        <v>109002.34</v>
      </c>
      <c r="AH112">
        <v>33921.08</v>
      </c>
      <c r="AK112" s="59">
        <f t="shared" si="8"/>
        <v>399007.04</v>
      </c>
      <c r="AL112" s="29">
        <f t="shared" si="9"/>
        <v>84001.97</v>
      </c>
      <c r="AM112" s="19">
        <f t="shared" si="10"/>
        <v>315005.06999999995</v>
      </c>
      <c r="AN112" s="13">
        <f t="shared" si="11"/>
        <v>371237.74</v>
      </c>
      <c r="AO112" s="14">
        <f t="shared" si="12"/>
        <v>203939.41999999998</v>
      </c>
      <c r="AP112" s="24">
        <f t="shared" si="7"/>
        <v>167298.32</v>
      </c>
    </row>
    <row r="113" spans="1:42" x14ac:dyDescent="0.25">
      <c r="A113" t="s">
        <v>450</v>
      </c>
      <c r="B113" t="s">
        <v>451</v>
      </c>
      <c r="C113" s="55">
        <v>2179</v>
      </c>
      <c r="D113" s="46" t="s">
        <v>989</v>
      </c>
      <c r="E113" t="s">
        <v>2635</v>
      </c>
      <c r="F113">
        <v>459541.08</v>
      </c>
      <c r="G113">
        <v>0</v>
      </c>
      <c r="H113">
        <v>46047.8</v>
      </c>
      <c r="J113">
        <v>355476.92</v>
      </c>
      <c r="K113">
        <v>2441.52</v>
      </c>
      <c r="L113">
        <v>1</v>
      </c>
      <c r="O113">
        <v>19190</v>
      </c>
      <c r="R113">
        <v>0</v>
      </c>
      <c r="U113">
        <v>192922.39</v>
      </c>
      <c r="V113">
        <v>654977.96</v>
      </c>
      <c r="X113">
        <v>249958.18</v>
      </c>
      <c r="AB113">
        <v>120036.2</v>
      </c>
      <c r="AC113">
        <v>12000</v>
      </c>
      <c r="AD113">
        <v>139860.20000000001</v>
      </c>
      <c r="AE113">
        <v>960</v>
      </c>
      <c r="AF113">
        <v>1249</v>
      </c>
      <c r="AG113">
        <v>115347.84</v>
      </c>
      <c r="AH113">
        <v>128159.37</v>
      </c>
      <c r="AK113" s="59">
        <f t="shared" si="8"/>
        <v>505588.88</v>
      </c>
      <c r="AL113" s="29">
        <f t="shared" si="9"/>
        <v>19190</v>
      </c>
      <c r="AM113" s="19">
        <f t="shared" si="10"/>
        <v>486398.88</v>
      </c>
      <c r="AN113" s="13">
        <f t="shared" si="11"/>
        <v>381994.38</v>
      </c>
      <c r="AO113" s="14">
        <f t="shared" si="12"/>
        <v>385576.41000000003</v>
      </c>
      <c r="AP113" s="24">
        <f t="shared" si="7"/>
        <v>-3582.0300000000279</v>
      </c>
    </row>
    <row r="114" spans="1:42" x14ac:dyDescent="0.25">
      <c r="A114" t="s">
        <v>454</v>
      </c>
      <c r="B114" t="s">
        <v>455</v>
      </c>
      <c r="C114" s="55">
        <v>3793</v>
      </c>
      <c r="D114" s="46" t="s">
        <v>990</v>
      </c>
      <c r="E114" t="s">
        <v>2636</v>
      </c>
      <c r="F114">
        <v>594927.23</v>
      </c>
      <c r="G114">
        <v>0</v>
      </c>
      <c r="H114">
        <v>172566.62</v>
      </c>
      <c r="J114">
        <v>89921.73</v>
      </c>
      <c r="K114">
        <v>231186.66</v>
      </c>
      <c r="N114">
        <v>0</v>
      </c>
      <c r="O114">
        <v>8400</v>
      </c>
      <c r="R114">
        <v>0</v>
      </c>
      <c r="U114">
        <v>-2241295.13</v>
      </c>
      <c r="V114">
        <v>3175397.16</v>
      </c>
      <c r="X114">
        <v>358707.03</v>
      </c>
      <c r="AB114">
        <v>280545.2</v>
      </c>
      <c r="AD114">
        <v>323537.2</v>
      </c>
      <c r="AG114">
        <v>154889.04999999999</v>
      </c>
      <c r="AH114">
        <v>14725.77</v>
      </c>
      <c r="AK114" s="59">
        <f t="shared" si="8"/>
        <v>767493.85</v>
      </c>
      <c r="AL114" s="29">
        <f t="shared" si="9"/>
        <v>8400</v>
      </c>
      <c r="AM114" s="19">
        <f t="shared" si="10"/>
        <v>759093.85</v>
      </c>
      <c r="AN114" s="13">
        <f t="shared" si="11"/>
        <v>639252.23</v>
      </c>
      <c r="AO114" s="14">
        <f t="shared" si="12"/>
        <v>493152.02</v>
      </c>
      <c r="AP114" s="24">
        <f t="shared" si="7"/>
        <v>146100.20999999996</v>
      </c>
    </row>
    <row r="115" spans="1:42" x14ac:dyDescent="0.25">
      <c r="A115" t="s">
        <v>454</v>
      </c>
      <c r="B115" t="s">
        <v>455</v>
      </c>
      <c r="C115" s="55">
        <v>1435</v>
      </c>
      <c r="D115" s="46" t="s">
        <v>991</v>
      </c>
      <c r="E115" t="s">
        <v>2637</v>
      </c>
      <c r="F115">
        <v>376389.41</v>
      </c>
      <c r="G115">
        <v>0</v>
      </c>
      <c r="H115">
        <v>25611.919999999998</v>
      </c>
      <c r="J115">
        <v>3033122.43</v>
      </c>
      <c r="K115">
        <v>112959.21</v>
      </c>
      <c r="N115">
        <v>8000</v>
      </c>
      <c r="O115">
        <v>12000</v>
      </c>
      <c r="R115">
        <v>1958</v>
      </c>
      <c r="U115">
        <v>2328448.35</v>
      </c>
      <c r="V115">
        <v>1191484.79</v>
      </c>
      <c r="X115">
        <v>262827.03000000003</v>
      </c>
      <c r="AB115">
        <v>167684</v>
      </c>
      <c r="AD115">
        <v>261942</v>
      </c>
      <c r="AG115">
        <v>112956.25</v>
      </c>
      <c r="AH115">
        <v>34420.949999999997</v>
      </c>
      <c r="AJ115">
        <v>15000</v>
      </c>
      <c r="AK115" s="59">
        <f t="shared" si="8"/>
        <v>402001.32999999996</v>
      </c>
      <c r="AL115" s="29">
        <f t="shared" si="9"/>
        <v>21958</v>
      </c>
      <c r="AM115" s="19">
        <f t="shared" si="10"/>
        <v>380043.32999999996</v>
      </c>
      <c r="AN115" s="13">
        <f t="shared" si="11"/>
        <v>430511.03</v>
      </c>
      <c r="AO115" s="14">
        <f t="shared" si="12"/>
        <v>424319.2</v>
      </c>
      <c r="AP115" s="24">
        <f t="shared" si="7"/>
        <v>6191.8300000000163</v>
      </c>
    </row>
    <row r="116" spans="1:42" x14ac:dyDescent="0.25">
      <c r="A116" t="s">
        <v>454</v>
      </c>
      <c r="B116" t="s">
        <v>455</v>
      </c>
      <c r="C116" s="55">
        <v>1980</v>
      </c>
      <c r="D116" s="46" t="s">
        <v>992</v>
      </c>
      <c r="E116" t="s">
        <v>2638</v>
      </c>
      <c r="F116">
        <v>394957.95</v>
      </c>
      <c r="G116">
        <v>0</v>
      </c>
      <c r="H116">
        <v>334450.83</v>
      </c>
      <c r="J116">
        <v>1814679.13</v>
      </c>
      <c r="K116">
        <v>215615.28</v>
      </c>
      <c r="O116">
        <v>17000</v>
      </c>
      <c r="R116">
        <v>0</v>
      </c>
      <c r="U116">
        <v>1704228.21</v>
      </c>
      <c r="V116">
        <v>918887.6</v>
      </c>
      <c r="X116">
        <v>249628.94</v>
      </c>
      <c r="AB116">
        <v>156346</v>
      </c>
      <c r="AD116">
        <v>194166</v>
      </c>
      <c r="AG116">
        <v>40801.31</v>
      </c>
      <c r="AH116">
        <v>36420.25</v>
      </c>
      <c r="AJ116">
        <v>15000</v>
      </c>
      <c r="AK116" s="59">
        <f t="shared" si="8"/>
        <v>729408.78</v>
      </c>
      <c r="AL116" s="29">
        <f t="shared" si="9"/>
        <v>17000</v>
      </c>
      <c r="AM116" s="19">
        <f t="shared" si="10"/>
        <v>712408.78</v>
      </c>
      <c r="AN116" s="13">
        <f t="shared" si="11"/>
        <v>405974.94</v>
      </c>
      <c r="AO116" s="14">
        <f t="shared" si="12"/>
        <v>286387.56</v>
      </c>
      <c r="AP116" s="24">
        <f t="shared" si="7"/>
        <v>119587.38</v>
      </c>
    </row>
    <row r="117" spans="1:42" x14ac:dyDescent="0.25">
      <c r="A117" t="s">
        <v>454</v>
      </c>
      <c r="B117" t="s">
        <v>455</v>
      </c>
      <c r="C117" s="55">
        <v>2225</v>
      </c>
      <c r="D117" s="46" t="s">
        <v>993</v>
      </c>
      <c r="E117" t="s">
        <v>2639</v>
      </c>
      <c r="F117">
        <v>242929.46</v>
      </c>
      <c r="G117">
        <v>0</v>
      </c>
      <c r="H117">
        <v>75606.64</v>
      </c>
      <c r="J117">
        <v>94473.85</v>
      </c>
      <c r="K117">
        <v>97113.21</v>
      </c>
      <c r="O117">
        <v>40200</v>
      </c>
      <c r="R117">
        <v>1896</v>
      </c>
      <c r="U117">
        <v>-1472530.48</v>
      </c>
      <c r="V117">
        <v>1855787.89</v>
      </c>
      <c r="X117">
        <v>331709.21000000002</v>
      </c>
      <c r="AB117">
        <v>232903.2</v>
      </c>
      <c r="AC117">
        <v>21432.15</v>
      </c>
      <c r="AD117">
        <v>312415.2</v>
      </c>
      <c r="AE117">
        <v>160</v>
      </c>
      <c r="AF117">
        <v>440</v>
      </c>
      <c r="AG117">
        <v>162361.35</v>
      </c>
      <c r="AH117">
        <v>10898.26</v>
      </c>
      <c r="AJ117">
        <v>15000</v>
      </c>
      <c r="AK117" s="59">
        <f t="shared" si="8"/>
        <v>318536.09999999998</v>
      </c>
      <c r="AL117" s="29">
        <f t="shared" si="9"/>
        <v>42096</v>
      </c>
      <c r="AM117" s="19">
        <f t="shared" si="10"/>
        <v>276440.09999999998</v>
      </c>
      <c r="AN117" s="13">
        <f t="shared" si="11"/>
        <v>586044.56000000006</v>
      </c>
      <c r="AO117" s="14">
        <f t="shared" si="12"/>
        <v>501274.81000000006</v>
      </c>
      <c r="AP117" s="24">
        <f t="shared" si="7"/>
        <v>84769.75</v>
      </c>
    </row>
    <row r="118" spans="1:42" x14ac:dyDescent="0.25">
      <c r="A118" t="s">
        <v>454</v>
      </c>
      <c r="B118" t="s">
        <v>455</v>
      </c>
      <c r="C118" s="55">
        <v>2531</v>
      </c>
      <c r="D118" s="46" t="s">
        <v>994</v>
      </c>
      <c r="E118" t="s">
        <v>2640</v>
      </c>
      <c r="F118">
        <v>233262.55</v>
      </c>
      <c r="G118">
        <v>0</v>
      </c>
      <c r="H118">
        <v>232128.25</v>
      </c>
      <c r="J118">
        <v>251072.24</v>
      </c>
      <c r="K118">
        <v>264495.90999999997</v>
      </c>
      <c r="O118">
        <v>49680</v>
      </c>
      <c r="R118">
        <v>17819.32</v>
      </c>
      <c r="U118">
        <v>-705357.44</v>
      </c>
      <c r="V118">
        <v>1498231.3</v>
      </c>
      <c r="X118">
        <v>331237.55</v>
      </c>
      <c r="AB118">
        <v>141864</v>
      </c>
      <c r="AD118">
        <v>195768</v>
      </c>
      <c r="AE118">
        <v>1056</v>
      </c>
      <c r="AG118">
        <v>117762.82</v>
      </c>
      <c r="AH118">
        <v>22928.959999999999</v>
      </c>
      <c r="AI118">
        <v>15000</v>
      </c>
      <c r="AK118" s="59">
        <f t="shared" si="8"/>
        <v>465390.8</v>
      </c>
      <c r="AL118" s="29">
        <f t="shared" si="9"/>
        <v>67499.320000000007</v>
      </c>
      <c r="AM118" s="19">
        <f t="shared" si="10"/>
        <v>397891.48</v>
      </c>
      <c r="AN118" s="13">
        <f t="shared" si="11"/>
        <v>473101.55</v>
      </c>
      <c r="AO118" s="14">
        <f t="shared" si="12"/>
        <v>352515.78</v>
      </c>
      <c r="AP118" s="24">
        <f t="shared" si="7"/>
        <v>120585.76999999996</v>
      </c>
    </row>
    <row r="119" spans="1:42" x14ac:dyDescent="0.25">
      <c r="A119" t="s">
        <v>454</v>
      </c>
      <c r="B119" t="s">
        <v>455</v>
      </c>
      <c r="C119" s="55">
        <v>3453</v>
      </c>
      <c r="D119" s="46" t="s">
        <v>995</v>
      </c>
      <c r="E119" t="s">
        <v>2641</v>
      </c>
      <c r="F119">
        <v>562942.46</v>
      </c>
      <c r="G119">
        <v>0</v>
      </c>
      <c r="H119">
        <v>80553.56</v>
      </c>
      <c r="J119">
        <v>1589086.69</v>
      </c>
      <c r="K119">
        <v>357043.24</v>
      </c>
      <c r="O119">
        <v>59360</v>
      </c>
      <c r="R119">
        <v>0</v>
      </c>
      <c r="U119">
        <v>1748290.88</v>
      </c>
      <c r="V119">
        <v>655276.54</v>
      </c>
      <c r="X119">
        <v>479511.26</v>
      </c>
      <c r="AB119">
        <v>169620.92</v>
      </c>
      <c r="AD119">
        <v>275104.92</v>
      </c>
      <c r="AF119">
        <v>19868</v>
      </c>
      <c r="AG119">
        <v>146529.74</v>
      </c>
      <c r="AH119">
        <v>65930.990000000005</v>
      </c>
      <c r="AJ119">
        <v>15000</v>
      </c>
      <c r="AK119" s="59">
        <f t="shared" si="8"/>
        <v>643496.02</v>
      </c>
      <c r="AL119" s="29">
        <f t="shared" si="9"/>
        <v>59360</v>
      </c>
      <c r="AM119" s="19">
        <f t="shared" si="10"/>
        <v>584136.02</v>
      </c>
      <c r="AN119" s="13">
        <f t="shared" si="11"/>
        <v>649132.18000000005</v>
      </c>
      <c r="AO119" s="14">
        <f t="shared" si="12"/>
        <v>522433.64999999997</v>
      </c>
      <c r="AP119" s="24">
        <f t="shared" si="7"/>
        <v>126698.53000000009</v>
      </c>
    </row>
    <row r="120" spans="1:42" x14ac:dyDescent="0.25">
      <c r="A120" t="s">
        <v>454</v>
      </c>
      <c r="B120" t="s">
        <v>455</v>
      </c>
      <c r="C120" s="55">
        <v>3635</v>
      </c>
      <c r="D120" s="46" t="s">
        <v>996</v>
      </c>
      <c r="E120" t="s">
        <v>2642</v>
      </c>
      <c r="F120">
        <v>343536.05</v>
      </c>
      <c r="G120">
        <v>0</v>
      </c>
      <c r="H120">
        <v>66817.710000000006</v>
      </c>
      <c r="J120">
        <v>862820</v>
      </c>
      <c r="K120">
        <v>69006.06</v>
      </c>
      <c r="O120">
        <v>0</v>
      </c>
      <c r="R120">
        <v>0</v>
      </c>
      <c r="U120">
        <v>-632690.64</v>
      </c>
      <c r="V120">
        <v>1904716.16</v>
      </c>
      <c r="X120">
        <v>326223.3</v>
      </c>
      <c r="AB120">
        <v>134952.6</v>
      </c>
      <c r="AD120">
        <v>209333.6</v>
      </c>
      <c r="AG120">
        <v>139842.98000000001</v>
      </c>
      <c r="AH120">
        <v>26845.02</v>
      </c>
      <c r="AJ120">
        <v>15000</v>
      </c>
      <c r="AK120" s="59">
        <f t="shared" si="8"/>
        <v>410353.76</v>
      </c>
      <c r="AL120" s="29">
        <f t="shared" si="9"/>
        <v>0</v>
      </c>
      <c r="AM120" s="19">
        <f t="shared" si="10"/>
        <v>410353.76</v>
      </c>
      <c r="AN120" s="13">
        <f t="shared" si="11"/>
        <v>461175.9</v>
      </c>
      <c r="AO120" s="14">
        <f t="shared" si="12"/>
        <v>391021.60000000003</v>
      </c>
      <c r="AP120" s="24">
        <f t="shared" ref="AP120:AP139" si="13">AN120-AO120</f>
        <v>70154.299999999988</v>
      </c>
    </row>
    <row r="121" spans="1:42" x14ac:dyDescent="0.25">
      <c r="A121" t="s">
        <v>454</v>
      </c>
      <c r="B121" t="s">
        <v>455</v>
      </c>
      <c r="C121" s="55">
        <v>4256</v>
      </c>
      <c r="D121" s="46" t="s">
        <v>997</v>
      </c>
      <c r="E121" t="s">
        <v>2643</v>
      </c>
      <c r="F121">
        <v>204593.36</v>
      </c>
      <c r="G121">
        <v>0</v>
      </c>
      <c r="H121">
        <v>138360.17000000001</v>
      </c>
      <c r="J121">
        <v>143576.84</v>
      </c>
      <c r="K121">
        <v>148171.63</v>
      </c>
      <c r="N121">
        <v>12000</v>
      </c>
      <c r="O121">
        <v>6500</v>
      </c>
      <c r="R121">
        <v>0</v>
      </c>
      <c r="U121">
        <v>-1836812.57</v>
      </c>
      <c r="V121">
        <v>2482221.21</v>
      </c>
      <c r="X121">
        <v>245733.61</v>
      </c>
      <c r="AB121">
        <v>236570.4</v>
      </c>
      <c r="AD121">
        <v>374582.4</v>
      </c>
      <c r="AF121">
        <v>1016</v>
      </c>
      <c r="AG121">
        <v>98942.720000000001</v>
      </c>
      <c r="AH121">
        <v>21969.53</v>
      </c>
      <c r="AJ121">
        <v>15000</v>
      </c>
      <c r="AK121" s="59">
        <f t="shared" si="8"/>
        <v>342953.53</v>
      </c>
      <c r="AL121" s="29">
        <f t="shared" si="9"/>
        <v>18500</v>
      </c>
      <c r="AM121" s="19">
        <f t="shared" si="10"/>
        <v>324453.53000000003</v>
      </c>
      <c r="AN121" s="13">
        <f t="shared" si="11"/>
        <v>482304.01</v>
      </c>
      <c r="AO121" s="14">
        <f t="shared" si="12"/>
        <v>511510.65</v>
      </c>
      <c r="AP121" s="24">
        <f t="shared" si="13"/>
        <v>-29206.640000000014</v>
      </c>
    </row>
    <row r="122" spans="1:42" x14ac:dyDescent="0.25">
      <c r="A122" t="s">
        <v>458</v>
      </c>
      <c r="B122" t="s">
        <v>459</v>
      </c>
      <c r="C122" s="55">
        <v>2177</v>
      </c>
      <c r="D122" s="46" t="s">
        <v>998</v>
      </c>
      <c r="E122" t="s">
        <v>2644</v>
      </c>
      <c r="F122">
        <v>198432.26</v>
      </c>
      <c r="G122">
        <v>0</v>
      </c>
      <c r="H122">
        <v>280105.12</v>
      </c>
      <c r="J122">
        <v>1947405.23</v>
      </c>
      <c r="K122">
        <v>100413.29</v>
      </c>
      <c r="R122">
        <v>1215</v>
      </c>
      <c r="U122">
        <v>-1066922.44</v>
      </c>
      <c r="V122">
        <v>3637434.23</v>
      </c>
      <c r="X122">
        <v>136312.14000000001</v>
      </c>
      <c r="AB122">
        <v>248000</v>
      </c>
      <c r="AD122">
        <v>322241</v>
      </c>
      <c r="AF122">
        <v>6448</v>
      </c>
      <c r="AG122">
        <v>79884.490000000005</v>
      </c>
      <c r="AH122">
        <v>21109.54</v>
      </c>
      <c r="AK122" s="59">
        <f t="shared" si="8"/>
        <v>478537.38</v>
      </c>
      <c r="AL122" s="29">
        <f t="shared" si="9"/>
        <v>1215</v>
      </c>
      <c r="AM122" s="19">
        <f t="shared" si="10"/>
        <v>477322.38</v>
      </c>
      <c r="AN122" s="13">
        <f t="shared" si="11"/>
        <v>384312.14</v>
      </c>
      <c r="AO122" s="14">
        <f t="shared" si="12"/>
        <v>429683.02999999997</v>
      </c>
      <c r="AP122" s="24">
        <f t="shared" si="13"/>
        <v>-45370.889999999956</v>
      </c>
    </row>
    <row r="123" spans="1:42" x14ac:dyDescent="0.25">
      <c r="A123" t="s">
        <v>458</v>
      </c>
      <c r="B123" t="s">
        <v>459</v>
      </c>
      <c r="C123" s="55">
        <v>3300</v>
      </c>
      <c r="D123" s="46" t="s">
        <v>999</v>
      </c>
      <c r="E123" t="s">
        <v>2645</v>
      </c>
      <c r="F123">
        <v>540078.19999999995</v>
      </c>
      <c r="G123">
        <v>0</v>
      </c>
      <c r="H123">
        <v>1134365.47</v>
      </c>
      <c r="J123">
        <v>1403678.71</v>
      </c>
      <c r="K123">
        <v>27079.88</v>
      </c>
      <c r="R123">
        <v>1961</v>
      </c>
      <c r="U123">
        <v>3178789.91</v>
      </c>
      <c r="X123">
        <v>149332.59</v>
      </c>
      <c r="AD123">
        <v>91070</v>
      </c>
      <c r="AG123">
        <v>105583.6</v>
      </c>
      <c r="AH123">
        <v>28227.64</v>
      </c>
      <c r="AK123" s="59">
        <f t="shared" si="8"/>
        <v>1674443.67</v>
      </c>
      <c r="AL123" s="29">
        <f t="shared" si="9"/>
        <v>1961</v>
      </c>
      <c r="AM123" s="19">
        <f t="shared" si="10"/>
        <v>1672482.67</v>
      </c>
      <c r="AN123" s="13">
        <f t="shared" si="11"/>
        <v>149332.59</v>
      </c>
      <c r="AO123" s="14">
        <f t="shared" si="12"/>
        <v>224881.24</v>
      </c>
      <c r="AP123" s="24">
        <f t="shared" si="13"/>
        <v>-75548.649999999994</v>
      </c>
    </row>
    <row r="124" spans="1:42" x14ac:dyDescent="0.25">
      <c r="A124" t="s">
        <v>458</v>
      </c>
      <c r="B124" t="s">
        <v>459</v>
      </c>
      <c r="C124" s="55">
        <v>1172</v>
      </c>
      <c r="D124" s="46" t="s">
        <v>1000</v>
      </c>
      <c r="E124" t="s">
        <v>2646</v>
      </c>
      <c r="F124">
        <v>30367.14</v>
      </c>
      <c r="G124">
        <v>0</v>
      </c>
      <c r="H124">
        <v>361489.32</v>
      </c>
      <c r="J124">
        <v>2253895.16</v>
      </c>
      <c r="K124">
        <v>306262.03000000003</v>
      </c>
      <c r="R124">
        <v>1568.35</v>
      </c>
      <c r="U124">
        <v>2523432.8199999998</v>
      </c>
      <c r="V124">
        <v>431249.19</v>
      </c>
      <c r="X124">
        <v>30010.52</v>
      </c>
      <c r="AC124">
        <v>99443.4</v>
      </c>
      <c r="AD124">
        <v>64311</v>
      </c>
      <c r="AE124">
        <v>5040</v>
      </c>
      <c r="AF124">
        <v>1568</v>
      </c>
      <c r="AG124">
        <v>62771.63</v>
      </c>
      <c r="AK124" s="59">
        <f t="shared" si="8"/>
        <v>391856.46</v>
      </c>
      <c r="AL124" s="29">
        <f t="shared" si="9"/>
        <v>1568.35</v>
      </c>
      <c r="AM124" s="19">
        <f t="shared" si="10"/>
        <v>390288.11000000004</v>
      </c>
      <c r="AN124" s="13">
        <f t="shared" si="11"/>
        <v>129453.92</v>
      </c>
      <c r="AO124" s="14">
        <f t="shared" si="12"/>
        <v>133690.63</v>
      </c>
      <c r="AP124" s="24">
        <f t="shared" si="13"/>
        <v>-4236.7100000000064</v>
      </c>
    </row>
    <row r="125" spans="1:42" x14ac:dyDescent="0.25">
      <c r="A125" t="s">
        <v>458</v>
      </c>
      <c r="B125" t="s">
        <v>459</v>
      </c>
      <c r="C125" s="55">
        <v>2177</v>
      </c>
      <c r="D125" s="46" t="s">
        <v>1001</v>
      </c>
      <c r="E125" t="s">
        <v>2647</v>
      </c>
      <c r="F125">
        <v>116223.61</v>
      </c>
      <c r="G125">
        <v>0</v>
      </c>
      <c r="H125">
        <v>726817.46</v>
      </c>
      <c r="J125">
        <v>167161</v>
      </c>
      <c r="K125">
        <v>176542.62</v>
      </c>
      <c r="N125">
        <v>50000</v>
      </c>
      <c r="R125">
        <v>1500</v>
      </c>
      <c r="U125">
        <v>1174435.23</v>
      </c>
      <c r="X125">
        <v>114345.83</v>
      </c>
      <c r="AD125">
        <v>75994</v>
      </c>
      <c r="AF125">
        <v>736</v>
      </c>
      <c r="AG125">
        <v>75188.820000000007</v>
      </c>
      <c r="AH125">
        <v>417.55</v>
      </c>
      <c r="AJ125">
        <v>1200</v>
      </c>
      <c r="AK125" s="59">
        <f t="shared" si="8"/>
        <v>843041.07</v>
      </c>
      <c r="AL125" s="29">
        <f t="shared" si="9"/>
        <v>51500</v>
      </c>
      <c r="AM125" s="19">
        <f t="shared" si="10"/>
        <v>791541.07</v>
      </c>
      <c r="AN125" s="13">
        <f t="shared" si="11"/>
        <v>114345.83</v>
      </c>
      <c r="AO125" s="14">
        <f t="shared" si="12"/>
        <v>153536.37</v>
      </c>
      <c r="AP125" s="24">
        <f t="shared" si="13"/>
        <v>-39190.539999999994</v>
      </c>
    </row>
    <row r="126" spans="1:42" x14ac:dyDescent="0.25">
      <c r="A126" t="s">
        <v>458</v>
      </c>
      <c r="B126" t="s">
        <v>459</v>
      </c>
      <c r="C126" s="55">
        <v>4986</v>
      </c>
      <c r="D126" s="46" t="s">
        <v>1002</v>
      </c>
      <c r="E126" t="s">
        <v>2648</v>
      </c>
      <c r="F126">
        <v>69803.520000000004</v>
      </c>
      <c r="G126">
        <v>0</v>
      </c>
      <c r="H126">
        <v>191707.8</v>
      </c>
      <c r="J126">
        <v>523442.54</v>
      </c>
      <c r="K126">
        <v>410638.88</v>
      </c>
      <c r="R126">
        <v>2022</v>
      </c>
      <c r="U126">
        <v>849877.17</v>
      </c>
      <c r="V126">
        <v>343312.84</v>
      </c>
      <c r="X126">
        <v>178523.02</v>
      </c>
      <c r="AB126">
        <v>351600</v>
      </c>
      <c r="AC126">
        <v>19000</v>
      </c>
      <c r="AD126">
        <v>392572</v>
      </c>
      <c r="AE126">
        <v>22204</v>
      </c>
      <c r="AG126">
        <v>129555.99</v>
      </c>
      <c r="AH126">
        <v>4410.3</v>
      </c>
      <c r="AK126" s="59">
        <f t="shared" si="8"/>
        <v>261511.32</v>
      </c>
      <c r="AL126" s="29">
        <f t="shared" si="9"/>
        <v>2022</v>
      </c>
      <c r="AM126" s="19">
        <f t="shared" si="10"/>
        <v>259489.32</v>
      </c>
      <c r="AN126" s="13">
        <f t="shared" si="11"/>
        <v>549123.02</v>
      </c>
      <c r="AO126" s="14">
        <f t="shared" si="12"/>
        <v>548742.29</v>
      </c>
      <c r="AP126" s="24">
        <f t="shared" si="13"/>
        <v>380.72999999998137</v>
      </c>
    </row>
    <row r="127" spans="1:42" x14ac:dyDescent="0.25">
      <c r="A127" t="s">
        <v>458</v>
      </c>
      <c r="B127" t="s">
        <v>459</v>
      </c>
      <c r="C127" s="55">
        <v>4194</v>
      </c>
      <c r="D127" s="46" t="s">
        <v>1003</v>
      </c>
      <c r="E127" t="s">
        <v>2649</v>
      </c>
      <c r="F127">
        <v>380613.51</v>
      </c>
      <c r="G127">
        <v>0</v>
      </c>
      <c r="H127">
        <v>353270.44</v>
      </c>
      <c r="J127">
        <v>211281.59</v>
      </c>
      <c r="K127">
        <v>188542.51</v>
      </c>
      <c r="R127">
        <v>4030</v>
      </c>
      <c r="U127">
        <v>-658562.4</v>
      </c>
      <c r="V127">
        <v>1627802.29</v>
      </c>
      <c r="X127">
        <v>440573.66</v>
      </c>
      <c r="AB127">
        <v>225000</v>
      </c>
      <c r="AD127">
        <v>339808</v>
      </c>
      <c r="AE127">
        <v>7472</v>
      </c>
      <c r="AG127">
        <v>156439.74</v>
      </c>
      <c r="AH127">
        <v>1415.76</v>
      </c>
      <c r="AK127" s="59">
        <f t="shared" si="8"/>
        <v>733883.95</v>
      </c>
      <c r="AL127" s="29">
        <f t="shared" si="9"/>
        <v>4030</v>
      </c>
      <c r="AM127" s="19">
        <f t="shared" si="10"/>
        <v>729853.95</v>
      </c>
      <c r="AN127" s="13">
        <f t="shared" si="11"/>
        <v>665573.65999999992</v>
      </c>
      <c r="AO127" s="14">
        <f t="shared" si="12"/>
        <v>505135.5</v>
      </c>
      <c r="AP127" s="24">
        <f t="shared" si="13"/>
        <v>160438.15999999992</v>
      </c>
    </row>
    <row r="128" spans="1:42" x14ac:dyDescent="0.25">
      <c r="A128" t="s">
        <v>458</v>
      </c>
      <c r="B128" t="s">
        <v>459</v>
      </c>
      <c r="C128" s="55">
        <v>4296</v>
      </c>
      <c r="D128" s="46" t="s">
        <v>1004</v>
      </c>
      <c r="E128" t="s">
        <v>2650</v>
      </c>
      <c r="F128">
        <v>1080999.3</v>
      </c>
      <c r="G128">
        <v>0</v>
      </c>
      <c r="H128">
        <v>956486.53</v>
      </c>
      <c r="J128">
        <v>17</v>
      </c>
      <c r="K128">
        <v>111114.3</v>
      </c>
      <c r="R128">
        <v>0</v>
      </c>
      <c r="U128">
        <v>-230233.98</v>
      </c>
      <c r="V128">
        <v>2560000</v>
      </c>
      <c r="X128">
        <v>223436.09</v>
      </c>
      <c r="AB128">
        <v>172680</v>
      </c>
      <c r="AD128">
        <v>248635</v>
      </c>
      <c r="AF128">
        <v>784</v>
      </c>
      <c r="AG128">
        <v>316448.34999999998</v>
      </c>
      <c r="AH128">
        <v>11397.63</v>
      </c>
      <c r="AK128" s="59">
        <f t="shared" si="8"/>
        <v>2037485.83</v>
      </c>
      <c r="AL128" s="29">
        <f t="shared" si="9"/>
        <v>0</v>
      </c>
      <c r="AM128" s="19">
        <f t="shared" si="10"/>
        <v>2037485.83</v>
      </c>
      <c r="AN128" s="13">
        <f t="shared" si="11"/>
        <v>396116.08999999997</v>
      </c>
      <c r="AO128" s="14">
        <f t="shared" si="12"/>
        <v>577264.98</v>
      </c>
      <c r="AP128" s="24">
        <f t="shared" si="13"/>
        <v>-181148.89</v>
      </c>
    </row>
    <row r="129" spans="1:42" x14ac:dyDescent="0.25">
      <c r="A129" t="s">
        <v>458</v>
      </c>
      <c r="B129" t="s">
        <v>459</v>
      </c>
      <c r="C129" s="55">
        <v>2528</v>
      </c>
      <c r="D129" s="46" t="s">
        <v>1005</v>
      </c>
      <c r="E129" t="s">
        <v>2651</v>
      </c>
      <c r="F129">
        <v>393306.71</v>
      </c>
      <c r="G129">
        <v>0</v>
      </c>
      <c r="H129">
        <v>68057.440000000002</v>
      </c>
      <c r="J129">
        <v>13767.83</v>
      </c>
      <c r="K129">
        <v>227450.39</v>
      </c>
      <c r="O129">
        <v>35000</v>
      </c>
      <c r="R129">
        <v>378191.12</v>
      </c>
      <c r="U129">
        <v>-2576744.19</v>
      </c>
      <c r="V129">
        <v>2948636.78</v>
      </c>
      <c r="X129">
        <v>46203.57</v>
      </c>
      <c r="AB129">
        <v>342080</v>
      </c>
      <c r="AC129">
        <v>59761.32</v>
      </c>
      <c r="AD129">
        <v>369959</v>
      </c>
      <c r="AF129">
        <v>760</v>
      </c>
      <c r="AG129">
        <v>145815.28</v>
      </c>
      <c r="AH129">
        <v>14011.95</v>
      </c>
      <c r="AK129" s="59">
        <f t="shared" si="8"/>
        <v>461364.15</v>
      </c>
      <c r="AL129" s="29">
        <f t="shared" si="9"/>
        <v>413191.12</v>
      </c>
      <c r="AM129" s="19">
        <f t="shared" si="10"/>
        <v>48173.030000000028</v>
      </c>
      <c r="AN129" s="13">
        <f t="shared" si="11"/>
        <v>448044.89</v>
      </c>
      <c r="AO129" s="14">
        <f t="shared" si="12"/>
        <v>530546.23</v>
      </c>
      <c r="AP129" s="24">
        <f t="shared" si="13"/>
        <v>-82501.339999999967</v>
      </c>
    </row>
    <row r="130" spans="1:42" x14ac:dyDescent="0.25">
      <c r="A130" t="s">
        <v>458</v>
      </c>
      <c r="B130" t="s">
        <v>459</v>
      </c>
      <c r="C130" s="55">
        <v>3203</v>
      </c>
      <c r="D130" s="46" t="s">
        <v>1006</v>
      </c>
      <c r="E130" t="s">
        <v>2652</v>
      </c>
      <c r="F130">
        <v>1048037.54</v>
      </c>
      <c r="G130">
        <v>0</v>
      </c>
      <c r="H130">
        <v>3166.93</v>
      </c>
      <c r="J130">
        <v>1237581.45</v>
      </c>
      <c r="K130">
        <v>944451.71</v>
      </c>
      <c r="R130">
        <v>0</v>
      </c>
      <c r="U130">
        <v>1030261.94</v>
      </c>
      <c r="V130">
        <v>2368242.5</v>
      </c>
      <c r="X130">
        <v>139805.76000000001</v>
      </c>
      <c r="AB130">
        <v>311980</v>
      </c>
      <c r="AD130">
        <v>338619</v>
      </c>
      <c r="AE130">
        <v>3133</v>
      </c>
      <c r="AG130">
        <v>233068.32</v>
      </c>
      <c r="AH130">
        <v>42232.25</v>
      </c>
      <c r="AK130" s="59">
        <f t="shared" si="8"/>
        <v>1051204.47</v>
      </c>
      <c r="AL130" s="29">
        <f t="shared" si="9"/>
        <v>0</v>
      </c>
      <c r="AM130" s="19">
        <f t="shared" si="10"/>
        <v>1051204.47</v>
      </c>
      <c r="AN130" s="13">
        <f t="shared" si="11"/>
        <v>451785.76</v>
      </c>
      <c r="AO130" s="14">
        <f t="shared" si="12"/>
        <v>617052.57000000007</v>
      </c>
      <c r="AP130" s="24">
        <f t="shared" si="13"/>
        <v>-165266.81000000006</v>
      </c>
    </row>
    <row r="131" spans="1:42" x14ac:dyDescent="0.25">
      <c r="A131" t="s">
        <v>458</v>
      </c>
      <c r="B131" t="s">
        <v>459</v>
      </c>
      <c r="C131" s="55">
        <v>3469</v>
      </c>
      <c r="D131" s="46" t="s">
        <v>1007</v>
      </c>
      <c r="E131" t="s">
        <v>2653</v>
      </c>
      <c r="F131">
        <v>672498.65</v>
      </c>
      <c r="G131">
        <v>0</v>
      </c>
      <c r="H131">
        <v>453040</v>
      </c>
      <c r="J131">
        <v>1640206.22</v>
      </c>
      <c r="K131">
        <v>489406.26</v>
      </c>
      <c r="R131">
        <v>14678.55</v>
      </c>
      <c r="U131">
        <v>1571915.87</v>
      </c>
      <c r="V131">
        <v>1552681.09</v>
      </c>
      <c r="X131">
        <v>269436.12</v>
      </c>
      <c r="AB131">
        <v>155200</v>
      </c>
      <c r="AD131">
        <v>198701</v>
      </c>
      <c r="AG131">
        <v>83065.8</v>
      </c>
      <c r="AH131">
        <v>26993.7</v>
      </c>
      <c r="AK131" s="59">
        <f t="shared" si="8"/>
        <v>1125538.6499999999</v>
      </c>
      <c r="AL131" s="29">
        <f t="shared" si="9"/>
        <v>14678.55</v>
      </c>
      <c r="AM131" s="19">
        <f t="shared" si="10"/>
        <v>1110860.0999999999</v>
      </c>
      <c r="AN131" s="13">
        <f t="shared" si="11"/>
        <v>424636.12</v>
      </c>
      <c r="AO131" s="14">
        <f t="shared" si="12"/>
        <v>308760.5</v>
      </c>
      <c r="AP131" s="24">
        <f t="shared" si="13"/>
        <v>115875.62</v>
      </c>
    </row>
    <row r="132" spans="1:42" x14ac:dyDescent="0.25">
      <c r="A132" t="s">
        <v>458</v>
      </c>
      <c r="B132" t="s">
        <v>459</v>
      </c>
      <c r="C132" s="55">
        <v>3469</v>
      </c>
      <c r="D132" s="46" t="s">
        <v>1008</v>
      </c>
      <c r="E132" t="s">
        <v>2666</v>
      </c>
      <c r="F132">
        <v>342593.28000000003</v>
      </c>
      <c r="G132">
        <v>26296</v>
      </c>
      <c r="H132">
        <v>928211.02</v>
      </c>
      <c r="J132">
        <v>1563141.25</v>
      </c>
      <c r="K132">
        <v>1011112.8</v>
      </c>
      <c r="O132">
        <v>65000</v>
      </c>
      <c r="R132">
        <v>270</v>
      </c>
      <c r="U132">
        <v>1230104.7</v>
      </c>
      <c r="V132">
        <v>2662147.65</v>
      </c>
      <c r="X132">
        <v>136395.65</v>
      </c>
      <c r="AB132">
        <v>274800</v>
      </c>
      <c r="AC132">
        <v>50</v>
      </c>
      <c r="AD132">
        <v>327440</v>
      </c>
      <c r="AF132">
        <v>39068</v>
      </c>
      <c r="AG132">
        <v>130905.65</v>
      </c>
      <c r="AK132" s="59">
        <f t="shared" si="8"/>
        <v>1297100.3</v>
      </c>
      <c r="AL132" s="29">
        <f t="shared" si="9"/>
        <v>65270</v>
      </c>
      <c r="AM132" s="19">
        <f t="shared" si="10"/>
        <v>1231830.3</v>
      </c>
      <c r="AN132" s="13">
        <f t="shared" si="11"/>
        <v>411245.65</v>
      </c>
      <c r="AO132" s="14">
        <f t="shared" si="12"/>
        <v>497413.65</v>
      </c>
      <c r="AP132" s="24">
        <f t="shared" si="13"/>
        <v>-86168</v>
      </c>
    </row>
    <row r="133" spans="1:42" x14ac:dyDescent="0.25">
      <c r="A133" t="s">
        <v>462</v>
      </c>
      <c r="B133" t="s">
        <v>463</v>
      </c>
      <c r="C133" s="55">
        <v>2217</v>
      </c>
      <c r="D133" s="46" t="s">
        <v>1009</v>
      </c>
      <c r="E133" t="s">
        <v>2654</v>
      </c>
      <c r="F133">
        <v>58756.62</v>
      </c>
      <c r="G133">
        <v>0</v>
      </c>
      <c r="H133">
        <v>1133495.1000000001</v>
      </c>
      <c r="J133">
        <v>4</v>
      </c>
      <c r="K133">
        <v>348977.35</v>
      </c>
      <c r="O133">
        <v>12540</v>
      </c>
      <c r="R133">
        <v>2675.41</v>
      </c>
      <c r="U133">
        <v>-190724.35</v>
      </c>
      <c r="V133">
        <v>1849445.73</v>
      </c>
      <c r="X133">
        <v>27655.759999999998</v>
      </c>
      <c r="AB133">
        <v>237798.39999999999</v>
      </c>
      <c r="AC133">
        <v>20500</v>
      </c>
      <c r="AD133">
        <v>278638.40000000002</v>
      </c>
      <c r="AG133">
        <v>137674.76999999999</v>
      </c>
      <c r="AH133">
        <v>2344.71</v>
      </c>
      <c r="AK133" s="59">
        <f t="shared" ref="AK133:AK139" si="14">SUM(F133:I133)</f>
        <v>1192251.7200000002</v>
      </c>
      <c r="AL133" s="29">
        <f t="shared" ref="AL133:AL139" si="15">SUM(N133:R133)</f>
        <v>15215.41</v>
      </c>
      <c r="AM133" s="19">
        <f t="shared" ref="AM133:AM139" si="16">AK133-AL133</f>
        <v>1177036.3100000003</v>
      </c>
      <c r="AN133" s="13">
        <f t="shared" ref="AN133:AN139" si="17">SUM(W133:AC133)</f>
        <v>285954.15999999997</v>
      </c>
      <c r="AO133" s="14">
        <f t="shared" ref="AO133:AO139" si="18">SUM(AD133:AJ133)</f>
        <v>418657.88000000006</v>
      </c>
      <c r="AP133" s="24">
        <f t="shared" si="13"/>
        <v>-132703.72000000009</v>
      </c>
    </row>
    <row r="134" spans="1:42" x14ac:dyDescent="0.25">
      <c r="A134" t="s">
        <v>462</v>
      </c>
      <c r="B134" t="s">
        <v>463</v>
      </c>
      <c r="C134" s="55">
        <v>4975</v>
      </c>
      <c r="D134" s="46" t="s">
        <v>1010</v>
      </c>
      <c r="E134" t="s">
        <v>2655</v>
      </c>
      <c r="F134">
        <v>96989.48</v>
      </c>
      <c r="G134">
        <v>0</v>
      </c>
      <c r="H134">
        <v>31560.18</v>
      </c>
      <c r="J134">
        <v>6</v>
      </c>
      <c r="K134">
        <v>128022.32</v>
      </c>
      <c r="O134">
        <v>44220</v>
      </c>
      <c r="R134">
        <v>1623.72</v>
      </c>
      <c r="U134">
        <v>-1040870.12</v>
      </c>
      <c r="V134">
        <v>1289115.33</v>
      </c>
      <c r="X134">
        <v>123178.98</v>
      </c>
      <c r="AB134">
        <v>298550</v>
      </c>
      <c r="AC134">
        <v>19500</v>
      </c>
      <c r="AD134">
        <v>336420</v>
      </c>
      <c r="AE134">
        <v>2080</v>
      </c>
      <c r="AG134">
        <v>127507.13</v>
      </c>
      <c r="AH134">
        <v>12732.8</v>
      </c>
      <c r="AK134" s="59">
        <f t="shared" si="14"/>
        <v>128549.66</v>
      </c>
      <c r="AL134" s="29">
        <f t="shared" si="15"/>
        <v>45843.72</v>
      </c>
      <c r="AM134" s="19">
        <f t="shared" si="16"/>
        <v>82705.94</v>
      </c>
      <c r="AN134" s="13">
        <f t="shared" si="17"/>
        <v>441228.98</v>
      </c>
      <c r="AO134" s="14">
        <f t="shared" si="18"/>
        <v>478739.93</v>
      </c>
      <c r="AP134" s="24">
        <f t="shared" si="13"/>
        <v>-37510.950000000012</v>
      </c>
    </row>
    <row r="135" spans="1:42" x14ac:dyDescent="0.25">
      <c r="A135" t="s">
        <v>462</v>
      </c>
      <c r="B135" t="s">
        <v>463</v>
      </c>
      <c r="C135" s="55">
        <v>2059</v>
      </c>
      <c r="D135" s="46" t="s">
        <v>1011</v>
      </c>
      <c r="E135" t="s">
        <v>2656</v>
      </c>
      <c r="F135">
        <v>29303.55</v>
      </c>
      <c r="G135">
        <v>0</v>
      </c>
      <c r="H135">
        <v>335877.11</v>
      </c>
      <c r="J135">
        <v>1285822.54</v>
      </c>
      <c r="K135">
        <v>118335.12</v>
      </c>
      <c r="O135">
        <v>55900</v>
      </c>
      <c r="R135">
        <v>668</v>
      </c>
      <c r="U135">
        <v>-432698.05</v>
      </c>
      <c r="V135">
        <v>2316929.4300000002</v>
      </c>
      <c r="X135">
        <v>23097.72</v>
      </c>
      <c r="Z135">
        <v>141</v>
      </c>
      <c r="AB135">
        <v>336130</v>
      </c>
      <c r="AC135">
        <v>21259.4</v>
      </c>
      <c r="AD135">
        <v>384399.4</v>
      </c>
      <c r="AG135">
        <v>123616.15</v>
      </c>
      <c r="AH135">
        <v>44073.63</v>
      </c>
      <c r="AK135" s="59">
        <f t="shared" si="14"/>
        <v>365180.66</v>
      </c>
      <c r="AL135" s="29">
        <f t="shared" si="15"/>
        <v>56568</v>
      </c>
      <c r="AM135" s="19">
        <f t="shared" si="16"/>
        <v>308612.65999999997</v>
      </c>
      <c r="AN135" s="13">
        <f t="shared" si="17"/>
        <v>380628.12</v>
      </c>
      <c r="AO135" s="14">
        <f t="shared" si="18"/>
        <v>552089.18000000005</v>
      </c>
      <c r="AP135" s="24">
        <f t="shared" si="13"/>
        <v>-171461.06000000006</v>
      </c>
    </row>
    <row r="136" spans="1:42" x14ac:dyDescent="0.25">
      <c r="A136" t="s">
        <v>462</v>
      </c>
      <c r="B136" t="s">
        <v>463</v>
      </c>
      <c r="C136" s="55">
        <v>1986</v>
      </c>
      <c r="D136" s="46" t="s">
        <v>1012</v>
      </c>
      <c r="E136" t="s">
        <v>2657</v>
      </c>
      <c r="F136">
        <v>175918.38</v>
      </c>
      <c r="G136">
        <v>0</v>
      </c>
      <c r="H136">
        <v>242700.08</v>
      </c>
      <c r="J136">
        <v>647716.30000000005</v>
      </c>
      <c r="K136">
        <v>193399.24</v>
      </c>
      <c r="O136">
        <v>16588.669999999998</v>
      </c>
      <c r="R136">
        <v>1364</v>
      </c>
      <c r="U136">
        <v>-1258294.24</v>
      </c>
      <c r="V136">
        <v>2601070</v>
      </c>
      <c r="X136">
        <v>105977.56</v>
      </c>
      <c r="AB136">
        <v>96080</v>
      </c>
      <c r="AC136">
        <v>44800</v>
      </c>
      <c r="AD136">
        <v>154820</v>
      </c>
      <c r="AG136">
        <v>173265.91</v>
      </c>
      <c r="AH136">
        <v>19766.080000000002</v>
      </c>
      <c r="AK136" s="59">
        <f t="shared" si="14"/>
        <v>418618.45999999996</v>
      </c>
      <c r="AL136" s="29">
        <f t="shared" si="15"/>
        <v>17952.669999999998</v>
      </c>
      <c r="AM136" s="19">
        <f t="shared" si="16"/>
        <v>400665.79</v>
      </c>
      <c r="AN136" s="13">
        <f t="shared" si="17"/>
        <v>246857.56</v>
      </c>
      <c r="AO136" s="14">
        <f t="shared" si="18"/>
        <v>347851.99000000005</v>
      </c>
      <c r="AP136" s="24">
        <f t="shared" si="13"/>
        <v>-100994.43000000005</v>
      </c>
    </row>
    <row r="137" spans="1:42" x14ac:dyDescent="0.25">
      <c r="A137" t="s">
        <v>466</v>
      </c>
      <c r="B137" t="s">
        <v>468</v>
      </c>
      <c r="C137" s="55">
        <v>2574</v>
      </c>
      <c r="D137" s="46" t="s">
        <v>1013</v>
      </c>
      <c r="E137" t="s">
        <v>2616</v>
      </c>
      <c r="F137">
        <v>44819.07</v>
      </c>
      <c r="G137">
        <v>-791</v>
      </c>
      <c r="H137">
        <v>44896.02</v>
      </c>
      <c r="J137">
        <v>520276.28</v>
      </c>
      <c r="K137">
        <v>104782.55</v>
      </c>
      <c r="N137">
        <v>0</v>
      </c>
      <c r="Q137">
        <v>73000</v>
      </c>
      <c r="R137">
        <v>2396</v>
      </c>
      <c r="T137">
        <v>-272687.02</v>
      </c>
      <c r="V137">
        <v>1034399.3</v>
      </c>
      <c r="X137">
        <v>99000</v>
      </c>
      <c r="AB137">
        <v>230860</v>
      </c>
      <c r="AD137">
        <v>283572</v>
      </c>
      <c r="AF137">
        <v>17044</v>
      </c>
      <c r="AG137">
        <v>128016.26</v>
      </c>
      <c r="AH137">
        <v>24353.1</v>
      </c>
      <c r="AK137" s="59">
        <f t="shared" si="14"/>
        <v>88924.09</v>
      </c>
      <c r="AL137" s="29">
        <f t="shared" si="15"/>
        <v>75396</v>
      </c>
      <c r="AM137" s="19">
        <f t="shared" si="16"/>
        <v>13528.089999999997</v>
      </c>
      <c r="AN137" s="13">
        <f t="shared" si="17"/>
        <v>329860</v>
      </c>
      <c r="AO137" s="14">
        <f t="shared" si="18"/>
        <v>452985.36</v>
      </c>
      <c r="AP137" s="24">
        <f t="shared" si="13"/>
        <v>-123125.35999999999</v>
      </c>
    </row>
    <row r="138" spans="1:42" x14ac:dyDescent="0.25">
      <c r="A138" t="s">
        <v>466</v>
      </c>
      <c r="B138" t="s">
        <v>468</v>
      </c>
      <c r="C138" s="55">
        <v>918</v>
      </c>
      <c r="D138" s="46" t="s">
        <v>1014</v>
      </c>
      <c r="E138" t="s">
        <v>2617</v>
      </c>
      <c r="F138">
        <v>333633.02</v>
      </c>
      <c r="G138">
        <v>0</v>
      </c>
      <c r="H138">
        <v>684320.72</v>
      </c>
      <c r="J138">
        <v>-66901.64</v>
      </c>
      <c r="K138">
        <v>-198225.52</v>
      </c>
      <c r="R138">
        <v>489</v>
      </c>
      <c r="U138">
        <v>-347708.13</v>
      </c>
      <c r="V138">
        <v>1115354.6000000001</v>
      </c>
      <c r="X138">
        <v>13817.71</v>
      </c>
      <c r="AB138">
        <v>247220</v>
      </c>
      <c r="AC138">
        <v>83400</v>
      </c>
      <c r="AD138">
        <v>268517</v>
      </c>
      <c r="AF138">
        <v>5656</v>
      </c>
      <c r="AG138">
        <v>72111.460000000006</v>
      </c>
      <c r="AH138">
        <v>13462.14</v>
      </c>
      <c r="AK138" s="59">
        <f t="shared" si="14"/>
        <v>1017953.74</v>
      </c>
      <c r="AL138" s="29">
        <f t="shared" si="15"/>
        <v>489</v>
      </c>
      <c r="AM138" s="19">
        <f t="shared" si="16"/>
        <v>1017464.74</v>
      </c>
      <c r="AN138" s="13">
        <f t="shared" si="17"/>
        <v>344437.70999999996</v>
      </c>
      <c r="AO138" s="14">
        <f t="shared" si="18"/>
        <v>359746.60000000003</v>
      </c>
      <c r="AP138" s="24">
        <f t="shared" si="13"/>
        <v>-15308.890000000072</v>
      </c>
    </row>
    <row r="139" spans="1:42" x14ac:dyDescent="0.25">
      <c r="A139" t="s">
        <v>466</v>
      </c>
      <c r="B139" t="s">
        <v>468</v>
      </c>
      <c r="C139" s="55">
        <v>4046</v>
      </c>
      <c r="D139" s="46" t="s">
        <v>1015</v>
      </c>
      <c r="E139" t="s">
        <v>2620</v>
      </c>
      <c r="F139">
        <v>1382487.48</v>
      </c>
      <c r="G139">
        <v>0</v>
      </c>
      <c r="H139">
        <v>101703.63</v>
      </c>
      <c r="J139">
        <v>328368.65999999997</v>
      </c>
      <c r="K139">
        <v>673929.39</v>
      </c>
      <c r="N139">
        <v>0</v>
      </c>
      <c r="O139">
        <v>10800</v>
      </c>
      <c r="Q139">
        <v>76400</v>
      </c>
      <c r="R139">
        <v>0</v>
      </c>
      <c r="U139">
        <v>448558.34</v>
      </c>
      <c r="V139">
        <v>1372436.88</v>
      </c>
      <c r="X139">
        <v>702451.79</v>
      </c>
      <c r="AB139">
        <v>385020</v>
      </c>
      <c r="AC139">
        <v>137400</v>
      </c>
      <c r="AD139">
        <v>406903</v>
      </c>
      <c r="AF139">
        <v>3888</v>
      </c>
      <c r="AG139">
        <v>196882.64</v>
      </c>
      <c r="AH139">
        <v>38904.21</v>
      </c>
      <c r="AK139" s="59">
        <f t="shared" si="14"/>
        <v>1484191.1099999999</v>
      </c>
      <c r="AL139" s="29">
        <f t="shared" si="15"/>
        <v>87200</v>
      </c>
      <c r="AM139" s="19">
        <f t="shared" si="16"/>
        <v>1396991.1099999999</v>
      </c>
      <c r="AN139" s="13">
        <f t="shared" si="17"/>
        <v>1224871.79</v>
      </c>
      <c r="AO139" s="14">
        <f t="shared" si="18"/>
        <v>646577.85</v>
      </c>
      <c r="AP139" s="24">
        <f t="shared" si="13"/>
        <v>578293.94000000006</v>
      </c>
    </row>
    <row r="142" spans="1:42" x14ac:dyDescent="0.25">
      <c r="D142" s="41"/>
    </row>
    <row r="143" spans="1:42" x14ac:dyDescent="0.25">
      <c r="D143" s="41"/>
    </row>
    <row r="144" spans="1:42" x14ac:dyDescent="0.25">
      <c r="D144" s="41"/>
    </row>
    <row r="145" spans="4:4" x14ac:dyDescent="0.25">
      <c r="D145" s="41"/>
    </row>
    <row r="146" spans="4:4" x14ac:dyDescent="0.25">
      <c r="D146" s="41"/>
    </row>
    <row r="147" spans="4:4" x14ac:dyDescent="0.25">
      <c r="D147" s="41"/>
    </row>
    <row r="148" spans="4:4" x14ac:dyDescent="0.25">
      <c r="D148" s="41"/>
    </row>
    <row r="149" spans="4:4" x14ac:dyDescent="0.25">
      <c r="D149" s="41"/>
    </row>
    <row r="150" spans="4:4" x14ac:dyDescent="0.25">
      <c r="D150" s="41"/>
    </row>
  </sheetData>
  <autoFilter ref="AN1:AO139" xr:uid="{00000000-0001-0000-0B00-000000000000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H36"/>
  <sheetViews>
    <sheetView zoomScaleNormal="100" workbookViewId="0">
      <selection activeCell="M18" sqref="M18"/>
    </sheetView>
  </sheetViews>
  <sheetFormatPr defaultRowHeight="15.6" x14ac:dyDescent="0.45"/>
  <cols>
    <col min="1" max="1" width="6.3984375" style="61" customWidth="1"/>
    <col min="2" max="2" width="14.09765625" style="61" customWidth="1"/>
    <col min="3" max="3" width="12.69921875" style="61" customWidth="1"/>
    <col min="4" max="4" width="9.59765625" style="61" customWidth="1"/>
    <col min="5" max="5" width="11.69921875" style="61" customWidth="1"/>
    <col min="6" max="6" width="13.59765625" style="61" customWidth="1"/>
    <col min="7" max="7" width="9.8984375" style="61" customWidth="1"/>
    <col min="8" max="8" width="17.59765625" style="61" customWidth="1"/>
    <col min="9" max="241" width="9" style="61"/>
    <col min="242" max="242" width="7.09765625" style="61" customWidth="1"/>
    <col min="243" max="243" width="12.69921875" style="61" customWidth="1"/>
    <col min="244" max="244" width="12.8984375" style="61" customWidth="1"/>
    <col min="245" max="248" width="10.3984375" style="61" customWidth="1"/>
    <col min="249" max="249" width="65.19921875" style="61" customWidth="1"/>
    <col min="250" max="497" width="9" style="61"/>
    <col min="498" max="498" width="7.09765625" style="61" customWidth="1"/>
    <col min="499" max="499" width="12.69921875" style="61" customWidth="1"/>
    <col min="500" max="500" width="12.8984375" style="61" customWidth="1"/>
    <col min="501" max="504" width="10.3984375" style="61" customWidth="1"/>
    <col min="505" max="505" width="65.19921875" style="61" customWidth="1"/>
    <col min="506" max="753" width="9" style="61"/>
    <col min="754" max="754" width="7.09765625" style="61" customWidth="1"/>
    <col min="755" max="755" width="12.69921875" style="61" customWidth="1"/>
    <col min="756" max="756" width="12.8984375" style="61" customWidth="1"/>
    <col min="757" max="760" width="10.3984375" style="61" customWidth="1"/>
    <col min="761" max="761" width="65.19921875" style="61" customWidth="1"/>
    <col min="762" max="1009" width="9" style="61"/>
    <col min="1010" max="1010" width="7.09765625" style="61" customWidth="1"/>
    <col min="1011" max="1011" width="12.69921875" style="61" customWidth="1"/>
    <col min="1012" max="1012" width="12.8984375" style="61" customWidth="1"/>
    <col min="1013" max="1016" width="10.3984375" style="61" customWidth="1"/>
    <col min="1017" max="1017" width="65.19921875" style="61" customWidth="1"/>
    <col min="1018" max="1265" width="9" style="61"/>
    <col min="1266" max="1266" width="7.09765625" style="61" customWidth="1"/>
    <col min="1267" max="1267" width="12.69921875" style="61" customWidth="1"/>
    <col min="1268" max="1268" width="12.8984375" style="61" customWidth="1"/>
    <col min="1269" max="1272" width="10.3984375" style="61" customWidth="1"/>
    <col min="1273" max="1273" width="65.19921875" style="61" customWidth="1"/>
    <col min="1274" max="1521" width="9" style="61"/>
    <col min="1522" max="1522" width="7.09765625" style="61" customWidth="1"/>
    <col min="1523" max="1523" width="12.69921875" style="61" customWidth="1"/>
    <col min="1524" max="1524" width="12.8984375" style="61" customWidth="1"/>
    <col min="1525" max="1528" width="10.3984375" style="61" customWidth="1"/>
    <col min="1529" max="1529" width="65.19921875" style="61" customWidth="1"/>
    <col min="1530" max="1777" width="9" style="61"/>
    <col min="1778" max="1778" width="7.09765625" style="61" customWidth="1"/>
    <col min="1779" max="1779" width="12.69921875" style="61" customWidth="1"/>
    <col min="1780" max="1780" width="12.8984375" style="61" customWidth="1"/>
    <col min="1781" max="1784" width="10.3984375" style="61" customWidth="1"/>
    <col min="1785" max="1785" width="65.19921875" style="61" customWidth="1"/>
    <col min="1786" max="2033" width="9" style="61"/>
    <col min="2034" max="2034" width="7.09765625" style="61" customWidth="1"/>
    <col min="2035" max="2035" width="12.69921875" style="61" customWidth="1"/>
    <col min="2036" max="2036" width="12.8984375" style="61" customWidth="1"/>
    <col min="2037" max="2040" width="10.3984375" style="61" customWidth="1"/>
    <col min="2041" max="2041" width="65.19921875" style="61" customWidth="1"/>
    <col min="2042" max="2289" width="9" style="61"/>
    <col min="2290" max="2290" width="7.09765625" style="61" customWidth="1"/>
    <col min="2291" max="2291" width="12.69921875" style="61" customWidth="1"/>
    <col min="2292" max="2292" width="12.8984375" style="61" customWidth="1"/>
    <col min="2293" max="2296" width="10.3984375" style="61" customWidth="1"/>
    <col min="2297" max="2297" width="65.19921875" style="61" customWidth="1"/>
    <col min="2298" max="2545" width="9" style="61"/>
    <col min="2546" max="2546" width="7.09765625" style="61" customWidth="1"/>
    <col min="2547" max="2547" width="12.69921875" style="61" customWidth="1"/>
    <col min="2548" max="2548" width="12.8984375" style="61" customWidth="1"/>
    <col min="2549" max="2552" width="10.3984375" style="61" customWidth="1"/>
    <col min="2553" max="2553" width="65.19921875" style="61" customWidth="1"/>
    <col min="2554" max="2801" width="9" style="61"/>
    <col min="2802" max="2802" width="7.09765625" style="61" customWidth="1"/>
    <col min="2803" max="2803" width="12.69921875" style="61" customWidth="1"/>
    <col min="2804" max="2804" width="12.8984375" style="61" customWidth="1"/>
    <col min="2805" max="2808" width="10.3984375" style="61" customWidth="1"/>
    <col min="2809" max="2809" width="65.19921875" style="61" customWidth="1"/>
    <col min="2810" max="3057" width="9" style="61"/>
    <col min="3058" max="3058" width="7.09765625" style="61" customWidth="1"/>
    <col min="3059" max="3059" width="12.69921875" style="61" customWidth="1"/>
    <col min="3060" max="3060" width="12.8984375" style="61" customWidth="1"/>
    <col min="3061" max="3064" width="10.3984375" style="61" customWidth="1"/>
    <col min="3065" max="3065" width="65.19921875" style="61" customWidth="1"/>
    <col min="3066" max="3313" width="9" style="61"/>
    <col min="3314" max="3314" width="7.09765625" style="61" customWidth="1"/>
    <col min="3315" max="3315" width="12.69921875" style="61" customWidth="1"/>
    <col min="3316" max="3316" width="12.8984375" style="61" customWidth="1"/>
    <col min="3317" max="3320" width="10.3984375" style="61" customWidth="1"/>
    <col min="3321" max="3321" width="65.19921875" style="61" customWidth="1"/>
    <col min="3322" max="3569" width="9" style="61"/>
    <col min="3570" max="3570" width="7.09765625" style="61" customWidth="1"/>
    <col min="3571" max="3571" width="12.69921875" style="61" customWidth="1"/>
    <col min="3572" max="3572" width="12.8984375" style="61" customWidth="1"/>
    <col min="3573" max="3576" width="10.3984375" style="61" customWidth="1"/>
    <col min="3577" max="3577" width="65.19921875" style="61" customWidth="1"/>
    <col min="3578" max="3825" width="9" style="61"/>
    <col min="3826" max="3826" width="7.09765625" style="61" customWidth="1"/>
    <col min="3827" max="3827" width="12.69921875" style="61" customWidth="1"/>
    <col min="3828" max="3828" width="12.8984375" style="61" customWidth="1"/>
    <col min="3829" max="3832" width="10.3984375" style="61" customWidth="1"/>
    <col min="3833" max="3833" width="65.19921875" style="61" customWidth="1"/>
    <col min="3834" max="4081" width="9" style="61"/>
    <col min="4082" max="4082" width="7.09765625" style="61" customWidth="1"/>
    <col min="4083" max="4083" width="12.69921875" style="61" customWidth="1"/>
    <col min="4084" max="4084" width="12.8984375" style="61" customWidth="1"/>
    <col min="4085" max="4088" width="10.3984375" style="61" customWidth="1"/>
    <col min="4089" max="4089" width="65.19921875" style="61" customWidth="1"/>
    <col min="4090" max="4337" width="9" style="61"/>
    <col min="4338" max="4338" width="7.09765625" style="61" customWidth="1"/>
    <col min="4339" max="4339" width="12.69921875" style="61" customWidth="1"/>
    <col min="4340" max="4340" width="12.8984375" style="61" customWidth="1"/>
    <col min="4341" max="4344" width="10.3984375" style="61" customWidth="1"/>
    <col min="4345" max="4345" width="65.19921875" style="61" customWidth="1"/>
    <col min="4346" max="4593" width="9" style="61"/>
    <col min="4594" max="4594" width="7.09765625" style="61" customWidth="1"/>
    <col min="4595" max="4595" width="12.69921875" style="61" customWidth="1"/>
    <col min="4596" max="4596" width="12.8984375" style="61" customWidth="1"/>
    <col min="4597" max="4600" width="10.3984375" style="61" customWidth="1"/>
    <col min="4601" max="4601" width="65.19921875" style="61" customWidth="1"/>
    <col min="4602" max="4849" width="9" style="61"/>
    <col min="4850" max="4850" width="7.09765625" style="61" customWidth="1"/>
    <col min="4851" max="4851" width="12.69921875" style="61" customWidth="1"/>
    <col min="4852" max="4852" width="12.8984375" style="61" customWidth="1"/>
    <col min="4853" max="4856" width="10.3984375" style="61" customWidth="1"/>
    <col min="4857" max="4857" width="65.19921875" style="61" customWidth="1"/>
    <col min="4858" max="5105" width="9" style="61"/>
    <col min="5106" max="5106" width="7.09765625" style="61" customWidth="1"/>
    <col min="5107" max="5107" width="12.69921875" style="61" customWidth="1"/>
    <col min="5108" max="5108" width="12.8984375" style="61" customWidth="1"/>
    <col min="5109" max="5112" width="10.3984375" style="61" customWidth="1"/>
    <col min="5113" max="5113" width="65.19921875" style="61" customWidth="1"/>
    <col min="5114" max="5361" width="9" style="61"/>
    <col min="5362" max="5362" width="7.09765625" style="61" customWidth="1"/>
    <col min="5363" max="5363" width="12.69921875" style="61" customWidth="1"/>
    <col min="5364" max="5364" width="12.8984375" style="61" customWidth="1"/>
    <col min="5365" max="5368" width="10.3984375" style="61" customWidth="1"/>
    <col min="5369" max="5369" width="65.19921875" style="61" customWidth="1"/>
    <col min="5370" max="5617" width="9" style="61"/>
    <col min="5618" max="5618" width="7.09765625" style="61" customWidth="1"/>
    <col min="5619" max="5619" width="12.69921875" style="61" customWidth="1"/>
    <col min="5620" max="5620" width="12.8984375" style="61" customWidth="1"/>
    <col min="5621" max="5624" width="10.3984375" style="61" customWidth="1"/>
    <col min="5625" max="5625" width="65.19921875" style="61" customWidth="1"/>
    <col min="5626" max="5873" width="9" style="61"/>
    <col min="5874" max="5874" width="7.09765625" style="61" customWidth="1"/>
    <col min="5875" max="5875" width="12.69921875" style="61" customWidth="1"/>
    <col min="5876" max="5876" width="12.8984375" style="61" customWidth="1"/>
    <col min="5877" max="5880" width="10.3984375" style="61" customWidth="1"/>
    <col min="5881" max="5881" width="65.19921875" style="61" customWidth="1"/>
    <col min="5882" max="6129" width="9" style="61"/>
    <col min="6130" max="6130" width="7.09765625" style="61" customWidth="1"/>
    <col min="6131" max="6131" width="12.69921875" style="61" customWidth="1"/>
    <col min="6132" max="6132" width="12.8984375" style="61" customWidth="1"/>
    <col min="6133" max="6136" width="10.3984375" style="61" customWidth="1"/>
    <col min="6137" max="6137" width="65.19921875" style="61" customWidth="1"/>
    <col min="6138" max="6385" width="9" style="61"/>
    <col min="6386" max="6386" width="7.09765625" style="61" customWidth="1"/>
    <col min="6387" max="6387" width="12.69921875" style="61" customWidth="1"/>
    <col min="6388" max="6388" width="12.8984375" style="61" customWidth="1"/>
    <col min="6389" max="6392" width="10.3984375" style="61" customWidth="1"/>
    <col min="6393" max="6393" width="65.19921875" style="61" customWidth="1"/>
    <col min="6394" max="6641" width="9" style="61"/>
    <col min="6642" max="6642" width="7.09765625" style="61" customWidth="1"/>
    <col min="6643" max="6643" width="12.69921875" style="61" customWidth="1"/>
    <col min="6644" max="6644" width="12.8984375" style="61" customWidth="1"/>
    <col min="6645" max="6648" width="10.3984375" style="61" customWidth="1"/>
    <col min="6649" max="6649" width="65.19921875" style="61" customWidth="1"/>
    <col min="6650" max="6897" width="9" style="61"/>
    <col min="6898" max="6898" width="7.09765625" style="61" customWidth="1"/>
    <col min="6899" max="6899" width="12.69921875" style="61" customWidth="1"/>
    <col min="6900" max="6900" width="12.8984375" style="61" customWidth="1"/>
    <col min="6901" max="6904" width="10.3984375" style="61" customWidth="1"/>
    <col min="6905" max="6905" width="65.19921875" style="61" customWidth="1"/>
    <col min="6906" max="7153" width="9" style="61"/>
    <col min="7154" max="7154" width="7.09765625" style="61" customWidth="1"/>
    <col min="7155" max="7155" width="12.69921875" style="61" customWidth="1"/>
    <col min="7156" max="7156" width="12.8984375" style="61" customWidth="1"/>
    <col min="7157" max="7160" width="10.3984375" style="61" customWidth="1"/>
    <col min="7161" max="7161" width="65.19921875" style="61" customWidth="1"/>
    <col min="7162" max="7409" width="9" style="61"/>
    <col min="7410" max="7410" width="7.09765625" style="61" customWidth="1"/>
    <col min="7411" max="7411" width="12.69921875" style="61" customWidth="1"/>
    <col min="7412" max="7412" width="12.8984375" style="61" customWidth="1"/>
    <col min="7413" max="7416" width="10.3984375" style="61" customWidth="1"/>
    <col min="7417" max="7417" width="65.19921875" style="61" customWidth="1"/>
    <col min="7418" max="7665" width="9" style="61"/>
    <col min="7666" max="7666" width="7.09765625" style="61" customWidth="1"/>
    <col min="7667" max="7667" width="12.69921875" style="61" customWidth="1"/>
    <col min="7668" max="7668" width="12.8984375" style="61" customWidth="1"/>
    <col min="7669" max="7672" width="10.3984375" style="61" customWidth="1"/>
    <col min="7673" max="7673" width="65.19921875" style="61" customWidth="1"/>
    <col min="7674" max="7921" width="9" style="61"/>
    <col min="7922" max="7922" width="7.09765625" style="61" customWidth="1"/>
    <col min="7923" max="7923" width="12.69921875" style="61" customWidth="1"/>
    <col min="7924" max="7924" width="12.8984375" style="61" customWidth="1"/>
    <col min="7925" max="7928" width="10.3984375" style="61" customWidth="1"/>
    <col min="7929" max="7929" width="65.19921875" style="61" customWidth="1"/>
    <col min="7930" max="8177" width="9" style="61"/>
    <col min="8178" max="8178" width="7.09765625" style="61" customWidth="1"/>
    <col min="8179" max="8179" width="12.69921875" style="61" customWidth="1"/>
    <col min="8180" max="8180" width="12.8984375" style="61" customWidth="1"/>
    <col min="8181" max="8184" width="10.3984375" style="61" customWidth="1"/>
    <col min="8185" max="8185" width="65.19921875" style="61" customWidth="1"/>
    <col min="8186" max="8433" width="9" style="61"/>
    <col min="8434" max="8434" width="7.09765625" style="61" customWidth="1"/>
    <col min="8435" max="8435" width="12.69921875" style="61" customWidth="1"/>
    <col min="8436" max="8436" width="12.8984375" style="61" customWidth="1"/>
    <col min="8437" max="8440" width="10.3984375" style="61" customWidth="1"/>
    <col min="8441" max="8441" width="65.19921875" style="61" customWidth="1"/>
    <col min="8442" max="8689" width="9" style="61"/>
    <col min="8690" max="8690" width="7.09765625" style="61" customWidth="1"/>
    <col min="8691" max="8691" width="12.69921875" style="61" customWidth="1"/>
    <col min="8692" max="8692" width="12.8984375" style="61" customWidth="1"/>
    <col min="8693" max="8696" width="10.3984375" style="61" customWidth="1"/>
    <col min="8697" max="8697" width="65.19921875" style="61" customWidth="1"/>
    <col min="8698" max="8945" width="9" style="61"/>
    <col min="8946" max="8946" width="7.09765625" style="61" customWidth="1"/>
    <col min="8947" max="8947" width="12.69921875" style="61" customWidth="1"/>
    <col min="8948" max="8948" width="12.8984375" style="61" customWidth="1"/>
    <col min="8949" max="8952" width="10.3984375" style="61" customWidth="1"/>
    <col min="8953" max="8953" width="65.19921875" style="61" customWidth="1"/>
    <col min="8954" max="9201" width="9" style="61"/>
    <col min="9202" max="9202" width="7.09765625" style="61" customWidth="1"/>
    <col min="9203" max="9203" width="12.69921875" style="61" customWidth="1"/>
    <col min="9204" max="9204" width="12.8984375" style="61" customWidth="1"/>
    <col min="9205" max="9208" width="10.3984375" style="61" customWidth="1"/>
    <col min="9209" max="9209" width="65.19921875" style="61" customWidth="1"/>
    <col min="9210" max="9457" width="9" style="61"/>
    <col min="9458" max="9458" width="7.09765625" style="61" customWidth="1"/>
    <col min="9459" max="9459" width="12.69921875" style="61" customWidth="1"/>
    <col min="9460" max="9460" width="12.8984375" style="61" customWidth="1"/>
    <col min="9461" max="9464" width="10.3984375" style="61" customWidth="1"/>
    <col min="9465" max="9465" width="65.19921875" style="61" customWidth="1"/>
    <col min="9466" max="9713" width="9" style="61"/>
    <col min="9714" max="9714" width="7.09765625" style="61" customWidth="1"/>
    <col min="9715" max="9715" width="12.69921875" style="61" customWidth="1"/>
    <col min="9716" max="9716" width="12.8984375" style="61" customWidth="1"/>
    <col min="9717" max="9720" width="10.3984375" style="61" customWidth="1"/>
    <col min="9721" max="9721" width="65.19921875" style="61" customWidth="1"/>
    <col min="9722" max="9969" width="9" style="61"/>
    <col min="9970" max="9970" width="7.09765625" style="61" customWidth="1"/>
    <col min="9971" max="9971" width="12.69921875" style="61" customWidth="1"/>
    <col min="9972" max="9972" width="12.8984375" style="61" customWidth="1"/>
    <col min="9973" max="9976" width="10.3984375" style="61" customWidth="1"/>
    <col min="9977" max="9977" width="65.19921875" style="61" customWidth="1"/>
    <col min="9978" max="10225" width="9" style="61"/>
    <col min="10226" max="10226" width="7.09765625" style="61" customWidth="1"/>
    <col min="10227" max="10227" width="12.69921875" style="61" customWidth="1"/>
    <col min="10228" max="10228" width="12.8984375" style="61" customWidth="1"/>
    <col min="10229" max="10232" width="10.3984375" style="61" customWidth="1"/>
    <col min="10233" max="10233" width="65.19921875" style="61" customWidth="1"/>
    <col min="10234" max="10481" width="9" style="61"/>
    <col min="10482" max="10482" width="7.09765625" style="61" customWidth="1"/>
    <col min="10483" max="10483" width="12.69921875" style="61" customWidth="1"/>
    <col min="10484" max="10484" width="12.8984375" style="61" customWidth="1"/>
    <col min="10485" max="10488" width="10.3984375" style="61" customWidth="1"/>
    <col min="10489" max="10489" width="65.19921875" style="61" customWidth="1"/>
    <col min="10490" max="10737" width="9" style="61"/>
    <col min="10738" max="10738" width="7.09765625" style="61" customWidth="1"/>
    <col min="10739" max="10739" width="12.69921875" style="61" customWidth="1"/>
    <col min="10740" max="10740" width="12.8984375" style="61" customWidth="1"/>
    <col min="10741" max="10744" width="10.3984375" style="61" customWidth="1"/>
    <col min="10745" max="10745" width="65.19921875" style="61" customWidth="1"/>
    <col min="10746" max="10993" width="9" style="61"/>
    <col min="10994" max="10994" width="7.09765625" style="61" customWidth="1"/>
    <col min="10995" max="10995" width="12.69921875" style="61" customWidth="1"/>
    <col min="10996" max="10996" width="12.8984375" style="61" customWidth="1"/>
    <col min="10997" max="11000" width="10.3984375" style="61" customWidth="1"/>
    <col min="11001" max="11001" width="65.19921875" style="61" customWidth="1"/>
    <col min="11002" max="11249" width="9" style="61"/>
    <col min="11250" max="11250" width="7.09765625" style="61" customWidth="1"/>
    <col min="11251" max="11251" width="12.69921875" style="61" customWidth="1"/>
    <col min="11252" max="11252" width="12.8984375" style="61" customWidth="1"/>
    <col min="11253" max="11256" width="10.3984375" style="61" customWidth="1"/>
    <col min="11257" max="11257" width="65.19921875" style="61" customWidth="1"/>
    <col min="11258" max="11505" width="9" style="61"/>
    <col min="11506" max="11506" width="7.09765625" style="61" customWidth="1"/>
    <col min="11507" max="11507" width="12.69921875" style="61" customWidth="1"/>
    <col min="11508" max="11508" width="12.8984375" style="61" customWidth="1"/>
    <col min="11509" max="11512" width="10.3984375" style="61" customWidth="1"/>
    <col min="11513" max="11513" width="65.19921875" style="61" customWidth="1"/>
    <col min="11514" max="11761" width="9" style="61"/>
    <col min="11762" max="11762" width="7.09765625" style="61" customWidth="1"/>
    <col min="11763" max="11763" width="12.69921875" style="61" customWidth="1"/>
    <col min="11764" max="11764" width="12.8984375" style="61" customWidth="1"/>
    <col min="11765" max="11768" width="10.3984375" style="61" customWidth="1"/>
    <col min="11769" max="11769" width="65.19921875" style="61" customWidth="1"/>
    <col min="11770" max="12017" width="9" style="61"/>
    <col min="12018" max="12018" width="7.09765625" style="61" customWidth="1"/>
    <col min="12019" max="12019" width="12.69921875" style="61" customWidth="1"/>
    <col min="12020" max="12020" width="12.8984375" style="61" customWidth="1"/>
    <col min="12021" max="12024" width="10.3984375" style="61" customWidth="1"/>
    <col min="12025" max="12025" width="65.19921875" style="61" customWidth="1"/>
    <col min="12026" max="12273" width="9" style="61"/>
    <col min="12274" max="12274" width="7.09765625" style="61" customWidth="1"/>
    <col min="12275" max="12275" width="12.69921875" style="61" customWidth="1"/>
    <col min="12276" max="12276" width="12.8984375" style="61" customWidth="1"/>
    <col min="12277" max="12280" width="10.3984375" style="61" customWidth="1"/>
    <col min="12281" max="12281" width="65.19921875" style="61" customWidth="1"/>
    <col min="12282" max="12529" width="9" style="61"/>
    <col min="12530" max="12530" width="7.09765625" style="61" customWidth="1"/>
    <col min="12531" max="12531" width="12.69921875" style="61" customWidth="1"/>
    <col min="12532" max="12532" width="12.8984375" style="61" customWidth="1"/>
    <col min="12533" max="12536" width="10.3984375" style="61" customWidth="1"/>
    <col min="12537" max="12537" width="65.19921875" style="61" customWidth="1"/>
    <col min="12538" max="12785" width="9" style="61"/>
    <col min="12786" max="12786" width="7.09765625" style="61" customWidth="1"/>
    <col min="12787" max="12787" width="12.69921875" style="61" customWidth="1"/>
    <col min="12788" max="12788" width="12.8984375" style="61" customWidth="1"/>
    <col min="12789" max="12792" width="10.3984375" style="61" customWidth="1"/>
    <col min="12793" max="12793" width="65.19921875" style="61" customWidth="1"/>
    <col min="12794" max="13041" width="9" style="61"/>
    <col min="13042" max="13042" width="7.09765625" style="61" customWidth="1"/>
    <col min="13043" max="13043" width="12.69921875" style="61" customWidth="1"/>
    <col min="13044" max="13044" width="12.8984375" style="61" customWidth="1"/>
    <col min="13045" max="13048" width="10.3984375" style="61" customWidth="1"/>
    <col min="13049" max="13049" width="65.19921875" style="61" customWidth="1"/>
    <col min="13050" max="13297" width="9" style="61"/>
    <col min="13298" max="13298" width="7.09765625" style="61" customWidth="1"/>
    <col min="13299" max="13299" width="12.69921875" style="61" customWidth="1"/>
    <col min="13300" max="13300" width="12.8984375" style="61" customWidth="1"/>
    <col min="13301" max="13304" width="10.3984375" style="61" customWidth="1"/>
    <col min="13305" max="13305" width="65.19921875" style="61" customWidth="1"/>
    <col min="13306" max="13553" width="9" style="61"/>
    <col min="13554" max="13554" width="7.09765625" style="61" customWidth="1"/>
    <col min="13555" max="13555" width="12.69921875" style="61" customWidth="1"/>
    <col min="13556" max="13556" width="12.8984375" style="61" customWidth="1"/>
    <col min="13557" max="13560" width="10.3984375" style="61" customWidth="1"/>
    <col min="13561" max="13561" width="65.19921875" style="61" customWidth="1"/>
    <col min="13562" max="13809" width="9" style="61"/>
    <col min="13810" max="13810" width="7.09765625" style="61" customWidth="1"/>
    <col min="13811" max="13811" width="12.69921875" style="61" customWidth="1"/>
    <col min="13812" max="13812" width="12.8984375" style="61" customWidth="1"/>
    <col min="13813" max="13816" width="10.3984375" style="61" customWidth="1"/>
    <col min="13817" max="13817" width="65.19921875" style="61" customWidth="1"/>
    <col min="13818" max="14065" width="9" style="61"/>
    <col min="14066" max="14066" width="7.09765625" style="61" customWidth="1"/>
    <col min="14067" max="14067" width="12.69921875" style="61" customWidth="1"/>
    <col min="14068" max="14068" width="12.8984375" style="61" customWidth="1"/>
    <col min="14069" max="14072" width="10.3984375" style="61" customWidth="1"/>
    <col min="14073" max="14073" width="65.19921875" style="61" customWidth="1"/>
    <col min="14074" max="14321" width="9" style="61"/>
    <col min="14322" max="14322" width="7.09765625" style="61" customWidth="1"/>
    <col min="14323" max="14323" width="12.69921875" style="61" customWidth="1"/>
    <col min="14324" max="14324" width="12.8984375" style="61" customWidth="1"/>
    <col min="14325" max="14328" width="10.3984375" style="61" customWidth="1"/>
    <col min="14329" max="14329" width="65.19921875" style="61" customWidth="1"/>
    <col min="14330" max="14577" width="9" style="61"/>
    <col min="14578" max="14578" width="7.09765625" style="61" customWidth="1"/>
    <col min="14579" max="14579" width="12.69921875" style="61" customWidth="1"/>
    <col min="14580" max="14580" width="12.8984375" style="61" customWidth="1"/>
    <col min="14581" max="14584" width="10.3984375" style="61" customWidth="1"/>
    <col min="14585" max="14585" width="65.19921875" style="61" customWidth="1"/>
    <col min="14586" max="14833" width="9" style="61"/>
    <col min="14834" max="14834" width="7.09765625" style="61" customWidth="1"/>
    <col min="14835" max="14835" width="12.69921875" style="61" customWidth="1"/>
    <col min="14836" max="14836" width="12.8984375" style="61" customWidth="1"/>
    <col min="14837" max="14840" width="10.3984375" style="61" customWidth="1"/>
    <col min="14841" max="14841" width="65.19921875" style="61" customWidth="1"/>
    <col min="14842" max="15089" width="9" style="61"/>
    <col min="15090" max="15090" width="7.09765625" style="61" customWidth="1"/>
    <col min="15091" max="15091" width="12.69921875" style="61" customWidth="1"/>
    <col min="15092" max="15092" width="12.8984375" style="61" customWidth="1"/>
    <col min="15093" max="15096" width="10.3984375" style="61" customWidth="1"/>
    <col min="15097" max="15097" width="65.19921875" style="61" customWidth="1"/>
    <col min="15098" max="15345" width="9" style="61"/>
    <col min="15346" max="15346" width="7.09765625" style="61" customWidth="1"/>
    <col min="15347" max="15347" width="12.69921875" style="61" customWidth="1"/>
    <col min="15348" max="15348" width="12.8984375" style="61" customWidth="1"/>
    <col min="15349" max="15352" width="10.3984375" style="61" customWidth="1"/>
    <col min="15353" max="15353" width="65.19921875" style="61" customWidth="1"/>
    <col min="15354" max="15601" width="9" style="61"/>
    <col min="15602" max="15602" width="7.09765625" style="61" customWidth="1"/>
    <col min="15603" max="15603" width="12.69921875" style="61" customWidth="1"/>
    <col min="15604" max="15604" width="12.8984375" style="61" customWidth="1"/>
    <col min="15605" max="15608" width="10.3984375" style="61" customWidth="1"/>
    <col min="15609" max="15609" width="65.19921875" style="61" customWidth="1"/>
    <col min="15610" max="15857" width="9" style="61"/>
    <col min="15858" max="15858" width="7.09765625" style="61" customWidth="1"/>
    <col min="15859" max="15859" width="12.69921875" style="61" customWidth="1"/>
    <col min="15860" max="15860" width="12.8984375" style="61" customWidth="1"/>
    <col min="15861" max="15864" width="10.3984375" style="61" customWidth="1"/>
    <col min="15865" max="15865" width="65.19921875" style="61" customWidth="1"/>
    <col min="15866" max="16113" width="9" style="61"/>
    <col min="16114" max="16114" width="7.09765625" style="61" customWidth="1"/>
    <col min="16115" max="16115" width="12.69921875" style="61" customWidth="1"/>
    <col min="16116" max="16116" width="12.8984375" style="61" customWidth="1"/>
    <col min="16117" max="16120" width="10.3984375" style="61" customWidth="1"/>
    <col min="16121" max="16121" width="65.19921875" style="61" customWidth="1"/>
    <col min="16122" max="16384" width="9" style="61"/>
  </cols>
  <sheetData>
    <row r="1" spans="1:8" ht="24.6" x14ac:dyDescent="0.7">
      <c r="H1" s="257" t="s">
        <v>2055</v>
      </c>
    </row>
    <row r="2" spans="1:8" ht="24.6" x14ac:dyDescent="0.7">
      <c r="A2" s="272" t="s">
        <v>1021</v>
      </c>
      <c r="B2" s="272"/>
      <c r="C2" s="272"/>
      <c r="D2" s="272"/>
      <c r="E2" s="272"/>
      <c r="F2" s="272"/>
      <c r="G2" s="272"/>
      <c r="H2" s="272"/>
    </row>
    <row r="3" spans="1:8" ht="24.6" x14ac:dyDescent="0.7">
      <c r="A3" s="273" t="s">
        <v>2668</v>
      </c>
      <c r="B3" s="273"/>
      <c r="C3" s="273"/>
      <c r="D3" s="273"/>
      <c r="E3" s="273"/>
      <c r="F3" s="273"/>
      <c r="G3" s="273"/>
      <c r="H3" s="273"/>
    </row>
    <row r="4" spans="1:8" s="62" customFormat="1" ht="24.6" x14ac:dyDescent="0.45">
      <c r="A4" s="274" t="s">
        <v>45</v>
      </c>
      <c r="B4" s="274" t="s">
        <v>1022</v>
      </c>
      <c r="C4" s="89" t="s">
        <v>1023</v>
      </c>
      <c r="D4" s="90" t="s">
        <v>1024</v>
      </c>
      <c r="E4" s="276" t="s">
        <v>46</v>
      </c>
      <c r="F4" s="91" t="s">
        <v>47</v>
      </c>
      <c r="G4" s="278" t="s">
        <v>46</v>
      </c>
      <c r="H4" s="274" t="s">
        <v>1025</v>
      </c>
    </row>
    <row r="5" spans="1:8" s="62" customFormat="1" ht="24.6" x14ac:dyDescent="0.45">
      <c r="A5" s="275"/>
      <c r="B5" s="275"/>
      <c r="C5" s="89" t="s">
        <v>1026</v>
      </c>
      <c r="D5" s="92" t="s">
        <v>1026</v>
      </c>
      <c r="E5" s="277"/>
      <c r="F5" s="91" t="s">
        <v>1026</v>
      </c>
      <c r="G5" s="279"/>
      <c r="H5" s="275"/>
    </row>
    <row r="6" spans="1:8" s="113" customFormat="1" ht="24.6" x14ac:dyDescent="0.25">
      <c r="A6" s="107">
        <v>1</v>
      </c>
      <c r="B6" s="108" t="s">
        <v>39</v>
      </c>
      <c r="C6" s="109">
        <v>61</v>
      </c>
      <c r="D6" s="90">
        <f>C6-F6</f>
        <v>61</v>
      </c>
      <c r="E6" s="110">
        <f t="shared" ref="E6:E12" si="0">D6/C6*100</f>
        <v>100</v>
      </c>
      <c r="F6" s="91">
        <v>0</v>
      </c>
      <c r="G6" s="111">
        <f t="shared" ref="G6:G11" si="1">F6/C6*100</f>
        <v>0</v>
      </c>
      <c r="H6" s="112"/>
    </row>
    <row r="7" spans="1:8" ht="24.6" x14ac:dyDescent="0.7">
      <c r="A7" s="81">
        <v>3</v>
      </c>
      <c r="B7" s="79" t="s">
        <v>44</v>
      </c>
      <c r="C7" s="93">
        <v>208</v>
      </c>
      <c r="D7" s="90">
        <f t="shared" ref="D7:D11" si="2">C7-F7</f>
        <v>208</v>
      </c>
      <c r="E7" s="94">
        <f t="shared" si="0"/>
        <v>100</v>
      </c>
      <c r="F7" s="95">
        <v>0</v>
      </c>
      <c r="G7" s="96">
        <f t="shared" si="1"/>
        <v>0</v>
      </c>
      <c r="H7" s="97" t="s">
        <v>1030</v>
      </c>
    </row>
    <row r="8" spans="1:8" ht="24.6" x14ac:dyDescent="0.7">
      <c r="A8" s="81">
        <v>4</v>
      </c>
      <c r="B8" s="79" t="s">
        <v>40</v>
      </c>
      <c r="C8" s="93">
        <v>97</v>
      </c>
      <c r="D8" s="90">
        <f t="shared" si="2"/>
        <v>97</v>
      </c>
      <c r="E8" s="94">
        <f t="shared" si="0"/>
        <v>100</v>
      </c>
      <c r="F8" s="95">
        <v>0</v>
      </c>
      <c r="G8" s="96">
        <f t="shared" si="1"/>
        <v>0</v>
      </c>
      <c r="H8" s="79"/>
    </row>
    <row r="9" spans="1:8" ht="24.6" x14ac:dyDescent="0.7">
      <c r="A9" s="81">
        <v>5</v>
      </c>
      <c r="B9" s="79" t="s">
        <v>42</v>
      </c>
      <c r="C9" s="93">
        <v>74</v>
      </c>
      <c r="D9" s="90">
        <f t="shared" si="2"/>
        <v>74</v>
      </c>
      <c r="E9" s="94">
        <f t="shared" si="0"/>
        <v>100</v>
      </c>
      <c r="F9" s="95">
        <v>0</v>
      </c>
      <c r="G9" s="96">
        <f t="shared" si="1"/>
        <v>0</v>
      </c>
      <c r="H9" s="79"/>
    </row>
    <row r="10" spans="1:8" ht="24.6" x14ac:dyDescent="0.7">
      <c r="A10" s="81">
        <v>6</v>
      </c>
      <c r="B10" s="79" t="s">
        <v>41</v>
      </c>
      <c r="C10" s="93">
        <v>19</v>
      </c>
      <c r="D10" s="90">
        <f t="shared" si="2"/>
        <v>19</v>
      </c>
      <c r="E10" s="94">
        <f t="shared" si="0"/>
        <v>100</v>
      </c>
      <c r="F10" s="95">
        <v>0</v>
      </c>
      <c r="G10" s="96">
        <f t="shared" si="1"/>
        <v>0</v>
      </c>
      <c r="H10" s="79"/>
    </row>
    <row r="11" spans="1:8" ht="24.6" x14ac:dyDescent="0.7">
      <c r="A11" s="81">
        <v>7</v>
      </c>
      <c r="B11" s="79" t="s">
        <v>38</v>
      </c>
      <c r="C11" s="93">
        <v>136</v>
      </c>
      <c r="D11" s="90">
        <f t="shared" si="2"/>
        <v>136</v>
      </c>
      <c r="E11" s="94">
        <f t="shared" si="0"/>
        <v>100</v>
      </c>
      <c r="F11" s="95">
        <v>0</v>
      </c>
      <c r="G11" s="98">
        <f t="shared" si="1"/>
        <v>0</v>
      </c>
      <c r="H11" s="97"/>
    </row>
    <row r="12" spans="1:8" ht="25.2" thickBot="1" x14ac:dyDescent="0.75">
      <c r="A12" s="268" t="s">
        <v>1027</v>
      </c>
      <c r="B12" s="269"/>
      <c r="C12" s="99">
        <f>SUM(C6:C11)</f>
        <v>595</v>
      </c>
      <c r="D12" s="100">
        <f>SUM(D6:D11)</f>
        <v>595</v>
      </c>
      <c r="E12" s="101">
        <f t="shared" si="0"/>
        <v>100</v>
      </c>
      <c r="F12" s="102">
        <f>SUM(F6:F11)</f>
        <v>0</v>
      </c>
      <c r="G12" s="103">
        <f>F12/C12*100</f>
        <v>0</v>
      </c>
      <c r="H12" s="104"/>
    </row>
    <row r="13" spans="1:8" ht="25.2" thickTop="1" x14ac:dyDescent="0.7">
      <c r="A13" s="72"/>
      <c r="B13" s="105" t="s">
        <v>1022</v>
      </c>
      <c r="C13" s="76" t="s">
        <v>1028</v>
      </c>
      <c r="D13" s="76" t="s">
        <v>1029</v>
      </c>
      <c r="E13" s="72"/>
      <c r="F13" s="72"/>
      <c r="G13" s="72"/>
      <c r="H13" s="72"/>
    </row>
    <row r="14" spans="1:8" x14ac:dyDescent="0.45">
      <c r="B14" s="63" t="s">
        <v>39</v>
      </c>
      <c r="C14" s="66">
        <f>E6</f>
        <v>100</v>
      </c>
      <c r="D14" s="67">
        <f>G6</f>
        <v>0</v>
      </c>
    </row>
    <row r="15" spans="1:8" x14ac:dyDescent="0.45">
      <c r="B15" s="63" t="s">
        <v>44</v>
      </c>
      <c r="C15" s="66">
        <f t="shared" ref="C15:C20" si="3">E7</f>
        <v>100</v>
      </c>
      <c r="D15" s="67">
        <f t="shared" ref="D15:D20" si="4">G7</f>
        <v>0</v>
      </c>
    </row>
    <row r="16" spans="1:8" x14ac:dyDescent="0.45">
      <c r="B16" s="63" t="s">
        <v>40</v>
      </c>
      <c r="C16" s="66">
        <f t="shared" si="3"/>
        <v>100</v>
      </c>
      <c r="D16" s="67">
        <f t="shared" si="4"/>
        <v>0</v>
      </c>
    </row>
    <row r="17" spans="1:4" x14ac:dyDescent="0.45">
      <c r="B17" s="63" t="s">
        <v>42</v>
      </c>
      <c r="C17" s="66">
        <f t="shared" si="3"/>
        <v>100</v>
      </c>
      <c r="D17" s="67">
        <f t="shared" si="4"/>
        <v>0</v>
      </c>
    </row>
    <row r="18" spans="1:4" x14ac:dyDescent="0.45">
      <c r="B18" s="63" t="s">
        <v>41</v>
      </c>
      <c r="C18" s="66">
        <f t="shared" si="3"/>
        <v>100</v>
      </c>
      <c r="D18" s="67">
        <f t="shared" si="4"/>
        <v>0</v>
      </c>
    </row>
    <row r="19" spans="1:4" x14ac:dyDescent="0.45">
      <c r="B19" s="63" t="s">
        <v>38</v>
      </c>
      <c r="C19" s="66">
        <f t="shared" si="3"/>
        <v>100</v>
      </c>
      <c r="D19" s="67">
        <f t="shared" si="4"/>
        <v>0</v>
      </c>
    </row>
    <row r="20" spans="1:4" x14ac:dyDescent="0.45">
      <c r="B20" s="64" t="s">
        <v>1027</v>
      </c>
      <c r="C20" s="66">
        <f t="shared" si="3"/>
        <v>100</v>
      </c>
      <c r="D20" s="67">
        <f t="shared" si="4"/>
        <v>0</v>
      </c>
    </row>
    <row r="21" spans="1:4" x14ac:dyDescent="0.45">
      <c r="C21" s="65"/>
    </row>
    <row r="32" spans="1:4" x14ac:dyDescent="0.45">
      <c r="A32" s="68"/>
    </row>
    <row r="33" spans="1:4" x14ac:dyDescent="0.45">
      <c r="A33" s="68"/>
    </row>
    <row r="34" spans="1:4" x14ac:dyDescent="0.45">
      <c r="B34" s="69"/>
      <c r="C34" s="270"/>
      <c r="D34" s="270"/>
    </row>
    <row r="35" spans="1:4" x14ac:dyDescent="0.45">
      <c r="B35" s="68"/>
      <c r="C35" s="271"/>
      <c r="D35" s="271"/>
    </row>
    <row r="36" spans="1:4" x14ac:dyDescent="0.45">
      <c r="B36" s="68"/>
      <c r="C36" s="271"/>
      <c r="D36" s="271"/>
    </row>
  </sheetData>
  <mergeCells count="11">
    <mergeCell ref="A12:B12"/>
    <mergeCell ref="C34:D34"/>
    <mergeCell ref="C35:D35"/>
    <mergeCell ref="C36:D36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159" t="s">
        <v>1032</v>
      </c>
      <c r="B1" s="160"/>
      <c r="C1" s="160"/>
      <c r="D1" s="160"/>
      <c r="E1" s="161"/>
    </row>
    <row r="2" spans="1:5" x14ac:dyDescent="0.25">
      <c r="A2" s="162" t="s">
        <v>1033</v>
      </c>
      <c r="B2" s="154" t="s">
        <v>1034</v>
      </c>
      <c r="C2" s="155"/>
      <c r="D2" s="153"/>
      <c r="E2" s="163"/>
    </row>
    <row r="3" spans="1:5" x14ac:dyDescent="0.25">
      <c r="A3" s="162" t="s">
        <v>1035</v>
      </c>
      <c r="B3" s="154" t="s">
        <v>1034</v>
      </c>
      <c r="C3" s="155"/>
      <c r="D3" s="153"/>
      <c r="E3" s="163"/>
    </row>
    <row r="4" spans="1:5" ht="14.25" customHeight="1" x14ac:dyDescent="0.25">
      <c r="A4" s="162" t="s">
        <v>1036</v>
      </c>
      <c r="B4" s="304" t="s">
        <v>1037</v>
      </c>
      <c r="C4" s="305"/>
      <c r="D4" s="153"/>
      <c r="E4" s="163"/>
    </row>
    <row r="5" spans="1:5" x14ac:dyDescent="0.25">
      <c r="A5" s="162"/>
      <c r="B5" s="304"/>
      <c r="C5" s="305"/>
      <c r="D5" s="153"/>
      <c r="E5" s="163"/>
    </row>
    <row r="6" spans="1:5" x14ac:dyDescent="0.25">
      <c r="A6" s="308"/>
      <c r="B6" s="309"/>
      <c r="C6" s="309"/>
      <c r="D6" s="309"/>
      <c r="E6" s="310"/>
    </row>
    <row r="7" spans="1:5" x14ac:dyDescent="0.25">
      <c r="A7" s="164" t="s">
        <v>1038</v>
      </c>
      <c r="B7" s="306" t="s">
        <v>37</v>
      </c>
      <c r="C7" s="307"/>
      <c r="D7" s="156" t="s">
        <v>1022</v>
      </c>
      <c r="E7" s="165">
        <v>242248</v>
      </c>
    </row>
    <row r="8" spans="1:5" x14ac:dyDescent="0.25">
      <c r="A8" s="166" t="s">
        <v>1039</v>
      </c>
      <c r="B8" s="300"/>
      <c r="C8" s="301"/>
      <c r="D8" s="157" t="s">
        <v>38</v>
      </c>
      <c r="E8" s="167"/>
    </row>
    <row r="9" spans="1:5" x14ac:dyDescent="0.25">
      <c r="A9" s="168" t="s">
        <v>1040</v>
      </c>
      <c r="B9" s="302"/>
      <c r="C9" s="303"/>
      <c r="D9" s="158" t="s">
        <v>38</v>
      </c>
      <c r="E9" s="169"/>
    </row>
    <row r="10" spans="1:5" x14ac:dyDescent="0.25">
      <c r="A10" s="166" t="s">
        <v>1041</v>
      </c>
      <c r="B10" s="300"/>
      <c r="C10" s="301"/>
      <c r="D10" s="157" t="s">
        <v>38</v>
      </c>
      <c r="E10" s="167"/>
    </row>
    <row r="11" spans="1:5" x14ac:dyDescent="0.25">
      <c r="A11" s="168" t="s">
        <v>1042</v>
      </c>
      <c r="B11" s="302"/>
      <c r="C11" s="303"/>
      <c r="D11" s="158" t="s">
        <v>38</v>
      </c>
      <c r="E11" s="169"/>
    </row>
    <row r="12" spans="1:5" x14ac:dyDescent="0.25">
      <c r="A12" s="166" t="s">
        <v>1043</v>
      </c>
      <c r="B12" s="300"/>
      <c r="C12" s="301"/>
      <c r="D12" s="157" t="s">
        <v>38</v>
      </c>
      <c r="E12" s="167"/>
    </row>
    <row r="13" spans="1:5" x14ac:dyDescent="0.25">
      <c r="A13" s="168" t="s">
        <v>1044</v>
      </c>
      <c r="B13" s="302"/>
      <c r="C13" s="303"/>
      <c r="D13" s="158" t="s">
        <v>38</v>
      </c>
      <c r="E13" s="169"/>
    </row>
    <row r="14" spans="1:5" x14ac:dyDescent="0.25">
      <c r="A14" s="166" t="s">
        <v>1045</v>
      </c>
      <c r="B14" s="300"/>
      <c r="C14" s="301"/>
      <c r="D14" s="157" t="s">
        <v>38</v>
      </c>
      <c r="E14" s="167"/>
    </row>
    <row r="15" spans="1:5" x14ac:dyDescent="0.25">
      <c r="A15" s="168" t="s">
        <v>1046</v>
      </c>
      <c r="B15" s="302"/>
      <c r="C15" s="303"/>
      <c r="D15" s="158" t="s">
        <v>38</v>
      </c>
      <c r="E15" s="169"/>
    </row>
    <row r="16" spans="1:5" x14ac:dyDescent="0.25">
      <c r="A16" s="166" t="s">
        <v>1047</v>
      </c>
      <c r="B16" s="300"/>
      <c r="C16" s="301"/>
      <c r="D16" s="157" t="s">
        <v>38</v>
      </c>
      <c r="E16" s="167"/>
    </row>
    <row r="17" spans="1:5" x14ac:dyDescent="0.25">
      <c r="A17" s="168" t="s">
        <v>1048</v>
      </c>
      <c r="B17" s="302"/>
      <c r="C17" s="303"/>
      <c r="D17" s="158" t="s">
        <v>38</v>
      </c>
      <c r="E17" s="169"/>
    </row>
    <row r="18" spans="1:5" x14ac:dyDescent="0.25">
      <c r="A18" s="166" t="s">
        <v>1049</v>
      </c>
      <c r="B18" s="300"/>
      <c r="C18" s="301"/>
      <c r="D18" s="157" t="s">
        <v>38</v>
      </c>
      <c r="E18" s="167"/>
    </row>
    <row r="19" spans="1:5" x14ac:dyDescent="0.25">
      <c r="A19" s="168" t="s">
        <v>1050</v>
      </c>
      <c r="B19" s="302"/>
      <c r="C19" s="303"/>
      <c r="D19" s="158" t="s">
        <v>38</v>
      </c>
      <c r="E19" s="169"/>
    </row>
    <row r="20" spans="1:5" x14ac:dyDescent="0.25">
      <c r="A20" s="288" t="s">
        <v>1051</v>
      </c>
      <c r="B20" s="290" t="s">
        <v>1052</v>
      </c>
      <c r="C20" s="291"/>
      <c r="D20" s="294" t="s">
        <v>38</v>
      </c>
      <c r="E20" s="170" t="s">
        <v>1053</v>
      </c>
    </row>
    <row r="21" spans="1:5" x14ac:dyDescent="0.25">
      <c r="A21" s="296"/>
      <c r="B21" s="297"/>
      <c r="C21" s="298"/>
      <c r="D21" s="299"/>
      <c r="E21" s="171" t="s">
        <v>1054</v>
      </c>
    </row>
    <row r="22" spans="1:5" x14ac:dyDescent="0.25">
      <c r="A22" s="280" t="s">
        <v>1055</v>
      </c>
      <c r="B22" s="282" t="s">
        <v>1052</v>
      </c>
      <c r="C22" s="283"/>
      <c r="D22" s="286" t="s">
        <v>38</v>
      </c>
      <c r="E22" s="172" t="s">
        <v>1053</v>
      </c>
    </row>
    <row r="23" spans="1:5" x14ac:dyDescent="0.25">
      <c r="A23" s="281"/>
      <c r="B23" s="284"/>
      <c r="C23" s="285"/>
      <c r="D23" s="287"/>
      <c r="E23" s="173" t="s">
        <v>1054</v>
      </c>
    </row>
    <row r="24" spans="1:5" x14ac:dyDescent="0.25">
      <c r="A24" s="288" t="s">
        <v>1056</v>
      </c>
      <c r="B24" s="290" t="s">
        <v>1052</v>
      </c>
      <c r="C24" s="291"/>
      <c r="D24" s="294" t="s">
        <v>38</v>
      </c>
      <c r="E24" s="170" t="s">
        <v>1053</v>
      </c>
    </row>
    <row r="25" spans="1:5" x14ac:dyDescent="0.25">
      <c r="A25" s="296"/>
      <c r="B25" s="297"/>
      <c r="C25" s="298"/>
      <c r="D25" s="299"/>
      <c r="E25" s="171" t="s">
        <v>1054</v>
      </c>
    </row>
    <row r="26" spans="1:5" x14ac:dyDescent="0.25">
      <c r="A26" s="280" t="s">
        <v>1057</v>
      </c>
      <c r="B26" s="282" t="s">
        <v>1052</v>
      </c>
      <c r="C26" s="283"/>
      <c r="D26" s="286" t="s">
        <v>38</v>
      </c>
      <c r="E26" s="172" t="s">
        <v>1053</v>
      </c>
    </row>
    <row r="27" spans="1:5" x14ac:dyDescent="0.25">
      <c r="A27" s="281"/>
      <c r="B27" s="284"/>
      <c r="C27" s="285"/>
      <c r="D27" s="287"/>
      <c r="E27" s="173" t="s">
        <v>1054</v>
      </c>
    </row>
    <row r="28" spans="1:5" x14ac:dyDescent="0.25">
      <c r="A28" s="288" t="s">
        <v>1058</v>
      </c>
      <c r="B28" s="290" t="s">
        <v>1052</v>
      </c>
      <c r="C28" s="291"/>
      <c r="D28" s="294" t="s">
        <v>38</v>
      </c>
      <c r="E28" s="170" t="s">
        <v>1053</v>
      </c>
    </row>
    <row r="29" spans="1:5" x14ac:dyDescent="0.25">
      <c r="A29" s="296"/>
      <c r="B29" s="297"/>
      <c r="C29" s="298"/>
      <c r="D29" s="299"/>
      <c r="E29" s="171" t="s">
        <v>1054</v>
      </c>
    </row>
    <row r="30" spans="1:5" x14ac:dyDescent="0.25">
      <c r="A30" s="280" t="s">
        <v>1059</v>
      </c>
      <c r="B30" s="282" t="s">
        <v>1052</v>
      </c>
      <c r="C30" s="283"/>
      <c r="D30" s="286" t="s">
        <v>38</v>
      </c>
      <c r="E30" s="172" t="s">
        <v>1053</v>
      </c>
    </row>
    <row r="31" spans="1:5" x14ac:dyDescent="0.25">
      <c r="A31" s="281"/>
      <c r="B31" s="284"/>
      <c r="C31" s="285"/>
      <c r="D31" s="287"/>
      <c r="E31" s="173" t="s">
        <v>1054</v>
      </c>
    </row>
    <row r="32" spans="1:5" x14ac:dyDescent="0.25">
      <c r="A32" s="288" t="s">
        <v>1060</v>
      </c>
      <c r="B32" s="290" t="s">
        <v>1052</v>
      </c>
      <c r="C32" s="291"/>
      <c r="D32" s="294" t="s">
        <v>38</v>
      </c>
      <c r="E32" s="170" t="s">
        <v>1053</v>
      </c>
    </row>
    <row r="33" spans="1:5" x14ac:dyDescent="0.25">
      <c r="A33" s="296"/>
      <c r="B33" s="297"/>
      <c r="C33" s="298"/>
      <c r="D33" s="299"/>
      <c r="E33" s="171" t="s">
        <v>1054</v>
      </c>
    </row>
    <row r="34" spans="1:5" x14ac:dyDescent="0.25">
      <c r="A34" s="280" t="s">
        <v>1061</v>
      </c>
      <c r="B34" s="282" t="s">
        <v>1052</v>
      </c>
      <c r="C34" s="283"/>
      <c r="D34" s="286" t="s">
        <v>38</v>
      </c>
      <c r="E34" s="172" t="s">
        <v>1053</v>
      </c>
    </row>
    <row r="35" spans="1:5" x14ac:dyDescent="0.25">
      <c r="A35" s="281"/>
      <c r="B35" s="284"/>
      <c r="C35" s="285"/>
      <c r="D35" s="287"/>
      <c r="E35" s="173" t="s">
        <v>1054</v>
      </c>
    </row>
    <row r="36" spans="1:5" x14ac:dyDescent="0.25">
      <c r="A36" s="288" t="s">
        <v>1062</v>
      </c>
      <c r="B36" s="290" t="s">
        <v>1052</v>
      </c>
      <c r="C36" s="291"/>
      <c r="D36" s="294" t="s">
        <v>38</v>
      </c>
      <c r="E36" s="170" t="s">
        <v>1053</v>
      </c>
    </row>
    <row r="37" spans="1:5" x14ac:dyDescent="0.25">
      <c r="A37" s="296"/>
      <c r="B37" s="297"/>
      <c r="C37" s="298"/>
      <c r="D37" s="299"/>
      <c r="E37" s="171" t="s">
        <v>1054</v>
      </c>
    </row>
    <row r="38" spans="1:5" x14ac:dyDescent="0.25">
      <c r="A38" s="280" t="s">
        <v>1063</v>
      </c>
      <c r="B38" s="282" t="s">
        <v>1052</v>
      </c>
      <c r="C38" s="283"/>
      <c r="D38" s="286" t="s">
        <v>38</v>
      </c>
      <c r="E38" s="172" t="s">
        <v>1053</v>
      </c>
    </row>
    <row r="39" spans="1:5" x14ac:dyDescent="0.25">
      <c r="A39" s="281"/>
      <c r="B39" s="284"/>
      <c r="C39" s="285"/>
      <c r="D39" s="287"/>
      <c r="E39" s="173" t="s">
        <v>1054</v>
      </c>
    </row>
    <row r="40" spans="1:5" x14ac:dyDescent="0.25">
      <c r="A40" s="288" t="s">
        <v>1064</v>
      </c>
      <c r="B40" s="290" t="s">
        <v>1052</v>
      </c>
      <c r="C40" s="291"/>
      <c r="D40" s="294" t="s">
        <v>38</v>
      </c>
      <c r="E40" s="170" t="s">
        <v>1053</v>
      </c>
    </row>
    <row r="41" spans="1:5" x14ac:dyDescent="0.25">
      <c r="A41" s="296"/>
      <c r="B41" s="297"/>
      <c r="C41" s="298"/>
      <c r="D41" s="299"/>
      <c r="E41" s="171" t="s">
        <v>1054</v>
      </c>
    </row>
    <row r="42" spans="1:5" x14ac:dyDescent="0.25">
      <c r="A42" s="280" t="s">
        <v>1065</v>
      </c>
      <c r="B42" s="282" t="s">
        <v>1052</v>
      </c>
      <c r="C42" s="283"/>
      <c r="D42" s="286" t="s">
        <v>38</v>
      </c>
      <c r="E42" s="172" t="s">
        <v>1053</v>
      </c>
    </row>
    <row r="43" spans="1:5" x14ac:dyDescent="0.25">
      <c r="A43" s="281"/>
      <c r="B43" s="284"/>
      <c r="C43" s="285"/>
      <c r="D43" s="287"/>
      <c r="E43" s="173" t="s">
        <v>1054</v>
      </c>
    </row>
    <row r="44" spans="1:5" x14ac:dyDescent="0.25">
      <c r="A44" s="288" t="s">
        <v>1066</v>
      </c>
      <c r="B44" s="290" t="s">
        <v>1052</v>
      </c>
      <c r="C44" s="291"/>
      <c r="D44" s="294" t="s">
        <v>38</v>
      </c>
      <c r="E44" s="170" t="s">
        <v>1053</v>
      </c>
    </row>
    <row r="45" spans="1:5" x14ac:dyDescent="0.25">
      <c r="A45" s="296"/>
      <c r="B45" s="297"/>
      <c r="C45" s="298"/>
      <c r="D45" s="299"/>
      <c r="E45" s="171" t="s">
        <v>1054</v>
      </c>
    </row>
    <row r="46" spans="1:5" x14ac:dyDescent="0.25">
      <c r="A46" s="280" t="s">
        <v>1067</v>
      </c>
      <c r="B46" s="282" t="s">
        <v>1052</v>
      </c>
      <c r="C46" s="283"/>
      <c r="D46" s="286" t="s">
        <v>38</v>
      </c>
      <c r="E46" s="172" t="s">
        <v>1053</v>
      </c>
    </row>
    <row r="47" spans="1:5" x14ac:dyDescent="0.25">
      <c r="A47" s="281"/>
      <c r="B47" s="284"/>
      <c r="C47" s="285"/>
      <c r="D47" s="287"/>
      <c r="E47" s="173" t="s">
        <v>1054</v>
      </c>
    </row>
    <row r="48" spans="1:5" x14ac:dyDescent="0.25">
      <c r="A48" s="288" t="s">
        <v>1068</v>
      </c>
      <c r="B48" s="290" t="s">
        <v>1052</v>
      </c>
      <c r="C48" s="291"/>
      <c r="D48" s="294" t="s">
        <v>38</v>
      </c>
      <c r="E48" s="170" t="s">
        <v>1053</v>
      </c>
    </row>
    <row r="49" spans="1:5" x14ac:dyDescent="0.25">
      <c r="A49" s="296"/>
      <c r="B49" s="297"/>
      <c r="C49" s="298"/>
      <c r="D49" s="299"/>
      <c r="E49" s="171" t="s">
        <v>1054</v>
      </c>
    </row>
    <row r="50" spans="1:5" x14ac:dyDescent="0.25">
      <c r="A50" s="280" t="s">
        <v>1069</v>
      </c>
      <c r="B50" s="282" t="s">
        <v>1052</v>
      </c>
      <c r="C50" s="283"/>
      <c r="D50" s="286" t="s">
        <v>38</v>
      </c>
      <c r="E50" s="172" t="s">
        <v>1053</v>
      </c>
    </row>
    <row r="51" spans="1:5" x14ac:dyDescent="0.25">
      <c r="A51" s="281"/>
      <c r="B51" s="284"/>
      <c r="C51" s="285"/>
      <c r="D51" s="287"/>
      <c r="E51" s="173" t="s">
        <v>1054</v>
      </c>
    </row>
    <row r="52" spans="1:5" x14ac:dyDescent="0.25">
      <c r="A52" s="288" t="s">
        <v>1070</v>
      </c>
      <c r="B52" s="290" t="s">
        <v>1052</v>
      </c>
      <c r="C52" s="291"/>
      <c r="D52" s="294" t="s">
        <v>38</v>
      </c>
      <c r="E52" s="170" t="s">
        <v>1053</v>
      </c>
    </row>
    <row r="53" spans="1:5" x14ac:dyDescent="0.25">
      <c r="A53" s="296"/>
      <c r="B53" s="297"/>
      <c r="C53" s="298"/>
      <c r="D53" s="299"/>
      <c r="E53" s="171" t="s">
        <v>1054</v>
      </c>
    </row>
    <row r="54" spans="1:5" x14ac:dyDescent="0.25">
      <c r="A54" s="280" t="s">
        <v>1071</v>
      </c>
      <c r="B54" s="282" t="s">
        <v>1052</v>
      </c>
      <c r="C54" s="283"/>
      <c r="D54" s="286" t="s">
        <v>38</v>
      </c>
      <c r="E54" s="172" t="s">
        <v>1053</v>
      </c>
    </row>
    <row r="55" spans="1:5" x14ac:dyDescent="0.25">
      <c r="A55" s="281"/>
      <c r="B55" s="284"/>
      <c r="C55" s="285"/>
      <c r="D55" s="287"/>
      <c r="E55" s="173" t="s">
        <v>1054</v>
      </c>
    </row>
    <row r="56" spans="1:5" x14ac:dyDescent="0.25">
      <c r="A56" s="288" t="s">
        <v>1072</v>
      </c>
      <c r="B56" s="290" t="s">
        <v>1052</v>
      </c>
      <c r="C56" s="291"/>
      <c r="D56" s="294" t="s">
        <v>38</v>
      </c>
      <c r="E56" s="170" t="s">
        <v>1053</v>
      </c>
    </row>
    <row r="57" spans="1:5" x14ac:dyDescent="0.25">
      <c r="A57" s="296"/>
      <c r="B57" s="297"/>
      <c r="C57" s="298"/>
      <c r="D57" s="299"/>
      <c r="E57" s="171" t="s">
        <v>1054</v>
      </c>
    </row>
    <row r="58" spans="1:5" x14ac:dyDescent="0.25">
      <c r="A58" s="280" t="s">
        <v>1073</v>
      </c>
      <c r="B58" s="282" t="s">
        <v>1052</v>
      </c>
      <c r="C58" s="283"/>
      <c r="D58" s="286" t="s">
        <v>38</v>
      </c>
      <c r="E58" s="172" t="s">
        <v>1053</v>
      </c>
    </row>
    <row r="59" spans="1:5" x14ac:dyDescent="0.25">
      <c r="A59" s="281"/>
      <c r="B59" s="284"/>
      <c r="C59" s="285"/>
      <c r="D59" s="287"/>
      <c r="E59" s="173" t="s">
        <v>1054</v>
      </c>
    </row>
    <row r="60" spans="1:5" x14ac:dyDescent="0.25">
      <c r="A60" s="288" t="s">
        <v>1074</v>
      </c>
      <c r="B60" s="290" t="s">
        <v>1052</v>
      </c>
      <c r="C60" s="291"/>
      <c r="D60" s="294" t="s">
        <v>38</v>
      </c>
      <c r="E60" s="170" t="s">
        <v>1053</v>
      </c>
    </row>
    <row r="61" spans="1:5" x14ac:dyDescent="0.25">
      <c r="A61" s="296"/>
      <c r="B61" s="297"/>
      <c r="C61" s="298"/>
      <c r="D61" s="299"/>
      <c r="E61" s="171" t="s">
        <v>1054</v>
      </c>
    </row>
    <row r="62" spans="1:5" x14ac:dyDescent="0.25">
      <c r="A62" s="280" t="s">
        <v>1075</v>
      </c>
      <c r="B62" s="282" t="s">
        <v>1052</v>
      </c>
      <c r="C62" s="283"/>
      <c r="D62" s="286" t="s">
        <v>38</v>
      </c>
      <c r="E62" s="172" t="s">
        <v>1053</v>
      </c>
    </row>
    <row r="63" spans="1:5" x14ac:dyDescent="0.25">
      <c r="A63" s="281"/>
      <c r="B63" s="284"/>
      <c r="C63" s="285"/>
      <c r="D63" s="287"/>
      <c r="E63" s="173" t="s">
        <v>1054</v>
      </c>
    </row>
    <row r="64" spans="1:5" x14ac:dyDescent="0.25">
      <c r="A64" s="288" t="s">
        <v>1076</v>
      </c>
      <c r="B64" s="290" t="s">
        <v>1052</v>
      </c>
      <c r="C64" s="291"/>
      <c r="D64" s="294" t="s">
        <v>38</v>
      </c>
      <c r="E64" s="170" t="s">
        <v>1053</v>
      </c>
    </row>
    <row r="65" spans="1:5" x14ac:dyDescent="0.25">
      <c r="A65" s="296"/>
      <c r="B65" s="297"/>
      <c r="C65" s="298"/>
      <c r="D65" s="299"/>
      <c r="E65" s="171" t="s">
        <v>1054</v>
      </c>
    </row>
    <row r="66" spans="1:5" x14ac:dyDescent="0.25">
      <c r="A66" s="280" t="s">
        <v>1077</v>
      </c>
      <c r="B66" s="282" t="s">
        <v>1078</v>
      </c>
      <c r="C66" s="283"/>
      <c r="D66" s="286" t="s">
        <v>38</v>
      </c>
      <c r="E66" s="172" t="s">
        <v>1053</v>
      </c>
    </row>
    <row r="67" spans="1:5" x14ac:dyDescent="0.25">
      <c r="A67" s="281"/>
      <c r="B67" s="284"/>
      <c r="C67" s="285"/>
      <c r="D67" s="287"/>
      <c r="E67" s="173" t="s">
        <v>1054</v>
      </c>
    </row>
    <row r="68" spans="1:5" x14ac:dyDescent="0.25">
      <c r="A68" s="288" t="s">
        <v>1079</v>
      </c>
      <c r="B68" s="290" t="s">
        <v>1078</v>
      </c>
      <c r="C68" s="291"/>
      <c r="D68" s="294" t="s">
        <v>38</v>
      </c>
      <c r="E68" s="170" t="s">
        <v>1053</v>
      </c>
    </row>
    <row r="69" spans="1:5" x14ac:dyDescent="0.25">
      <c r="A69" s="296"/>
      <c r="B69" s="297"/>
      <c r="C69" s="298"/>
      <c r="D69" s="299"/>
      <c r="E69" s="171" t="s">
        <v>1054</v>
      </c>
    </row>
    <row r="70" spans="1:5" x14ac:dyDescent="0.25">
      <c r="A70" s="280" t="s">
        <v>1080</v>
      </c>
      <c r="B70" s="282" t="s">
        <v>1078</v>
      </c>
      <c r="C70" s="283"/>
      <c r="D70" s="286" t="s">
        <v>38</v>
      </c>
      <c r="E70" s="172" t="s">
        <v>1053</v>
      </c>
    </row>
    <row r="71" spans="1:5" x14ac:dyDescent="0.25">
      <c r="A71" s="281"/>
      <c r="B71" s="284"/>
      <c r="C71" s="285"/>
      <c r="D71" s="287"/>
      <c r="E71" s="173" t="s">
        <v>1054</v>
      </c>
    </row>
    <row r="72" spans="1:5" x14ac:dyDescent="0.25">
      <c r="A72" s="288" t="s">
        <v>1081</v>
      </c>
      <c r="B72" s="290" t="s">
        <v>1078</v>
      </c>
      <c r="C72" s="291"/>
      <c r="D72" s="294" t="s">
        <v>38</v>
      </c>
      <c r="E72" s="170" t="s">
        <v>1053</v>
      </c>
    </row>
    <row r="73" spans="1:5" x14ac:dyDescent="0.25">
      <c r="A73" s="296"/>
      <c r="B73" s="297"/>
      <c r="C73" s="298"/>
      <c r="D73" s="299"/>
      <c r="E73" s="171" t="s">
        <v>1054</v>
      </c>
    </row>
    <row r="74" spans="1:5" x14ac:dyDescent="0.25">
      <c r="A74" s="280" t="s">
        <v>1082</v>
      </c>
      <c r="B74" s="282" t="s">
        <v>1078</v>
      </c>
      <c r="C74" s="283"/>
      <c r="D74" s="286" t="s">
        <v>38</v>
      </c>
      <c r="E74" s="172" t="s">
        <v>1053</v>
      </c>
    </row>
    <row r="75" spans="1:5" x14ac:dyDescent="0.25">
      <c r="A75" s="281"/>
      <c r="B75" s="284"/>
      <c r="C75" s="285"/>
      <c r="D75" s="287"/>
      <c r="E75" s="173" t="s">
        <v>1054</v>
      </c>
    </row>
    <row r="76" spans="1:5" x14ac:dyDescent="0.25">
      <c r="A76" s="288" t="s">
        <v>1083</v>
      </c>
      <c r="B76" s="290" t="s">
        <v>1078</v>
      </c>
      <c r="C76" s="291"/>
      <c r="D76" s="294" t="s">
        <v>38</v>
      </c>
      <c r="E76" s="170" t="s">
        <v>1053</v>
      </c>
    </row>
    <row r="77" spans="1:5" x14ac:dyDescent="0.25">
      <c r="A77" s="296"/>
      <c r="B77" s="297"/>
      <c r="C77" s="298"/>
      <c r="D77" s="299"/>
      <c r="E77" s="171" t="s">
        <v>1054</v>
      </c>
    </row>
    <row r="78" spans="1:5" x14ac:dyDescent="0.25">
      <c r="A78" s="280" t="s">
        <v>1084</v>
      </c>
      <c r="B78" s="282" t="s">
        <v>1078</v>
      </c>
      <c r="C78" s="283"/>
      <c r="D78" s="286" t="s">
        <v>38</v>
      </c>
      <c r="E78" s="172" t="s">
        <v>1053</v>
      </c>
    </row>
    <row r="79" spans="1:5" x14ac:dyDescent="0.25">
      <c r="A79" s="281"/>
      <c r="B79" s="284"/>
      <c r="C79" s="285"/>
      <c r="D79" s="287"/>
      <c r="E79" s="173" t="s">
        <v>1054</v>
      </c>
    </row>
    <row r="80" spans="1:5" x14ac:dyDescent="0.25">
      <c r="A80" s="288" t="s">
        <v>1085</v>
      </c>
      <c r="B80" s="290" t="s">
        <v>1078</v>
      </c>
      <c r="C80" s="291"/>
      <c r="D80" s="294" t="s">
        <v>38</v>
      </c>
      <c r="E80" s="170" t="s">
        <v>1053</v>
      </c>
    </row>
    <row r="81" spans="1:5" x14ac:dyDescent="0.25">
      <c r="A81" s="296"/>
      <c r="B81" s="297"/>
      <c r="C81" s="298"/>
      <c r="D81" s="299"/>
      <c r="E81" s="171" t="s">
        <v>1054</v>
      </c>
    </row>
    <row r="82" spans="1:5" x14ac:dyDescent="0.25">
      <c r="A82" s="280" t="s">
        <v>1086</v>
      </c>
      <c r="B82" s="282" t="s">
        <v>1078</v>
      </c>
      <c r="C82" s="283"/>
      <c r="D82" s="286" t="s">
        <v>38</v>
      </c>
      <c r="E82" s="172" t="s">
        <v>1053</v>
      </c>
    </row>
    <row r="83" spans="1:5" x14ac:dyDescent="0.25">
      <c r="A83" s="281"/>
      <c r="B83" s="284"/>
      <c r="C83" s="285"/>
      <c r="D83" s="287"/>
      <c r="E83" s="173" t="s">
        <v>1054</v>
      </c>
    </row>
    <row r="84" spans="1:5" x14ac:dyDescent="0.25">
      <c r="A84" s="288" t="s">
        <v>1087</v>
      </c>
      <c r="B84" s="290" t="s">
        <v>1088</v>
      </c>
      <c r="C84" s="291"/>
      <c r="D84" s="294" t="s">
        <v>38</v>
      </c>
      <c r="E84" s="170" t="s">
        <v>1053</v>
      </c>
    </row>
    <row r="85" spans="1:5" x14ac:dyDescent="0.25">
      <c r="A85" s="296"/>
      <c r="B85" s="297"/>
      <c r="C85" s="298"/>
      <c r="D85" s="299"/>
      <c r="E85" s="171" t="s">
        <v>1054</v>
      </c>
    </row>
    <row r="86" spans="1:5" x14ac:dyDescent="0.25">
      <c r="A86" s="280" t="s">
        <v>1089</v>
      </c>
      <c r="B86" s="282" t="s">
        <v>1088</v>
      </c>
      <c r="C86" s="283"/>
      <c r="D86" s="286" t="s">
        <v>38</v>
      </c>
      <c r="E86" s="172" t="s">
        <v>1053</v>
      </c>
    </row>
    <row r="87" spans="1:5" x14ac:dyDescent="0.25">
      <c r="A87" s="281"/>
      <c r="B87" s="284"/>
      <c r="C87" s="285"/>
      <c r="D87" s="287"/>
      <c r="E87" s="173" t="s">
        <v>1054</v>
      </c>
    </row>
    <row r="88" spans="1:5" x14ac:dyDescent="0.25">
      <c r="A88" s="288" t="s">
        <v>1090</v>
      </c>
      <c r="B88" s="290" t="s">
        <v>1088</v>
      </c>
      <c r="C88" s="291"/>
      <c r="D88" s="294" t="s">
        <v>38</v>
      </c>
      <c r="E88" s="170" t="s">
        <v>1053</v>
      </c>
    </row>
    <row r="89" spans="1:5" x14ac:dyDescent="0.25">
      <c r="A89" s="296"/>
      <c r="B89" s="297"/>
      <c r="C89" s="298"/>
      <c r="D89" s="299"/>
      <c r="E89" s="171" t="s">
        <v>1054</v>
      </c>
    </row>
    <row r="90" spans="1:5" x14ac:dyDescent="0.25">
      <c r="A90" s="280" t="s">
        <v>1091</v>
      </c>
      <c r="B90" s="282" t="s">
        <v>1088</v>
      </c>
      <c r="C90" s="283"/>
      <c r="D90" s="286" t="s">
        <v>38</v>
      </c>
      <c r="E90" s="172" t="s">
        <v>1053</v>
      </c>
    </row>
    <row r="91" spans="1:5" x14ac:dyDescent="0.25">
      <c r="A91" s="281"/>
      <c r="B91" s="284"/>
      <c r="C91" s="285"/>
      <c r="D91" s="287"/>
      <c r="E91" s="173" t="s">
        <v>1054</v>
      </c>
    </row>
    <row r="92" spans="1:5" x14ac:dyDescent="0.25">
      <c r="A92" s="288" t="s">
        <v>1092</v>
      </c>
      <c r="B92" s="290" t="s">
        <v>1088</v>
      </c>
      <c r="C92" s="291"/>
      <c r="D92" s="294" t="s">
        <v>38</v>
      </c>
      <c r="E92" s="170" t="s">
        <v>1053</v>
      </c>
    </row>
    <row r="93" spans="1:5" x14ac:dyDescent="0.25">
      <c r="A93" s="296"/>
      <c r="B93" s="297"/>
      <c r="C93" s="298"/>
      <c r="D93" s="299"/>
      <c r="E93" s="171" t="s">
        <v>1054</v>
      </c>
    </row>
    <row r="94" spans="1:5" x14ac:dyDescent="0.25">
      <c r="A94" s="280" t="s">
        <v>1093</v>
      </c>
      <c r="B94" s="282" t="s">
        <v>1088</v>
      </c>
      <c r="C94" s="283"/>
      <c r="D94" s="286" t="s">
        <v>38</v>
      </c>
      <c r="E94" s="172" t="s">
        <v>1053</v>
      </c>
    </row>
    <row r="95" spans="1:5" x14ac:dyDescent="0.25">
      <c r="A95" s="281"/>
      <c r="B95" s="284"/>
      <c r="C95" s="285"/>
      <c r="D95" s="287"/>
      <c r="E95" s="173" t="s">
        <v>1054</v>
      </c>
    </row>
    <row r="96" spans="1:5" x14ac:dyDescent="0.25">
      <c r="A96" s="288" t="s">
        <v>1094</v>
      </c>
      <c r="B96" s="290" t="s">
        <v>1088</v>
      </c>
      <c r="C96" s="291"/>
      <c r="D96" s="294" t="s">
        <v>38</v>
      </c>
      <c r="E96" s="170" t="s">
        <v>1053</v>
      </c>
    </row>
    <row r="97" spans="1:5" x14ac:dyDescent="0.25">
      <c r="A97" s="296"/>
      <c r="B97" s="297"/>
      <c r="C97" s="298"/>
      <c r="D97" s="299"/>
      <c r="E97" s="171" t="s">
        <v>1054</v>
      </c>
    </row>
    <row r="98" spans="1:5" x14ac:dyDescent="0.25">
      <c r="A98" s="280" t="s">
        <v>1095</v>
      </c>
      <c r="B98" s="282" t="s">
        <v>1088</v>
      </c>
      <c r="C98" s="283"/>
      <c r="D98" s="286" t="s">
        <v>38</v>
      </c>
      <c r="E98" s="172" t="s">
        <v>1053</v>
      </c>
    </row>
    <row r="99" spans="1:5" x14ac:dyDescent="0.25">
      <c r="A99" s="281"/>
      <c r="B99" s="284"/>
      <c r="C99" s="285"/>
      <c r="D99" s="287"/>
      <c r="E99" s="173" t="s">
        <v>1054</v>
      </c>
    </row>
    <row r="100" spans="1:5" x14ac:dyDescent="0.25">
      <c r="A100" s="288" t="s">
        <v>1096</v>
      </c>
      <c r="B100" s="290" t="s">
        <v>1088</v>
      </c>
      <c r="C100" s="291"/>
      <c r="D100" s="294" t="s">
        <v>38</v>
      </c>
      <c r="E100" s="170" t="s">
        <v>1053</v>
      </c>
    </row>
    <row r="101" spans="1:5" x14ac:dyDescent="0.25">
      <c r="A101" s="296"/>
      <c r="B101" s="297"/>
      <c r="C101" s="298"/>
      <c r="D101" s="299"/>
      <c r="E101" s="171" t="s">
        <v>1054</v>
      </c>
    </row>
    <row r="102" spans="1:5" x14ac:dyDescent="0.25">
      <c r="A102" s="280" t="s">
        <v>1097</v>
      </c>
      <c r="B102" s="282" t="s">
        <v>1088</v>
      </c>
      <c r="C102" s="283"/>
      <c r="D102" s="286" t="s">
        <v>38</v>
      </c>
      <c r="E102" s="172" t="s">
        <v>1053</v>
      </c>
    </row>
    <row r="103" spans="1:5" x14ac:dyDescent="0.25">
      <c r="A103" s="281"/>
      <c r="B103" s="284"/>
      <c r="C103" s="285"/>
      <c r="D103" s="287"/>
      <c r="E103" s="173" t="s">
        <v>1054</v>
      </c>
    </row>
    <row r="104" spans="1:5" x14ac:dyDescent="0.25">
      <c r="A104" s="288" t="s">
        <v>1098</v>
      </c>
      <c r="B104" s="290" t="s">
        <v>1088</v>
      </c>
      <c r="C104" s="291"/>
      <c r="D104" s="294" t="s">
        <v>38</v>
      </c>
      <c r="E104" s="170" t="s">
        <v>1053</v>
      </c>
    </row>
    <row r="105" spans="1:5" x14ac:dyDescent="0.25">
      <c r="A105" s="296"/>
      <c r="B105" s="297"/>
      <c r="C105" s="298"/>
      <c r="D105" s="299"/>
      <c r="E105" s="171" t="s">
        <v>1054</v>
      </c>
    </row>
    <row r="106" spans="1:5" x14ac:dyDescent="0.25">
      <c r="A106" s="280" t="s">
        <v>1099</v>
      </c>
      <c r="B106" s="282" t="s">
        <v>1088</v>
      </c>
      <c r="C106" s="283"/>
      <c r="D106" s="286" t="s">
        <v>38</v>
      </c>
      <c r="E106" s="172" t="s">
        <v>1053</v>
      </c>
    </row>
    <row r="107" spans="1:5" x14ac:dyDescent="0.25">
      <c r="A107" s="281"/>
      <c r="B107" s="284"/>
      <c r="C107" s="285"/>
      <c r="D107" s="287"/>
      <c r="E107" s="173" t="s">
        <v>1054</v>
      </c>
    </row>
    <row r="108" spans="1:5" x14ac:dyDescent="0.25">
      <c r="A108" s="288" t="s">
        <v>1100</v>
      </c>
      <c r="B108" s="290" t="s">
        <v>1088</v>
      </c>
      <c r="C108" s="291"/>
      <c r="D108" s="294" t="s">
        <v>38</v>
      </c>
      <c r="E108" s="170" t="s">
        <v>1053</v>
      </c>
    </row>
    <row r="109" spans="1:5" x14ac:dyDescent="0.25">
      <c r="A109" s="296"/>
      <c r="B109" s="297"/>
      <c r="C109" s="298"/>
      <c r="D109" s="299"/>
      <c r="E109" s="171" t="s">
        <v>1054</v>
      </c>
    </row>
    <row r="110" spans="1:5" x14ac:dyDescent="0.25">
      <c r="A110" s="280" t="s">
        <v>1101</v>
      </c>
      <c r="B110" s="282" t="s">
        <v>1088</v>
      </c>
      <c r="C110" s="283"/>
      <c r="D110" s="286" t="s">
        <v>38</v>
      </c>
      <c r="E110" s="172" t="s">
        <v>1053</v>
      </c>
    </row>
    <row r="111" spans="1:5" x14ac:dyDescent="0.25">
      <c r="A111" s="281"/>
      <c r="B111" s="284"/>
      <c r="C111" s="285"/>
      <c r="D111" s="287"/>
      <c r="E111" s="173" t="s">
        <v>1054</v>
      </c>
    </row>
    <row r="112" spans="1:5" x14ac:dyDescent="0.25">
      <c r="A112" s="288" t="s">
        <v>1102</v>
      </c>
      <c r="B112" s="290" t="s">
        <v>1088</v>
      </c>
      <c r="C112" s="291"/>
      <c r="D112" s="294" t="s">
        <v>38</v>
      </c>
      <c r="E112" s="170" t="s">
        <v>1053</v>
      </c>
    </row>
    <row r="113" spans="1:5" x14ac:dyDescent="0.25">
      <c r="A113" s="296"/>
      <c r="B113" s="297"/>
      <c r="C113" s="298"/>
      <c r="D113" s="299"/>
      <c r="E113" s="171" t="s">
        <v>1054</v>
      </c>
    </row>
    <row r="114" spans="1:5" x14ac:dyDescent="0.25">
      <c r="A114" s="280" t="s">
        <v>1103</v>
      </c>
      <c r="B114" s="282" t="s">
        <v>1088</v>
      </c>
      <c r="C114" s="283"/>
      <c r="D114" s="286" t="s">
        <v>38</v>
      </c>
      <c r="E114" s="172" t="s">
        <v>1053</v>
      </c>
    </row>
    <row r="115" spans="1:5" x14ac:dyDescent="0.25">
      <c r="A115" s="281"/>
      <c r="B115" s="284"/>
      <c r="C115" s="285"/>
      <c r="D115" s="287"/>
      <c r="E115" s="173" t="s">
        <v>1054</v>
      </c>
    </row>
    <row r="116" spans="1:5" x14ac:dyDescent="0.25">
      <c r="A116" s="288" t="s">
        <v>1104</v>
      </c>
      <c r="B116" s="290" t="s">
        <v>1088</v>
      </c>
      <c r="C116" s="291"/>
      <c r="D116" s="294" t="s">
        <v>38</v>
      </c>
      <c r="E116" s="170" t="s">
        <v>1053</v>
      </c>
    </row>
    <row r="117" spans="1:5" x14ac:dyDescent="0.25">
      <c r="A117" s="296"/>
      <c r="B117" s="297"/>
      <c r="C117" s="298"/>
      <c r="D117" s="299"/>
      <c r="E117" s="171" t="s">
        <v>1054</v>
      </c>
    </row>
    <row r="118" spans="1:5" x14ac:dyDescent="0.25">
      <c r="A118" s="280" t="s">
        <v>1105</v>
      </c>
      <c r="B118" s="282" t="s">
        <v>1106</v>
      </c>
      <c r="C118" s="283"/>
      <c r="D118" s="286" t="s">
        <v>38</v>
      </c>
      <c r="E118" s="172" t="s">
        <v>1053</v>
      </c>
    </row>
    <row r="119" spans="1:5" x14ac:dyDescent="0.25">
      <c r="A119" s="281"/>
      <c r="B119" s="284"/>
      <c r="C119" s="285"/>
      <c r="D119" s="287"/>
      <c r="E119" s="173" t="s">
        <v>1054</v>
      </c>
    </row>
    <row r="120" spans="1:5" x14ac:dyDescent="0.25">
      <c r="A120" s="288" t="s">
        <v>1107</v>
      </c>
      <c r="B120" s="290" t="s">
        <v>1106</v>
      </c>
      <c r="C120" s="291"/>
      <c r="D120" s="294" t="s">
        <v>38</v>
      </c>
      <c r="E120" s="170" t="s">
        <v>1053</v>
      </c>
    </row>
    <row r="121" spans="1:5" x14ac:dyDescent="0.25">
      <c r="A121" s="296"/>
      <c r="B121" s="297"/>
      <c r="C121" s="298"/>
      <c r="D121" s="299"/>
      <c r="E121" s="171" t="s">
        <v>1054</v>
      </c>
    </row>
    <row r="122" spans="1:5" x14ac:dyDescent="0.25">
      <c r="A122" s="280" t="s">
        <v>1108</v>
      </c>
      <c r="B122" s="282" t="s">
        <v>1106</v>
      </c>
      <c r="C122" s="283"/>
      <c r="D122" s="286" t="s">
        <v>38</v>
      </c>
      <c r="E122" s="172" t="s">
        <v>1053</v>
      </c>
    </row>
    <row r="123" spans="1:5" x14ac:dyDescent="0.25">
      <c r="A123" s="281"/>
      <c r="B123" s="284"/>
      <c r="C123" s="285"/>
      <c r="D123" s="287"/>
      <c r="E123" s="173" t="s">
        <v>1054</v>
      </c>
    </row>
    <row r="124" spans="1:5" x14ac:dyDescent="0.25">
      <c r="A124" s="288" t="s">
        <v>1109</v>
      </c>
      <c r="B124" s="290" t="s">
        <v>1106</v>
      </c>
      <c r="C124" s="291"/>
      <c r="D124" s="294" t="s">
        <v>38</v>
      </c>
      <c r="E124" s="170" t="s">
        <v>1053</v>
      </c>
    </row>
    <row r="125" spans="1:5" x14ac:dyDescent="0.25">
      <c r="A125" s="296"/>
      <c r="B125" s="297"/>
      <c r="C125" s="298"/>
      <c r="D125" s="299"/>
      <c r="E125" s="171" t="s">
        <v>1054</v>
      </c>
    </row>
    <row r="126" spans="1:5" x14ac:dyDescent="0.25">
      <c r="A126" s="280" t="s">
        <v>1110</v>
      </c>
      <c r="B126" s="282" t="s">
        <v>1106</v>
      </c>
      <c r="C126" s="283"/>
      <c r="D126" s="286" t="s">
        <v>38</v>
      </c>
      <c r="E126" s="172" t="s">
        <v>1053</v>
      </c>
    </row>
    <row r="127" spans="1:5" x14ac:dyDescent="0.25">
      <c r="A127" s="281"/>
      <c r="B127" s="284"/>
      <c r="C127" s="285"/>
      <c r="D127" s="287"/>
      <c r="E127" s="173" t="s">
        <v>1054</v>
      </c>
    </row>
    <row r="128" spans="1:5" x14ac:dyDescent="0.25">
      <c r="A128" s="288" t="s">
        <v>1111</v>
      </c>
      <c r="B128" s="290" t="s">
        <v>1106</v>
      </c>
      <c r="C128" s="291"/>
      <c r="D128" s="294" t="s">
        <v>38</v>
      </c>
      <c r="E128" s="170" t="s">
        <v>1053</v>
      </c>
    </row>
    <row r="129" spans="1:5" x14ac:dyDescent="0.25">
      <c r="A129" s="296"/>
      <c r="B129" s="297"/>
      <c r="C129" s="298"/>
      <c r="D129" s="299"/>
      <c r="E129" s="171" t="s">
        <v>1054</v>
      </c>
    </row>
    <row r="130" spans="1:5" x14ac:dyDescent="0.25">
      <c r="A130" s="280" t="s">
        <v>1112</v>
      </c>
      <c r="B130" s="282" t="s">
        <v>1106</v>
      </c>
      <c r="C130" s="283"/>
      <c r="D130" s="286" t="s">
        <v>38</v>
      </c>
      <c r="E130" s="172" t="s">
        <v>1053</v>
      </c>
    </row>
    <row r="131" spans="1:5" x14ac:dyDescent="0.25">
      <c r="A131" s="281"/>
      <c r="B131" s="284"/>
      <c r="C131" s="285"/>
      <c r="D131" s="287"/>
      <c r="E131" s="173" t="s">
        <v>1054</v>
      </c>
    </row>
    <row r="132" spans="1:5" x14ac:dyDescent="0.25">
      <c r="A132" s="288" t="s">
        <v>1113</v>
      </c>
      <c r="B132" s="290" t="s">
        <v>1114</v>
      </c>
      <c r="C132" s="291"/>
      <c r="D132" s="294" t="s">
        <v>38</v>
      </c>
      <c r="E132" s="170" t="s">
        <v>1053</v>
      </c>
    </row>
    <row r="133" spans="1:5" x14ac:dyDescent="0.25">
      <c r="A133" s="296"/>
      <c r="B133" s="297"/>
      <c r="C133" s="298"/>
      <c r="D133" s="299"/>
      <c r="E133" s="171" t="s">
        <v>1054</v>
      </c>
    </row>
    <row r="134" spans="1:5" x14ac:dyDescent="0.25">
      <c r="A134" s="280" t="s">
        <v>1115</v>
      </c>
      <c r="B134" s="282" t="s">
        <v>1114</v>
      </c>
      <c r="C134" s="283"/>
      <c r="D134" s="286" t="s">
        <v>38</v>
      </c>
      <c r="E134" s="172" t="s">
        <v>1053</v>
      </c>
    </row>
    <row r="135" spans="1:5" x14ac:dyDescent="0.25">
      <c r="A135" s="281"/>
      <c r="B135" s="284"/>
      <c r="C135" s="285"/>
      <c r="D135" s="287"/>
      <c r="E135" s="173" t="s">
        <v>1054</v>
      </c>
    </row>
    <row r="136" spans="1:5" x14ac:dyDescent="0.25">
      <c r="A136" s="288" t="s">
        <v>1116</v>
      </c>
      <c r="B136" s="290" t="s">
        <v>1114</v>
      </c>
      <c r="C136" s="291"/>
      <c r="D136" s="294" t="s">
        <v>38</v>
      </c>
      <c r="E136" s="170" t="s">
        <v>1053</v>
      </c>
    </row>
    <row r="137" spans="1:5" x14ac:dyDescent="0.25">
      <c r="A137" s="296"/>
      <c r="B137" s="297"/>
      <c r="C137" s="298"/>
      <c r="D137" s="299"/>
      <c r="E137" s="171" t="s">
        <v>1054</v>
      </c>
    </row>
    <row r="138" spans="1:5" x14ac:dyDescent="0.25">
      <c r="A138" s="280" t="s">
        <v>1117</v>
      </c>
      <c r="B138" s="282" t="s">
        <v>1114</v>
      </c>
      <c r="C138" s="283"/>
      <c r="D138" s="286" t="s">
        <v>38</v>
      </c>
      <c r="E138" s="172" t="s">
        <v>1053</v>
      </c>
    </row>
    <row r="139" spans="1:5" x14ac:dyDescent="0.25">
      <c r="A139" s="281"/>
      <c r="B139" s="284"/>
      <c r="C139" s="285"/>
      <c r="D139" s="287"/>
      <c r="E139" s="173" t="s">
        <v>1054</v>
      </c>
    </row>
    <row r="140" spans="1:5" x14ac:dyDescent="0.25">
      <c r="A140" s="288" t="s">
        <v>1118</v>
      </c>
      <c r="B140" s="290" t="s">
        <v>1114</v>
      </c>
      <c r="C140" s="291"/>
      <c r="D140" s="294" t="s">
        <v>38</v>
      </c>
      <c r="E140" s="170" t="s">
        <v>1053</v>
      </c>
    </row>
    <row r="141" spans="1:5" x14ac:dyDescent="0.25">
      <c r="A141" s="296"/>
      <c r="B141" s="297"/>
      <c r="C141" s="298"/>
      <c r="D141" s="299"/>
      <c r="E141" s="171" t="s">
        <v>1054</v>
      </c>
    </row>
    <row r="142" spans="1:5" x14ac:dyDescent="0.25">
      <c r="A142" s="280" t="s">
        <v>1119</v>
      </c>
      <c r="B142" s="282" t="s">
        <v>1114</v>
      </c>
      <c r="C142" s="283"/>
      <c r="D142" s="286" t="s">
        <v>38</v>
      </c>
      <c r="E142" s="172" t="s">
        <v>1053</v>
      </c>
    </row>
    <row r="143" spans="1:5" x14ac:dyDescent="0.25">
      <c r="A143" s="281"/>
      <c r="B143" s="284"/>
      <c r="C143" s="285"/>
      <c r="D143" s="287"/>
      <c r="E143" s="173" t="s">
        <v>1054</v>
      </c>
    </row>
    <row r="144" spans="1:5" x14ac:dyDescent="0.25">
      <c r="A144" s="288" t="s">
        <v>1120</v>
      </c>
      <c r="B144" s="290" t="s">
        <v>1114</v>
      </c>
      <c r="C144" s="291"/>
      <c r="D144" s="294" t="s">
        <v>38</v>
      </c>
      <c r="E144" s="170" t="s">
        <v>1053</v>
      </c>
    </row>
    <row r="145" spans="1:5" x14ac:dyDescent="0.25">
      <c r="A145" s="296"/>
      <c r="B145" s="297"/>
      <c r="C145" s="298"/>
      <c r="D145" s="299"/>
      <c r="E145" s="171" t="s">
        <v>1054</v>
      </c>
    </row>
    <row r="146" spans="1:5" x14ac:dyDescent="0.25">
      <c r="A146" s="280" t="s">
        <v>1121</v>
      </c>
      <c r="B146" s="282" t="s">
        <v>1114</v>
      </c>
      <c r="C146" s="283"/>
      <c r="D146" s="286" t="s">
        <v>38</v>
      </c>
      <c r="E146" s="172" t="s">
        <v>1053</v>
      </c>
    </row>
    <row r="147" spans="1:5" x14ac:dyDescent="0.25">
      <c r="A147" s="281"/>
      <c r="B147" s="284"/>
      <c r="C147" s="285"/>
      <c r="D147" s="287"/>
      <c r="E147" s="173" t="s">
        <v>1054</v>
      </c>
    </row>
    <row r="148" spans="1:5" x14ac:dyDescent="0.25">
      <c r="A148" s="288" t="s">
        <v>1122</v>
      </c>
      <c r="B148" s="290" t="s">
        <v>1114</v>
      </c>
      <c r="C148" s="291"/>
      <c r="D148" s="294" t="s">
        <v>38</v>
      </c>
      <c r="E148" s="170" t="s">
        <v>1053</v>
      </c>
    </row>
    <row r="149" spans="1:5" x14ac:dyDescent="0.25">
      <c r="A149" s="296"/>
      <c r="B149" s="297"/>
      <c r="C149" s="298"/>
      <c r="D149" s="299"/>
      <c r="E149" s="171" t="s">
        <v>1054</v>
      </c>
    </row>
    <row r="150" spans="1:5" x14ac:dyDescent="0.25">
      <c r="A150" s="280" t="s">
        <v>1123</v>
      </c>
      <c r="B150" s="282" t="s">
        <v>1114</v>
      </c>
      <c r="C150" s="283"/>
      <c r="D150" s="286" t="s">
        <v>38</v>
      </c>
      <c r="E150" s="172" t="s">
        <v>1053</v>
      </c>
    </row>
    <row r="151" spans="1:5" x14ac:dyDescent="0.25">
      <c r="A151" s="281"/>
      <c r="B151" s="284"/>
      <c r="C151" s="285"/>
      <c r="D151" s="287"/>
      <c r="E151" s="173" t="s">
        <v>1054</v>
      </c>
    </row>
    <row r="152" spans="1:5" x14ac:dyDescent="0.25">
      <c r="A152" s="288" t="s">
        <v>1124</v>
      </c>
      <c r="B152" s="290" t="s">
        <v>1114</v>
      </c>
      <c r="C152" s="291"/>
      <c r="D152" s="294" t="s">
        <v>38</v>
      </c>
      <c r="E152" s="170" t="s">
        <v>1053</v>
      </c>
    </row>
    <row r="153" spans="1:5" x14ac:dyDescent="0.25">
      <c r="A153" s="296"/>
      <c r="B153" s="297"/>
      <c r="C153" s="298"/>
      <c r="D153" s="299"/>
      <c r="E153" s="171" t="s">
        <v>1054</v>
      </c>
    </row>
    <row r="154" spans="1:5" x14ac:dyDescent="0.25">
      <c r="A154" s="280" t="s">
        <v>1125</v>
      </c>
      <c r="B154" s="282" t="s">
        <v>1114</v>
      </c>
      <c r="C154" s="283"/>
      <c r="D154" s="286" t="s">
        <v>38</v>
      </c>
      <c r="E154" s="172" t="s">
        <v>1053</v>
      </c>
    </row>
    <row r="155" spans="1:5" x14ac:dyDescent="0.25">
      <c r="A155" s="281"/>
      <c r="B155" s="284"/>
      <c r="C155" s="285"/>
      <c r="D155" s="287"/>
      <c r="E155" s="173" t="s">
        <v>1054</v>
      </c>
    </row>
    <row r="156" spans="1:5" x14ac:dyDescent="0.25">
      <c r="A156" s="288" t="s">
        <v>1126</v>
      </c>
      <c r="B156" s="290" t="s">
        <v>1114</v>
      </c>
      <c r="C156" s="291"/>
      <c r="D156" s="294" t="s">
        <v>38</v>
      </c>
      <c r="E156" s="170" t="s">
        <v>1053</v>
      </c>
    </row>
    <row r="157" spans="1:5" x14ac:dyDescent="0.25">
      <c r="A157" s="296"/>
      <c r="B157" s="297"/>
      <c r="C157" s="298"/>
      <c r="D157" s="299"/>
      <c r="E157" s="171" t="s">
        <v>1054</v>
      </c>
    </row>
    <row r="158" spans="1:5" x14ac:dyDescent="0.25">
      <c r="A158" s="280" t="s">
        <v>1127</v>
      </c>
      <c r="B158" s="282" t="s">
        <v>1114</v>
      </c>
      <c r="C158" s="283"/>
      <c r="D158" s="286" t="s">
        <v>38</v>
      </c>
      <c r="E158" s="172" t="s">
        <v>1053</v>
      </c>
    </row>
    <row r="159" spans="1:5" x14ac:dyDescent="0.25">
      <c r="A159" s="281"/>
      <c r="B159" s="284"/>
      <c r="C159" s="285"/>
      <c r="D159" s="287"/>
      <c r="E159" s="173" t="s">
        <v>1054</v>
      </c>
    </row>
    <row r="160" spans="1:5" x14ac:dyDescent="0.25">
      <c r="A160" s="288" t="s">
        <v>1128</v>
      </c>
      <c r="B160" s="290" t="s">
        <v>1129</v>
      </c>
      <c r="C160" s="291"/>
      <c r="D160" s="294" t="s">
        <v>38</v>
      </c>
      <c r="E160" s="170" t="s">
        <v>1053</v>
      </c>
    </row>
    <row r="161" spans="1:5" x14ac:dyDescent="0.25">
      <c r="A161" s="296"/>
      <c r="B161" s="297"/>
      <c r="C161" s="298"/>
      <c r="D161" s="299"/>
      <c r="E161" s="171" t="s">
        <v>1054</v>
      </c>
    </row>
    <row r="162" spans="1:5" x14ac:dyDescent="0.25">
      <c r="A162" s="280" t="s">
        <v>1130</v>
      </c>
      <c r="B162" s="282" t="s">
        <v>1129</v>
      </c>
      <c r="C162" s="283"/>
      <c r="D162" s="286" t="s">
        <v>38</v>
      </c>
      <c r="E162" s="172" t="s">
        <v>1053</v>
      </c>
    </row>
    <row r="163" spans="1:5" x14ac:dyDescent="0.25">
      <c r="A163" s="281"/>
      <c r="B163" s="284"/>
      <c r="C163" s="285"/>
      <c r="D163" s="287"/>
      <c r="E163" s="173" t="s">
        <v>1054</v>
      </c>
    </row>
    <row r="164" spans="1:5" x14ac:dyDescent="0.25">
      <c r="A164" s="288" t="s">
        <v>1131</v>
      </c>
      <c r="B164" s="290" t="s">
        <v>1129</v>
      </c>
      <c r="C164" s="291"/>
      <c r="D164" s="294" t="s">
        <v>38</v>
      </c>
      <c r="E164" s="170" t="s">
        <v>1053</v>
      </c>
    </row>
    <row r="165" spans="1:5" x14ac:dyDescent="0.25">
      <c r="A165" s="296"/>
      <c r="B165" s="297"/>
      <c r="C165" s="298"/>
      <c r="D165" s="299"/>
      <c r="E165" s="171" t="s">
        <v>1054</v>
      </c>
    </row>
    <row r="166" spans="1:5" x14ac:dyDescent="0.25">
      <c r="A166" s="280" t="s">
        <v>1132</v>
      </c>
      <c r="B166" s="282" t="s">
        <v>1129</v>
      </c>
      <c r="C166" s="283"/>
      <c r="D166" s="286" t="s">
        <v>38</v>
      </c>
      <c r="E166" s="172" t="s">
        <v>1053</v>
      </c>
    </row>
    <row r="167" spans="1:5" x14ac:dyDescent="0.25">
      <c r="A167" s="281"/>
      <c r="B167" s="284"/>
      <c r="C167" s="285"/>
      <c r="D167" s="287"/>
      <c r="E167" s="173" t="s">
        <v>1054</v>
      </c>
    </row>
    <row r="168" spans="1:5" x14ac:dyDescent="0.25">
      <c r="A168" s="288" t="s">
        <v>1133</v>
      </c>
      <c r="B168" s="290" t="s">
        <v>1129</v>
      </c>
      <c r="C168" s="291"/>
      <c r="D168" s="294" t="s">
        <v>38</v>
      </c>
      <c r="E168" s="170" t="s">
        <v>1053</v>
      </c>
    </row>
    <row r="169" spans="1:5" x14ac:dyDescent="0.25">
      <c r="A169" s="296"/>
      <c r="B169" s="297"/>
      <c r="C169" s="298"/>
      <c r="D169" s="299"/>
      <c r="E169" s="171" t="s">
        <v>1054</v>
      </c>
    </row>
    <row r="170" spans="1:5" x14ac:dyDescent="0.25">
      <c r="A170" s="280" t="s">
        <v>1134</v>
      </c>
      <c r="B170" s="282" t="s">
        <v>1129</v>
      </c>
      <c r="C170" s="283"/>
      <c r="D170" s="286" t="s">
        <v>38</v>
      </c>
      <c r="E170" s="172" t="s">
        <v>1053</v>
      </c>
    </row>
    <row r="171" spans="1:5" x14ac:dyDescent="0.25">
      <c r="A171" s="281"/>
      <c r="B171" s="284"/>
      <c r="C171" s="285"/>
      <c r="D171" s="287"/>
      <c r="E171" s="173" t="s">
        <v>1054</v>
      </c>
    </row>
    <row r="172" spans="1:5" x14ac:dyDescent="0.25">
      <c r="A172" s="288" t="s">
        <v>1135</v>
      </c>
      <c r="B172" s="290" t="s">
        <v>1129</v>
      </c>
      <c r="C172" s="291"/>
      <c r="D172" s="294" t="s">
        <v>38</v>
      </c>
      <c r="E172" s="170" t="s">
        <v>1053</v>
      </c>
    </row>
    <row r="173" spans="1:5" x14ac:dyDescent="0.25">
      <c r="A173" s="296"/>
      <c r="B173" s="297"/>
      <c r="C173" s="298"/>
      <c r="D173" s="299"/>
      <c r="E173" s="171" t="s">
        <v>1054</v>
      </c>
    </row>
    <row r="174" spans="1:5" x14ac:dyDescent="0.25">
      <c r="A174" s="280" t="s">
        <v>1136</v>
      </c>
      <c r="B174" s="282" t="s">
        <v>1129</v>
      </c>
      <c r="C174" s="283"/>
      <c r="D174" s="286" t="s">
        <v>38</v>
      </c>
      <c r="E174" s="172" t="s">
        <v>1053</v>
      </c>
    </row>
    <row r="175" spans="1:5" x14ac:dyDescent="0.25">
      <c r="A175" s="281"/>
      <c r="B175" s="284"/>
      <c r="C175" s="285"/>
      <c r="D175" s="287"/>
      <c r="E175" s="173" t="s">
        <v>1054</v>
      </c>
    </row>
    <row r="176" spans="1:5" x14ac:dyDescent="0.25">
      <c r="A176" s="288" t="s">
        <v>1137</v>
      </c>
      <c r="B176" s="290" t="s">
        <v>1129</v>
      </c>
      <c r="C176" s="291"/>
      <c r="D176" s="294" t="s">
        <v>38</v>
      </c>
      <c r="E176" s="170" t="s">
        <v>1053</v>
      </c>
    </row>
    <row r="177" spans="1:5" x14ac:dyDescent="0.25">
      <c r="A177" s="296"/>
      <c r="B177" s="297"/>
      <c r="C177" s="298"/>
      <c r="D177" s="299"/>
      <c r="E177" s="171" t="s">
        <v>1054</v>
      </c>
    </row>
    <row r="178" spans="1:5" x14ac:dyDescent="0.25">
      <c r="A178" s="280" t="s">
        <v>1138</v>
      </c>
      <c r="B178" s="282" t="s">
        <v>1139</v>
      </c>
      <c r="C178" s="283"/>
      <c r="D178" s="286" t="s">
        <v>38</v>
      </c>
      <c r="E178" s="172" t="s">
        <v>1053</v>
      </c>
    </row>
    <row r="179" spans="1:5" x14ac:dyDescent="0.25">
      <c r="A179" s="281"/>
      <c r="B179" s="284"/>
      <c r="C179" s="285"/>
      <c r="D179" s="287"/>
      <c r="E179" s="173" t="s">
        <v>1054</v>
      </c>
    </row>
    <row r="180" spans="1:5" x14ac:dyDescent="0.25">
      <c r="A180" s="288" t="s">
        <v>1140</v>
      </c>
      <c r="B180" s="290" t="s">
        <v>1139</v>
      </c>
      <c r="C180" s="291"/>
      <c r="D180" s="294" t="s">
        <v>38</v>
      </c>
      <c r="E180" s="170" t="s">
        <v>1053</v>
      </c>
    </row>
    <row r="181" spans="1:5" x14ac:dyDescent="0.25">
      <c r="A181" s="296"/>
      <c r="B181" s="297"/>
      <c r="C181" s="298"/>
      <c r="D181" s="299"/>
      <c r="E181" s="171" t="s">
        <v>1054</v>
      </c>
    </row>
    <row r="182" spans="1:5" x14ac:dyDescent="0.25">
      <c r="A182" s="280" t="s">
        <v>1141</v>
      </c>
      <c r="B182" s="282" t="s">
        <v>1139</v>
      </c>
      <c r="C182" s="283"/>
      <c r="D182" s="286" t="s">
        <v>38</v>
      </c>
      <c r="E182" s="172" t="s">
        <v>1053</v>
      </c>
    </row>
    <row r="183" spans="1:5" x14ac:dyDescent="0.25">
      <c r="A183" s="281"/>
      <c r="B183" s="284"/>
      <c r="C183" s="285"/>
      <c r="D183" s="287"/>
      <c r="E183" s="173" t="s">
        <v>1054</v>
      </c>
    </row>
    <row r="184" spans="1:5" x14ac:dyDescent="0.25">
      <c r="A184" s="288" t="s">
        <v>1142</v>
      </c>
      <c r="B184" s="290" t="s">
        <v>1139</v>
      </c>
      <c r="C184" s="291"/>
      <c r="D184" s="294" t="s">
        <v>38</v>
      </c>
      <c r="E184" s="170" t="s">
        <v>1053</v>
      </c>
    </row>
    <row r="185" spans="1:5" x14ac:dyDescent="0.25">
      <c r="A185" s="296"/>
      <c r="B185" s="297"/>
      <c r="C185" s="298"/>
      <c r="D185" s="299"/>
      <c r="E185" s="171" t="s">
        <v>1054</v>
      </c>
    </row>
    <row r="186" spans="1:5" x14ac:dyDescent="0.25">
      <c r="A186" s="280" t="s">
        <v>1143</v>
      </c>
      <c r="B186" s="282" t="s">
        <v>1139</v>
      </c>
      <c r="C186" s="283"/>
      <c r="D186" s="286" t="s">
        <v>38</v>
      </c>
      <c r="E186" s="172" t="s">
        <v>1053</v>
      </c>
    </row>
    <row r="187" spans="1:5" x14ac:dyDescent="0.25">
      <c r="A187" s="281"/>
      <c r="B187" s="284"/>
      <c r="C187" s="285"/>
      <c r="D187" s="287"/>
      <c r="E187" s="173" t="s">
        <v>1054</v>
      </c>
    </row>
    <row r="188" spans="1:5" x14ac:dyDescent="0.25">
      <c r="A188" s="288" t="s">
        <v>1144</v>
      </c>
      <c r="B188" s="290" t="s">
        <v>1139</v>
      </c>
      <c r="C188" s="291"/>
      <c r="D188" s="294" t="s">
        <v>38</v>
      </c>
      <c r="E188" s="170" t="s">
        <v>1053</v>
      </c>
    </row>
    <row r="189" spans="1:5" x14ac:dyDescent="0.25">
      <c r="A189" s="296"/>
      <c r="B189" s="297"/>
      <c r="C189" s="298"/>
      <c r="D189" s="299"/>
      <c r="E189" s="171" t="s">
        <v>1054</v>
      </c>
    </row>
    <row r="190" spans="1:5" x14ac:dyDescent="0.25">
      <c r="A190" s="280" t="s">
        <v>1145</v>
      </c>
      <c r="B190" s="282" t="s">
        <v>1139</v>
      </c>
      <c r="C190" s="283"/>
      <c r="D190" s="286" t="s">
        <v>38</v>
      </c>
      <c r="E190" s="172" t="s">
        <v>1053</v>
      </c>
    </row>
    <row r="191" spans="1:5" x14ac:dyDescent="0.25">
      <c r="A191" s="281"/>
      <c r="B191" s="284"/>
      <c r="C191" s="285"/>
      <c r="D191" s="287"/>
      <c r="E191" s="173" t="s">
        <v>1054</v>
      </c>
    </row>
    <row r="192" spans="1:5" x14ac:dyDescent="0.25">
      <c r="A192" s="288" t="s">
        <v>1146</v>
      </c>
      <c r="B192" s="290" t="s">
        <v>1139</v>
      </c>
      <c r="C192" s="291"/>
      <c r="D192" s="294" t="s">
        <v>38</v>
      </c>
      <c r="E192" s="170" t="s">
        <v>1053</v>
      </c>
    </row>
    <row r="193" spans="1:5" x14ac:dyDescent="0.25">
      <c r="A193" s="296"/>
      <c r="B193" s="297"/>
      <c r="C193" s="298"/>
      <c r="D193" s="299"/>
      <c r="E193" s="171" t="s">
        <v>1054</v>
      </c>
    </row>
    <row r="194" spans="1:5" x14ac:dyDescent="0.25">
      <c r="A194" s="280" t="s">
        <v>1147</v>
      </c>
      <c r="B194" s="282" t="s">
        <v>1139</v>
      </c>
      <c r="C194" s="283"/>
      <c r="D194" s="286" t="s">
        <v>38</v>
      </c>
      <c r="E194" s="172" t="s">
        <v>1053</v>
      </c>
    </row>
    <row r="195" spans="1:5" x14ac:dyDescent="0.25">
      <c r="A195" s="281"/>
      <c r="B195" s="284"/>
      <c r="C195" s="285"/>
      <c r="D195" s="287"/>
      <c r="E195" s="173" t="s">
        <v>1054</v>
      </c>
    </row>
    <row r="196" spans="1:5" x14ac:dyDescent="0.25">
      <c r="A196" s="288" t="s">
        <v>1148</v>
      </c>
      <c r="B196" s="290" t="s">
        <v>1139</v>
      </c>
      <c r="C196" s="291"/>
      <c r="D196" s="294" t="s">
        <v>38</v>
      </c>
      <c r="E196" s="170" t="s">
        <v>1053</v>
      </c>
    </row>
    <row r="197" spans="1:5" x14ac:dyDescent="0.25">
      <c r="A197" s="296"/>
      <c r="B197" s="297"/>
      <c r="C197" s="298"/>
      <c r="D197" s="299"/>
      <c r="E197" s="171" t="s">
        <v>1054</v>
      </c>
    </row>
    <row r="198" spans="1:5" x14ac:dyDescent="0.25">
      <c r="A198" s="280" t="s">
        <v>1149</v>
      </c>
      <c r="B198" s="282" t="s">
        <v>1139</v>
      </c>
      <c r="C198" s="283"/>
      <c r="D198" s="286" t="s">
        <v>38</v>
      </c>
      <c r="E198" s="172" t="s">
        <v>1053</v>
      </c>
    </row>
    <row r="199" spans="1:5" x14ac:dyDescent="0.25">
      <c r="A199" s="281"/>
      <c r="B199" s="284"/>
      <c r="C199" s="285"/>
      <c r="D199" s="287"/>
      <c r="E199" s="173" t="s">
        <v>1054</v>
      </c>
    </row>
    <row r="200" spans="1:5" x14ac:dyDescent="0.25">
      <c r="A200" s="288" t="s">
        <v>1150</v>
      </c>
      <c r="B200" s="290" t="s">
        <v>1139</v>
      </c>
      <c r="C200" s="291"/>
      <c r="D200" s="294" t="s">
        <v>38</v>
      </c>
      <c r="E200" s="170" t="s">
        <v>1053</v>
      </c>
    </row>
    <row r="201" spans="1:5" x14ac:dyDescent="0.25">
      <c r="A201" s="296"/>
      <c r="B201" s="297"/>
      <c r="C201" s="298"/>
      <c r="D201" s="299"/>
      <c r="E201" s="171" t="s">
        <v>1054</v>
      </c>
    </row>
    <row r="202" spans="1:5" x14ac:dyDescent="0.25">
      <c r="A202" s="280" t="s">
        <v>1151</v>
      </c>
      <c r="B202" s="282" t="s">
        <v>1139</v>
      </c>
      <c r="C202" s="283"/>
      <c r="D202" s="286" t="s">
        <v>38</v>
      </c>
      <c r="E202" s="172" t="s">
        <v>1053</v>
      </c>
    </row>
    <row r="203" spans="1:5" x14ac:dyDescent="0.25">
      <c r="A203" s="281"/>
      <c r="B203" s="284"/>
      <c r="C203" s="285"/>
      <c r="D203" s="287"/>
      <c r="E203" s="173" t="s">
        <v>1054</v>
      </c>
    </row>
    <row r="204" spans="1:5" x14ac:dyDescent="0.25">
      <c r="A204" s="288" t="s">
        <v>1152</v>
      </c>
      <c r="B204" s="290" t="s">
        <v>1139</v>
      </c>
      <c r="C204" s="291"/>
      <c r="D204" s="294" t="s">
        <v>38</v>
      </c>
      <c r="E204" s="170" t="s">
        <v>1053</v>
      </c>
    </row>
    <row r="205" spans="1:5" x14ac:dyDescent="0.25">
      <c r="A205" s="296"/>
      <c r="B205" s="297"/>
      <c r="C205" s="298"/>
      <c r="D205" s="299"/>
      <c r="E205" s="171" t="s">
        <v>1054</v>
      </c>
    </row>
    <row r="206" spans="1:5" x14ac:dyDescent="0.25">
      <c r="A206" s="280" t="s">
        <v>1153</v>
      </c>
      <c r="B206" s="282" t="s">
        <v>1154</v>
      </c>
      <c r="C206" s="283"/>
      <c r="D206" s="286" t="s">
        <v>38</v>
      </c>
      <c r="E206" s="172" t="s">
        <v>1053</v>
      </c>
    </row>
    <row r="207" spans="1:5" x14ac:dyDescent="0.25">
      <c r="A207" s="281"/>
      <c r="B207" s="284"/>
      <c r="C207" s="285"/>
      <c r="D207" s="287"/>
      <c r="E207" s="173" t="s">
        <v>1054</v>
      </c>
    </row>
    <row r="208" spans="1:5" x14ac:dyDescent="0.25">
      <c r="A208" s="288" t="s">
        <v>1155</v>
      </c>
      <c r="B208" s="290" t="s">
        <v>1154</v>
      </c>
      <c r="C208" s="291"/>
      <c r="D208" s="294" t="s">
        <v>38</v>
      </c>
      <c r="E208" s="170" t="s">
        <v>1053</v>
      </c>
    </row>
    <row r="209" spans="1:5" x14ac:dyDescent="0.25">
      <c r="A209" s="296"/>
      <c r="B209" s="297"/>
      <c r="C209" s="298"/>
      <c r="D209" s="299"/>
      <c r="E209" s="171" t="s">
        <v>1054</v>
      </c>
    </row>
    <row r="210" spans="1:5" x14ac:dyDescent="0.25">
      <c r="A210" s="280" t="s">
        <v>1156</v>
      </c>
      <c r="B210" s="282" t="s">
        <v>1139</v>
      </c>
      <c r="C210" s="283"/>
      <c r="D210" s="286" t="s">
        <v>38</v>
      </c>
      <c r="E210" s="172" t="s">
        <v>1053</v>
      </c>
    </row>
    <row r="211" spans="1:5" x14ac:dyDescent="0.25">
      <c r="A211" s="281"/>
      <c r="B211" s="284"/>
      <c r="C211" s="285"/>
      <c r="D211" s="287"/>
      <c r="E211" s="173" t="s">
        <v>1054</v>
      </c>
    </row>
    <row r="212" spans="1:5" x14ac:dyDescent="0.25">
      <c r="A212" s="288" t="s">
        <v>1157</v>
      </c>
      <c r="B212" s="290" t="s">
        <v>1139</v>
      </c>
      <c r="C212" s="291"/>
      <c r="D212" s="294" t="s">
        <v>38</v>
      </c>
      <c r="E212" s="170" t="s">
        <v>1053</v>
      </c>
    </row>
    <row r="213" spans="1:5" x14ac:dyDescent="0.25">
      <c r="A213" s="296"/>
      <c r="B213" s="297"/>
      <c r="C213" s="298"/>
      <c r="D213" s="299"/>
      <c r="E213" s="171" t="s">
        <v>1054</v>
      </c>
    </row>
    <row r="214" spans="1:5" x14ac:dyDescent="0.25">
      <c r="A214" s="280" t="s">
        <v>1158</v>
      </c>
      <c r="B214" s="282" t="s">
        <v>1154</v>
      </c>
      <c r="C214" s="283"/>
      <c r="D214" s="286" t="s">
        <v>38</v>
      </c>
      <c r="E214" s="172" t="s">
        <v>1053</v>
      </c>
    </row>
    <row r="215" spans="1:5" x14ac:dyDescent="0.25">
      <c r="A215" s="281"/>
      <c r="B215" s="284"/>
      <c r="C215" s="285"/>
      <c r="D215" s="287"/>
      <c r="E215" s="173" t="s">
        <v>1054</v>
      </c>
    </row>
    <row r="216" spans="1:5" x14ac:dyDescent="0.25">
      <c r="A216" s="288" t="s">
        <v>1159</v>
      </c>
      <c r="B216" s="290" t="s">
        <v>1160</v>
      </c>
      <c r="C216" s="291"/>
      <c r="D216" s="294" t="s">
        <v>38</v>
      </c>
      <c r="E216" s="170" t="s">
        <v>1053</v>
      </c>
    </row>
    <row r="217" spans="1:5" x14ac:dyDescent="0.25">
      <c r="A217" s="296"/>
      <c r="B217" s="297"/>
      <c r="C217" s="298"/>
      <c r="D217" s="299"/>
      <c r="E217" s="171" t="s">
        <v>1054</v>
      </c>
    </row>
    <row r="218" spans="1:5" x14ac:dyDescent="0.25">
      <c r="A218" s="280" t="s">
        <v>1161</v>
      </c>
      <c r="B218" s="282" t="s">
        <v>1160</v>
      </c>
      <c r="C218" s="283"/>
      <c r="D218" s="286" t="s">
        <v>38</v>
      </c>
      <c r="E218" s="172" t="s">
        <v>1053</v>
      </c>
    </row>
    <row r="219" spans="1:5" x14ac:dyDescent="0.25">
      <c r="A219" s="281"/>
      <c r="B219" s="284"/>
      <c r="C219" s="285"/>
      <c r="D219" s="287"/>
      <c r="E219" s="173" t="s">
        <v>1054</v>
      </c>
    </row>
    <row r="220" spans="1:5" x14ac:dyDescent="0.25">
      <c r="A220" s="288" t="s">
        <v>1162</v>
      </c>
      <c r="B220" s="290" t="s">
        <v>1160</v>
      </c>
      <c r="C220" s="291"/>
      <c r="D220" s="294" t="s">
        <v>38</v>
      </c>
      <c r="E220" s="170" t="s">
        <v>1053</v>
      </c>
    </row>
    <row r="221" spans="1:5" x14ac:dyDescent="0.25">
      <c r="A221" s="296"/>
      <c r="B221" s="297"/>
      <c r="C221" s="298"/>
      <c r="D221" s="299"/>
      <c r="E221" s="171" t="s">
        <v>1054</v>
      </c>
    </row>
    <row r="222" spans="1:5" x14ac:dyDescent="0.25">
      <c r="A222" s="280" t="s">
        <v>1163</v>
      </c>
      <c r="B222" s="282" t="s">
        <v>1160</v>
      </c>
      <c r="C222" s="283"/>
      <c r="D222" s="286" t="s">
        <v>38</v>
      </c>
      <c r="E222" s="172" t="s">
        <v>1053</v>
      </c>
    </row>
    <row r="223" spans="1:5" x14ac:dyDescent="0.25">
      <c r="A223" s="281"/>
      <c r="B223" s="284"/>
      <c r="C223" s="285"/>
      <c r="D223" s="287"/>
      <c r="E223" s="173" t="s">
        <v>1054</v>
      </c>
    </row>
    <row r="224" spans="1:5" x14ac:dyDescent="0.25">
      <c r="A224" s="288" t="s">
        <v>1164</v>
      </c>
      <c r="B224" s="290" t="s">
        <v>1160</v>
      </c>
      <c r="C224" s="291"/>
      <c r="D224" s="294" t="s">
        <v>38</v>
      </c>
      <c r="E224" s="170" t="s">
        <v>1053</v>
      </c>
    </row>
    <row r="225" spans="1:5" x14ac:dyDescent="0.25">
      <c r="A225" s="296"/>
      <c r="B225" s="297"/>
      <c r="C225" s="298"/>
      <c r="D225" s="299"/>
      <c r="E225" s="171" t="s">
        <v>1054</v>
      </c>
    </row>
    <row r="226" spans="1:5" x14ac:dyDescent="0.25">
      <c r="A226" s="280" t="s">
        <v>1165</v>
      </c>
      <c r="B226" s="282" t="s">
        <v>1160</v>
      </c>
      <c r="C226" s="283"/>
      <c r="D226" s="286" t="s">
        <v>38</v>
      </c>
      <c r="E226" s="172" t="s">
        <v>1053</v>
      </c>
    </row>
    <row r="227" spans="1:5" x14ac:dyDescent="0.25">
      <c r="A227" s="281"/>
      <c r="B227" s="284"/>
      <c r="C227" s="285"/>
      <c r="D227" s="287"/>
      <c r="E227" s="173" t="s">
        <v>1054</v>
      </c>
    </row>
    <row r="228" spans="1:5" x14ac:dyDescent="0.25">
      <c r="A228" s="288" t="s">
        <v>1166</v>
      </c>
      <c r="B228" s="290" t="s">
        <v>1160</v>
      </c>
      <c r="C228" s="291"/>
      <c r="D228" s="294" t="s">
        <v>38</v>
      </c>
      <c r="E228" s="170" t="s">
        <v>1053</v>
      </c>
    </row>
    <row r="229" spans="1:5" x14ac:dyDescent="0.25">
      <c r="A229" s="296"/>
      <c r="B229" s="297"/>
      <c r="C229" s="298"/>
      <c r="D229" s="299"/>
      <c r="E229" s="171" t="s">
        <v>1054</v>
      </c>
    </row>
    <row r="230" spans="1:5" x14ac:dyDescent="0.25">
      <c r="A230" s="280" t="s">
        <v>1167</v>
      </c>
      <c r="B230" s="282" t="s">
        <v>1160</v>
      </c>
      <c r="C230" s="283"/>
      <c r="D230" s="286" t="s">
        <v>38</v>
      </c>
      <c r="E230" s="172" t="s">
        <v>1053</v>
      </c>
    </row>
    <row r="231" spans="1:5" x14ac:dyDescent="0.25">
      <c r="A231" s="281"/>
      <c r="B231" s="284"/>
      <c r="C231" s="285"/>
      <c r="D231" s="287"/>
      <c r="E231" s="173" t="s">
        <v>1054</v>
      </c>
    </row>
    <row r="232" spans="1:5" x14ac:dyDescent="0.25">
      <c r="A232" s="288" t="s">
        <v>1168</v>
      </c>
      <c r="B232" s="290" t="s">
        <v>1160</v>
      </c>
      <c r="C232" s="291"/>
      <c r="D232" s="294" t="s">
        <v>38</v>
      </c>
      <c r="E232" s="170" t="s">
        <v>1053</v>
      </c>
    </row>
    <row r="233" spans="1:5" x14ac:dyDescent="0.25">
      <c r="A233" s="296"/>
      <c r="B233" s="297"/>
      <c r="C233" s="298"/>
      <c r="D233" s="299"/>
      <c r="E233" s="171" t="s">
        <v>1054</v>
      </c>
    </row>
    <row r="234" spans="1:5" x14ac:dyDescent="0.25">
      <c r="A234" s="280" t="s">
        <v>1169</v>
      </c>
      <c r="B234" s="282" t="s">
        <v>1160</v>
      </c>
      <c r="C234" s="283"/>
      <c r="D234" s="286" t="s">
        <v>38</v>
      </c>
      <c r="E234" s="172" t="s">
        <v>1053</v>
      </c>
    </row>
    <row r="235" spans="1:5" x14ac:dyDescent="0.25">
      <c r="A235" s="281"/>
      <c r="B235" s="284"/>
      <c r="C235" s="285"/>
      <c r="D235" s="287"/>
      <c r="E235" s="173" t="s">
        <v>1054</v>
      </c>
    </row>
    <row r="236" spans="1:5" x14ac:dyDescent="0.25">
      <c r="A236" s="288" t="s">
        <v>1170</v>
      </c>
      <c r="B236" s="290" t="s">
        <v>1160</v>
      </c>
      <c r="C236" s="291"/>
      <c r="D236" s="294" t="s">
        <v>38</v>
      </c>
      <c r="E236" s="170" t="s">
        <v>1053</v>
      </c>
    </row>
    <row r="237" spans="1:5" x14ac:dyDescent="0.25">
      <c r="A237" s="296"/>
      <c r="B237" s="297"/>
      <c r="C237" s="298"/>
      <c r="D237" s="299"/>
      <c r="E237" s="171" t="s">
        <v>1054</v>
      </c>
    </row>
    <row r="238" spans="1:5" x14ac:dyDescent="0.25">
      <c r="A238" s="280" t="s">
        <v>1171</v>
      </c>
      <c r="B238" s="282" t="s">
        <v>1160</v>
      </c>
      <c r="C238" s="283"/>
      <c r="D238" s="286" t="s">
        <v>38</v>
      </c>
      <c r="E238" s="172" t="s">
        <v>1053</v>
      </c>
    </row>
    <row r="239" spans="1:5" x14ac:dyDescent="0.25">
      <c r="A239" s="281"/>
      <c r="B239" s="284"/>
      <c r="C239" s="285"/>
      <c r="D239" s="287"/>
      <c r="E239" s="173" t="s">
        <v>1054</v>
      </c>
    </row>
    <row r="240" spans="1:5" x14ac:dyDescent="0.25">
      <c r="A240" s="288" t="s">
        <v>1172</v>
      </c>
      <c r="B240" s="290" t="s">
        <v>1160</v>
      </c>
      <c r="C240" s="291"/>
      <c r="D240" s="294" t="s">
        <v>38</v>
      </c>
      <c r="E240" s="170" t="s">
        <v>1053</v>
      </c>
    </row>
    <row r="241" spans="1:5" x14ac:dyDescent="0.25">
      <c r="A241" s="296"/>
      <c r="B241" s="297"/>
      <c r="C241" s="298"/>
      <c r="D241" s="299"/>
      <c r="E241" s="171" t="s">
        <v>1054</v>
      </c>
    </row>
    <row r="242" spans="1:5" x14ac:dyDescent="0.25">
      <c r="A242" s="280" t="s">
        <v>1173</v>
      </c>
      <c r="B242" s="282" t="s">
        <v>1160</v>
      </c>
      <c r="C242" s="283"/>
      <c r="D242" s="286" t="s">
        <v>38</v>
      </c>
      <c r="E242" s="172" t="s">
        <v>1053</v>
      </c>
    </row>
    <row r="243" spans="1:5" x14ac:dyDescent="0.25">
      <c r="A243" s="281"/>
      <c r="B243" s="284"/>
      <c r="C243" s="285"/>
      <c r="D243" s="287"/>
      <c r="E243" s="173" t="s">
        <v>1054</v>
      </c>
    </row>
    <row r="244" spans="1:5" x14ac:dyDescent="0.25">
      <c r="A244" s="288" t="s">
        <v>1174</v>
      </c>
      <c r="B244" s="290" t="s">
        <v>1160</v>
      </c>
      <c r="C244" s="291"/>
      <c r="D244" s="294" t="s">
        <v>38</v>
      </c>
      <c r="E244" s="170" t="s">
        <v>1053</v>
      </c>
    </row>
    <row r="245" spans="1:5" x14ac:dyDescent="0.25">
      <c r="A245" s="296"/>
      <c r="B245" s="297"/>
      <c r="C245" s="298"/>
      <c r="D245" s="299"/>
      <c r="E245" s="171" t="s">
        <v>1054</v>
      </c>
    </row>
    <row r="246" spans="1:5" x14ac:dyDescent="0.25">
      <c r="A246" s="280" t="s">
        <v>1175</v>
      </c>
      <c r="B246" s="282" t="s">
        <v>1160</v>
      </c>
      <c r="C246" s="283"/>
      <c r="D246" s="286" t="s">
        <v>38</v>
      </c>
      <c r="E246" s="172" t="s">
        <v>1053</v>
      </c>
    </row>
    <row r="247" spans="1:5" x14ac:dyDescent="0.25">
      <c r="A247" s="281"/>
      <c r="B247" s="284"/>
      <c r="C247" s="285"/>
      <c r="D247" s="287"/>
      <c r="E247" s="173" t="s">
        <v>1054</v>
      </c>
    </row>
    <row r="248" spans="1:5" x14ac:dyDescent="0.25">
      <c r="A248" s="288" t="s">
        <v>1176</v>
      </c>
      <c r="B248" s="290" t="s">
        <v>1160</v>
      </c>
      <c r="C248" s="291"/>
      <c r="D248" s="294" t="s">
        <v>38</v>
      </c>
      <c r="E248" s="170" t="s">
        <v>1053</v>
      </c>
    </row>
    <row r="249" spans="1:5" x14ac:dyDescent="0.25">
      <c r="A249" s="296"/>
      <c r="B249" s="297"/>
      <c r="C249" s="298"/>
      <c r="D249" s="299"/>
      <c r="E249" s="171" t="s">
        <v>1054</v>
      </c>
    </row>
    <row r="250" spans="1:5" x14ac:dyDescent="0.25">
      <c r="A250" s="280" t="s">
        <v>1177</v>
      </c>
      <c r="B250" s="282" t="s">
        <v>1160</v>
      </c>
      <c r="C250" s="283"/>
      <c r="D250" s="286" t="s">
        <v>38</v>
      </c>
      <c r="E250" s="172" t="s">
        <v>1053</v>
      </c>
    </row>
    <row r="251" spans="1:5" x14ac:dyDescent="0.25">
      <c r="A251" s="281"/>
      <c r="B251" s="284"/>
      <c r="C251" s="285"/>
      <c r="D251" s="287"/>
      <c r="E251" s="173" t="s">
        <v>1054</v>
      </c>
    </row>
    <row r="252" spans="1:5" x14ac:dyDescent="0.25">
      <c r="A252" s="288" t="s">
        <v>1178</v>
      </c>
      <c r="B252" s="290" t="s">
        <v>1179</v>
      </c>
      <c r="C252" s="291"/>
      <c r="D252" s="294" t="s">
        <v>38</v>
      </c>
      <c r="E252" s="170" t="s">
        <v>1053</v>
      </c>
    </row>
    <row r="253" spans="1:5" x14ac:dyDescent="0.25">
      <c r="A253" s="296"/>
      <c r="B253" s="297"/>
      <c r="C253" s="298"/>
      <c r="D253" s="299"/>
      <c r="E253" s="171" t="s">
        <v>1054</v>
      </c>
    </row>
    <row r="254" spans="1:5" x14ac:dyDescent="0.25">
      <c r="A254" s="280" t="s">
        <v>1180</v>
      </c>
      <c r="B254" s="282" t="s">
        <v>1179</v>
      </c>
      <c r="C254" s="283"/>
      <c r="D254" s="286" t="s">
        <v>38</v>
      </c>
      <c r="E254" s="172" t="s">
        <v>1053</v>
      </c>
    </row>
    <row r="255" spans="1:5" x14ac:dyDescent="0.25">
      <c r="A255" s="281"/>
      <c r="B255" s="284"/>
      <c r="C255" s="285"/>
      <c r="D255" s="287"/>
      <c r="E255" s="173" t="s">
        <v>1054</v>
      </c>
    </row>
    <row r="256" spans="1:5" x14ac:dyDescent="0.25">
      <c r="A256" s="288" t="s">
        <v>1181</v>
      </c>
      <c r="B256" s="290" t="s">
        <v>1179</v>
      </c>
      <c r="C256" s="291"/>
      <c r="D256" s="294" t="s">
        <v>38</v>
      </c>
      <c r="E256" s="170" t="s">
        <v>1053</v>
      </c>
    </row>
    <row r="257" spans="1:5" x14ac:dyDescent="0.25">
      <c r="A257" s="296"/>
      <c r="B257" s="297"/>
      <c r="C257" s="298"/>
      <c r="D257" s="299"/>
      <c r="E257" s="171" t="s">
        <v>1054</v>
      </c>
    </row>
    <row r="258" spans="1:5" x14ac:dyDescent="0.25">
      <c r="A258" s="280" t="s">
        <v>1182</v>
      </c>
      <c r="B258" s="282" t="s">
        <v>1179</v>
      </c>
      <c r="C258" s="283"/>
      <c r="D258" s="286" t="s">
        <v>38</v>
      </c>
      <c r="E258" s="172" t="s">
        <v>1053</v>
      </c>
    </row>
    <row r="259" spans="1:5" x14ac:dyDescent="0.25">
      <c r="A259" s="281"/>
      <c r="B259" s="284"/>
      <c r="C259" s="285"/>
      <c r="D259" s="287"/>
      <c r="E259" s="173" t="s">
        <v>1054</v>
      </c>
    </row>
    <row r="260" spans="1:5" x14ac:dyDescent="0.25">
      <c r="A260" s="288" t="s">
        <v>1183</v>
      </c>
      <c r="B260" s="290" t="s">
        <v>1179</v>
      </c>
      <c r="C260" s="291"/>
      <c r="D260" s="294" t="s">
        <v>38</v>
      </c>
      <c r="E260" s="170" t="s">
        <v>1053</v>
      </c>
    </row>
    <row r="261" spans="1:5" x14ac:dyDescent="0.25">
      <c r="A261" s="296"/>
      <c r="B261" s="297"/>
      <c r="C261" s="298"/>
      <c r="D261" s="299"/>
      <c r="E261" s="171" t="s">
        <v>1054</v>
      </c>
    </row>
    <row r="262" spans="1:5" x14ac:dyDescent="0.25">
      <c r="A262" s="280" t="s">
        <v>1184</v>
      </c>
      <c r="B262" s="282" t="s">
        <v>1179</v>
      </c>
      <c r="C262" s="283"/>
      <c r="D262" s="286" t="s">
        <v>38</v>
      </c>
      <c r="E262" s="172" t="s">
        <v>1053</v>
      </c>
    </row>
    <row r="263" spans="1:5" x14ac:dyDescent="0.25">
      <c r="A263" s="281"/>
      <c r="B263" s="284"/>
      <c r="C263" s="285"/>
      <c r="D263" s="287"/>
      <c r="E263" s="173" t="s">
        <v>1054</v>
      </c>
    </row>
    <row r="264" spans="1:5" x14ac:dyDescent="0.25">
      <c r="A264" s="288" t="s">
        <v>1185</v>
      </c>
      <c r="B264" s="290" t="s">
        <v>1179</v>
      </c>
      <c r="C264" s="291"/>
      <c r="D264" s="294" t="s">
        <v>38</v>
      </c>
      <c r="E264" s="170" t="s">
        <v>1053</v>
      </c>
    </row>
    <row r="265" spans="1:5" x14ac:dyDescent="0.25">
      <c r="A265" s="296"/>
      <c r="B265" s="297"/>
      <c r="C265" s="298"/>
      <c r="D265" s="299"/>
      <c r="E265" s="171" t="s">
        <v>1054</v>
      </c>
    </row>
    <row r="266" spans="1:5" x14ac:dyDescent="0.25">
      <c r="A266" s="280" t="s">
        <v>1186</v>
      </c>
      <c r="B266" s="282" t="s">
        <v>1179</v>
      </c>
      <c r="C266" s="283"/>
      <c r="D266" s="286" t="s">
        <v>38</v>
      </c>
      <c r="E266" s="172" t="s">
        <v>1053</v>
      </c>
    </row>
    <row r="267" spans="1:5" x14ac:dyDescent="0.25">
      <c r="A267" s="281"/>
      <c r="B267" s="284"/>
      <c r="C267" s="285"/>
      <c r="D267" s="287"/>
      <c r="E267" s="173" t="s">
        <v>1054</v>
      </c>
    </row>
    <row r="268" spans="1:5" x14ac:dyDescent="0.25">
      <c r="A268" s="288" t="s">
        <v>1187</v>
      </c>
      <c r="B268" s="290" t="s">
        <v>1179</v>
      </c>
      <c r="C268" s="291"/>
      <c r="D268" s="294" t="s">
        <v>38</v>
      </c>
      <c r="E268" s="170" t="s">
        <v>1053</v>
      </c>
    </row>
    <row r="269" spans="1:5" x14ac:dyDescent="0.25">
      <c r="A269" s="296"/>
      <c r="B269" s="297"/>
      <c r="C269" s="298"/>
      <c r="D269" s="299"/>
      <c r="E269" s="171" t="s">
        <v>1054</v>
      </c>
    </row>
    <row r="270" spans="1:5" x14ac:dyDescent="0.25">
      <c r="A270" s="280" t="s">
        <v>1188</v>
      </c>
      <c r="B270" s="282" t="s">
        <v>1189</v>
      </c>
      <c r="C270" s="283"/>
      <c r="D270" s="286" t="s">
        <v>38</v>
      </c>
      <c r="E270" s="172" t="s">
        <v>1053</v>
      </c>
    </row>
    <row r="271" spans="1:5" x14ac:dyDescent="0.25">
      <c r="A271" s="281"/>
      <c r="B271" s="284"/>
      <c r="C271" s="285"/>
      <c r="D271" s="287"/>
      <c r="E271" s="173" t="s">
        <v>1054</v>
      </c>
    </row>
    <row r="272" spans="1:5" x14ac:dyDescent="0.25">
      <c r="A272" s="288" t="s">
        <v>1190</v>
      </c>
      <c r="B272" s="290" t="s">
        <v>1189</v>
      </c>
      <c r="C272" s="291"/>
      <c r="D272" s="294" t="s">
        <v>38</v>
      </c>
      <c r="E272" s="170" t="s">
        <v>1053</v>
      </c>
    </row>
    <row r="273" spans="1:5" x14ac:dyDescent="0.25">
      <c r="A273" s="296"/>
      <c r="B273" s="297"/>
      <c r="C273" s="298"/>
      <c r="D273" s="299"/>
      <c r="E273" s="171" t="s">
        <v>1054</v>
      </c>
    </row>
    <row r="274" spans="1:5" x14ac:dyDescent="0.25">
      <c r="A274" s="280" t="s">
        <v>1148</v>
      </c>
      <c r="B274" s="282" t="s">
        <v>1189</v>
      </c>
      <c r="C274" s="283"/>
      <c r="D274" s="286" t="s">
        <v>38</v>
      </c>
      <c r="E274" s="172" t="s">
        <v>1053</v>
      </c>
    </row>
    <row r="275" spans="1:5" x14ac:dyDescent="0.25">
      <c r="A275" s="281"/>
      <c r="B275" s="284"/>
      <c r="C275" s="285"/>
      <c r="D275" s="287"/>
      <c r="E275" s="173" t="s">
        <v>1054</v>
      </c>
    </row>
    <row r="276" spans="1:5" x14ac:dyDescent="0.25">
      <c r="A276" s="288" t="s">
        <v>1191</v>
      </c>
      <c r="B276" s="290" t="s">
        <v>1189</v>
      </c>
      <c r="C276" s="291"/>
      <c r="D276" s="294" t="s">
        <v>38</v>
      </c>
      <c r="E276" s="170" t="s">
        <v>1053</v>
      </c>
    </row>
    <row r="277" spans="1:5" x14ac:dyDescent="0.25">
      <c r="A277" s="296"/>
      <c r="B277" s="297"/>
      <c r="C277" s="298"/>
      <c r="D277" s="299"/>
      <c r="E277" s="171" t="s">
        <v>1054</v>
      </c>
    </row>
    <row r="278" spans="1:5" x14ac:dyDescent="0.25">
      <c r="A278" s="280" t="s">
        <v>1192</v>
      </c>
      <c r="B278" s="282" t="s">
        <v>1189</v>
      </c>
      <c r="C278" s="283"/>
      <c r="D278" s="286" t="s">
        <v>38</v>
      </c>
      <c r="E278" s="172" t="s">
        <v>1053</v>
      </c>
    </row>
    <row r="279" spans="1:5" x14ac:dyDescent="0.25">
      <c r="A279" s="281"/>
      <c r="B279" s="284"/>
      <c r="C279" s="285"/>
      <c r="D279" s="287"/>
      <c r="E279" s="173" t="s">
        <v>1054</v>
      </c>
    </row>
    <row r="280" spans="1:5" x14ac:dyDescent="0.25">
      <c r="A280" s="288" t="s">
        <v>1193</v>
      </c>
      <c r="B280" s="290" t="s">
        <v>1189</v>
      </c>
      <c r="C280" s="291"/>
      <c r="D280" s="294" t="s">
        <v>38</v>
      </c>
      <c r="E280" s="170" t="s">
        <v>1053</v>
      </c>
    </row>
    <row r="281" spans="1:5" x14ac:dyDescent="0.25">
      <c r="A281" s="296"/>
      <c r="B281" s="297"/>
      <c r="C281" s="298"/>
      <c r="D281" s="299"/>
      <c r="E281" s="171" t="s">
        <v>1054</v>
      </c>
    </row>
    <row r="282" spans="1:5" x14ac:dyDescent="0.25">
      <c r="A282" s="280" t="s">
        <v>1194</v>
      </c>
      <c r="B282" s="282" t="s">
        <v>1189</v>
      </c>
      <c r="C282" s="283"/>
      <c r="D282" s="286" t="s">
        <v>38</v>
      </c>
      <c r="E282" s="172" t="s">
        <v>1053</v>
      </c>
    </row>
    <row r="283" spans="1:5" x14ac:dyDescent="0.25">
      <c r="A283" s="281"/>
      <c r="B283" s="284"/>
      <c r="C283" s="285"/>
      <c r="D283" s="287"/>
      <c r="E283" s="173" t="s">
        <v>1054</v>
      </c>
    </row>
    <row r="284" spans="1:5" x14ac:dyDescent="0.25">
      <c r="A284" s="288" t="s">
        <v>1195</v>
      </c>
      <c r="B284" s="290" t="s">
        <v>1189</v>
      </c>
      <c r="C284" s="291"/>
      <c r="D284" s="294" t="s">
        <v>38</v>
      </c>
      <c r="E284" s="170" t="s">
        <v>1053</v>
      </c>
    </row>
    <row r="285" spans="1:5" x14ac:dyDescent="0.25">
      <c r="A285" s="296"/>
      <c r="B285" s="297"/>
      <c r="C285" s="298"/>
      <c r="D285" s="299"/>
      <c r="E285" s="171" t="s">
        <v>1054</v>
      </c>
    </row>
    <row r="286" spans="1:5" x14ac:dyDescent="0.25">
      <c r="A286" s="280" t="s">
        <v>1196</v>
      </c>
      <c r="B286" s="282" t="s">
        <v>1189</v>
      </c>
      <c r="C286" s="283"/>
      <c r="D286" s="286" t="s">
        <v>38</v>
      </c>
      <c r="E286" s="172" t="s">
        <v>1053</v>
      </c>
    </row>
    <row r="287" spans="1:5" x14ac:dyDescent="0.25">
      <c r="A287" s="281"/>
      <c r="B287" s="284"/>
      <c r="C287" s="285"/>
      <c r="D287" s="287"/>
      <c r="E287" s="173" t="s">
        <v>1054</v>
      </c>
    </row>
    <row r="288" spans="1:5" x14ac:dyDescent="0.25">
      <c r="A288" s="288" t="s">
        <v>1197</v>
      </c>
      <c r="B288" s="290" t="s">
        <v>1189</v>
      </c>
      <c r="C288" s="291"/>
      <c r="D288" s="294" t="s">
        <v>38</v>
      </c>
      <c r="E288" s="170" t="s">
        <v>1053</v>
      </c>
    </row>
    <row r="289" spans="1:5" x14ac:dyDescent="0.25">
      <c r="A289" s="296"/>
      <c r="B289" s="297"/>
      <c r="C289" s="298"/>
      <c r="D289" s="299"/>
      <c r="E289" s="171" t="s">
        <v>1054</v>
      </c>
    </row>
    <row r="290" spans="1:5" x14ac:dyDescent="0.25">
      <c r="A290" s="280" t="s">
        <v>1198</v>
      </c>
      <c r="B290" s="282" t="s">
        <v>1199</v>
      </c>
      <c r="C290" s="283"/>
      <c r="D290" s="286" t="s">
        <v>38</v>
      </c>
      <c r="E290" s="172" t="s">
        <v>1053</v>
      </c>
    </row>
    <row r="291" spans="1:5" x14ac:dyDescent="0.25">
      <c r="A291" s="281"/>
      <c r="B291" s="284"/>
      <c r="C291" s="285"/>
      <c r="D291" s="287"/>
      <c r="E291" s="173" t="s">
        <v>1054</v>
      </c>
    </row>
    <row r="292" spans="1:5" x14ac:dyDescent="0.25">
      <c r="A292" s="288" t="s">
        <v>1200</v>
      </c>
      <c r="B292" s="290" t="s">
        <v>1199</v>
      </c>
      <c r="C292" s="291"/>
      <c r="D292" s="294" t="s">
        <v>38</v>
      </c>
      <c r="E292" s="170" t="s">
        <v>1053</v>
      </c>
    </row>
    <row r="293" spans="1:5" x14ac:dyDescent="0.25">
      <c r="A293" s="296"/>
      <c r="B293" s="297"/>
      <c r="C293" s="298"/>
      <c r="D293" s="299"/>
      <c r="E293" s="171" t="s">
        <v>1054</v>
      </c>
    </row>
    <row r="294" spans="1:5" x14ac:dyDescent="0.25">
      <c r="A294" s="280" t="s">
        <v>1201</v>
      </c>
      <c r="B294" s="282" t="s">
        <v>1199</v>
      </c>
      <c r="C294" s="283"/>
      <c r="D294" s="286" t="s">
        <v>38</v>
      </c>
      <c r="E294" s="172" t="s">
        <v>1053</v>
      </c>
    </row>
    <row r="295" spans="1:5" x14ac:dyDescent="0.25">
      <c r="A295" s="281"/>
      <c r="B295" s="284"/>
      <c r="C295" s="285"/>
      <c r="D295" s="287"/>
      <c r="E295" s="173" t="s">
        <v>1054</v>
      </c>
    </row>
    <row r="296" spans="1:5" x14ac:dyDescent="0.25">
      <c r="A296" s="288" t="s">
        <v>1202</v>
      </c>
      <c r="B296" s="290" t="s">
        <v>1199</v>
      </c>
      <c r="C296" s="291"/>
      <c r="D296" s="294" t="s">
        <v>38</v>
      </c>
      <c r="E296" s="170" t="s">
        <v>1053</v>
      </c>
    </row>
    <row r="297" spans="1:5" x14ac:dyDescent="0.25">
      <c r="A297" s="296"/>
      <c r="B297" s="297"/>
      <c r="C297" s="298"/>
      <c r="D297" s="299"/>
      <c r="E297" s="171" t="s">
        <v>1054</v>
      </c>
    </row>
    <row r="298" spans="1:5" x14ac:dyDescent="0.25">
      <c r="A298" s="280" t="s">
        <v>1203</v>
      </c>
      <c r="B298" s="282" t="s">
        <v>1199</v>
      </c>
      <c r="C298" s="283"/>
      <c r="D298" s="286" t="s">
        <v>38</v>
      </c>
      <c r="E298" s="172" t="s">
        <v>1053</v>
      </c>
    </row>
    <row r="299" spans="1:5" x14ac:dyDescent="0.25">
      <c r="A299" s="281"/>
      <c r="B299" s="284"/>
      <c r="C299" s="285"/>
      <c r="D299" s="287"/>
      <c r="E299" s="173" t="s">
        <v>1054</v>
      </c>
    </row>
    <row r="300" spans="1:5" x14ac:dyDescent="0.25">
      <c r="A300" s="288" t="s">
        <v>1204</v>
      </c>
      <c r="B300" s="290" t="s">
        <v>1106</v>
      </c>
      <c r="C300" s="291"/>
      <c r="D300" s="294" t="s">
        <v>38</v>
      </c>
      <c r="E300" s="170" t="s">
        <v>1053</v>
      </c>
    </row>
    <row r="301" spans="1:5" x14ac:dyDescent="0.25">
      <c r="A301" s="296"/>
      <c r="B301" s="297"/>
      <c r="C301" s="298"/>
      <c r="D301" s="299"/>
      <c r="E301" s="171" t="s">
        <v>1054</v>
      </c>
    </row>
    <row r="302" spans="1:5" x14ac:dyDescent="0.25">
      <c r="A302" s="280" t="s">
        <v>1052</v>
      </c>
      <c r="B302" s="282"/>
      <c r="C302" s="283"/>
      <c r="D302" s="286" t="s">
        <v>38</v>
      </c>
      <c r="E302" s="172" t="s">
        <v>1053</v>
      </c>
    </row>
    <row r="303" spans="1:5" x14ac:dyDescent="0.25">
      <c r="A303" s="281"/>
      <c r="B303" s="284"/>
      <c r="C303" s="285"/>
      <c r="D303" s="287"/>
      <c r="E303" s="173" t="s">
        <v>1054</v>
      </c>
    </row>
    <row r="304" spans="1:5" x14ac:dyDescent="0.25">
      <c r="A304" s="288" t="s">
        <v>1078</v>
      </c>
      <c r="B304" s="290"/>
      <c r="C304" s="291"/>
      <c r="D304" s="294" t="s">
        <v>38</v>
      </c>
      <c r="E304" s="170" t="s">
        <v>1053</v>
      </c>
    </row>
    <row r="305" spans="1:5" x14ac:dyDescent="0.25">
      <c r="A305" s="296"/>
      <c r="B305" s="297"/>
      <c r="C305" s="298"/>
      <c r="D305" s="299"/>
      <c r="E305" s="171" t="s">
        <v>1054</v>
      </c>
    </row>
    <row r="306" spans="1:5" x14ac:dyDescent="0.25">
      <c r="A306" s="280" t="s">
        <v>1088</v>
      </c>
      <c r="B306" s="282"/>
      <c r="C306" s="283"/>
      <c r="D306" s="286" t="s">
        <v>38</v>
      </c>
      <c r="E306" s="172" t="s">
        <v>1053</v>
      </c>
    </row>
    <row r="307" spans="1:5" x14ac:dyDescent="0.25">
      <c r="A307" s="281"/>
      <c r="B307" s="284"/>
      <c r="C307" s="285"/>
      <c r="D307" s="287"/>
      <c r="E307" s="173" t="s">
        <v>1054</v>
      </c>
    </row>
    <row r="308" spans="1:5" x14ac:dyDescent="0.25">
      <c r="A308" s="288" t="s">
        <v>1106</v>
      </c>
      <c r="B308" s="290"/>
      <c r="C308" s="291"/>
      <c r="D308" s="294" t="s">
        <v>38</v>
      </c>
      <c r="E308" s="170" t="s">
        <v>1053</v>
      </c>
    </row>
    <row r="309" spans="1:5" x14ac:dyDescent="0.25">
      <c r="A309" s="296"/>
      <c r="B309" s="297"/>
      <c r="C309" s="298"/>
      <c r="D309" s="299"/>
      <c r="E309" s="171" t="s">
        <v>1054</v>
      </c>
    </row>
    <row r="310" spans="1:5" x14ac:dyDescent="0.25">
      <c r="A310" s="280" t="s">
        <v>1199</v>
      </c>
      <c r="B310" s="282"/>
      <c r="C310" s="283"/>
      <c r="D310" s="286" t="s">
        <v>38</v>
      </c>
      <c r="E310" s="172" t="s">
        <v>1053</v>
      </c>
    </row>
    <row r="311" spans="1:5" x14ac:dyDescent="0.25">
      <c r="A311" s="281"/>
      <c r="B311" s="284"/>
      <c r="C311" s="285"/>
      <c r="D311" s="287"/>
      <c r="E311" s="173" t="s">
        <v>1054</v>
      </c>
    </row>
    <row r="312" spans="1:5" x14ac:dyDescent="0.25">
      <c r="A312" s="288" t="s">
        <v>1129</v>
      </c>
      <c r="B312" s="290"/>
      <c r="C312" s="291"/>
      <c r="D312" s="294" t="s">
        <v>38</v>
      </c>
      <c r="E312" s="170" t="s">
        <v>1053</v>
      </c>
    </row>
    <row r="313" spans="1:5" x14ac:dyDescent="0.25">
      <c r="A313" s="296"/>
      <c r="B313" s="297"/>
      <c r="C313" s="298"/>
      <c r="D313" s="299"/>
      <c r="E313" s="171" t="s">
        <v>1054</v>
      </c>
    </row>
    <row r="314" spans="1:5" x14ac:dyDescent="0.25">
      <c r="A314" s="280" t="s">
        <v>1139</v>
      </c>
      <c r="B314" s="282"/>
      <c r="C314" s="283"/>
      <c r="D314" s="286" t="s">
        <v>38</v>
      </c>
      <c r="E314" s="172" t="s">
        <v>1053</v>
      </c>
    </row>
    <row r="315" spans="1:5" x14ac:dyDescent="0.25">
      <c r="A315" s="281"/>
      <c r="B315" s="284"/>
      <c r="C315" s="285"/>
      <c r="D315" s="287"/>
      <c r="E315" s="173" t="s">
        <v>1054</v>
      </c>
    </row>
    <row r="316" spans="1:5" x14ac:dyDescent="0.25">
      <c r="A316" s="288" t="s">
        <v>1160</v>
      </c>
      <c r="B316" s="290"/>
      <c r="C316" s="291"/>
      <c r="D316" s="294" t="s">
        <v>38</v>
      </c>
      <c r="E316" s="170" t="s">
        <v>1053</v>
      </c>
    </row>
    <row r="317" spans="1:5" x14ac:dyDescent="0.25">
      <c r="A317" s="296"/>
      <c r="B317" s="297"/>
      <c r="C317" s="298"/>
      <c r="D317" s="299"/>
      <c r="E317" s="171" t="s">
        <v>1054</v>
      </c>
    </row>
    <row r="318" spans="1:5" x14ac:dyDescent="0.25">
      <c r="A318" s="280" t="s">
        <v>1179</v>
      </c>
      <c r="B318" s="282"/>
      <c r="C318" s="283"/>
      <c r="D318" s="286" t="s">
        <v>38</v>
      </c>
      <c r="E318" s="172" t="s">
        <v>1053</v>
      </c>
    </row>
    <row r="319" spans="1:5" x14ac:dyDescent="0.25">
      <c r="A319" s="281"/>
      <c r="B319" s="284"/>
      <c r="C319" s="285"/>
      <c r="D319" s="287"/>
      <c r="E319" s="173" t="s">
        <v>1054</v>
      </c>
    </row>
    <row r="320" spans="1:5" x14ac:dyDescent="0.25">
      <c r="A320" s="288" t="s">
        <v>1189</v>
      </c>
      <c r="B320" s="290"/>
      <c r="C320" s="291"/>
      <c r="D320" s="294" t="s">
        <v>38</v>
      </c>
      <c r="E320" s="170" t="s">
        <v>1053</v>
      </c>
    </row>
    <row r="321" spans="1:5" x14ac:dyDescent="0.25">
      <c r="A321" s="296"/>
      <c r="B321" s="297"/>
      <c r="C321" s="298"/>
      <c r="D321" s="299"/>
      <c r="E321" s="171" t="s">
        <v>1054</v>
      </c>
    </row>
    <row r="322" spans="1:5" x14ac:dyDescent="0.25">
      <c r="A322" s="280" t="s">
        <v>1114</v>
      </c>
      <c r="B322" s="282"/>
      <c r="C322" s="283"/>
      <c r="D322" s="286" t="s">
        <v>38</v>
      </c>
      <c r="E322" s="172" t="s">
        <v>1053</v>
      </c>
    </row>
    <row r="323" spans="1:5" x14ac:dyDescent="0.25">
      <c r="A323" s="281"/>
      <c r="B323" s="284"/>
      <c r="C323" s="285"/>
      <c r="D323" s="287"/>
      <c r="E323" s="173" t="s">
        <v>1054</v>
      </c>
    </row>
    <row r="324" spans="1:5" x14ac:dyDescent="0.25">
      <c r="A324" s="288" t="s">
        <v>1205</v>
      </c>
      <c r="B324" s="290" t="s">
        <v>1114</v>
      </c>
      <c r="C324" s="291"/>
      <c r="D324" s="294" t="s">
        <v>38</v>
      </c>
      <c r="E324" s="170" t="s">
        <v>1053</v>
      </c>
    </row>
    <row r="325" spans="1:5" x14ac:dyDescent="0.25">
      <c r="A325" s="296"/>
      <c r="B325" s="297"/>
      <c r="C325" s="298"/>
      <c r="D325" s="299"/>
      <c r="E325" s="171" t="s">
        <v>1054</v>
      </c>
    </row>
    <row r="326" spans="1:5" x14ac:dyDescent="0.25">
      <c r="A326" s="280" t="s">
        <v>1206</v>
      </c>
      <c r="B326" s="282" t="s">
        <v>1052</v>
      </c>
      <c r="C326" s="283"/>
      <c r="D326" s="286" t="s">
        <v>38</v>
      </c>
      <c r="E326" s="172" t="s">
        <v>1053</v>
      </c>
    </row>
    <row r="327" spans="1:5" x14ac:dyDescent="0.25">
      <c r="A327" s="281"/>
      <c r="B327" s="284"/>
      <c r="C327" s="285"/>
      <c r="D327" s="287"/>
      <c r="E327" s="173" t="s">
        <v>1054</v>
      </c>
    </row>
    <row r="328" spans="1:5" x14ac:dyDescent="0.25">
      <c r="A328" s="288" t="s">
        <v>1207</v>
      </c>
      <c r="B328" s="290" t="s">
        <v>1106</v>
      </c>
      <c r="C328" s="291"/>
      <c r="D328" s="294" t="s">
        <v>38</v>
      </c>
      <c r="E328" s="170" t="s">
        <v>1053</v>
      </c>
    </row>
    <row r="329" spans="1:5" x14ac:dyDescent="0.25">
      <c r="A329" s="296"/>
      <c r="B329" s="297"/>
      <c r="C329" s="298"/>
      <c r="D329" s="299"/>
      <c r="E329" s="171" t="s">
        <v>1054</v>
      </c>
    </row>
    <row r="330" spans="1:5" x14ac:dyDescent="0.25">
      <c r="A330" s="280" t="s">
        <v>1208</v>
      </c>
      <c r="B330" s="282" t="s">
        <v>1139</v>
      </c>
      <c r="C330" s="283"/>
      <c r="D330" s="286" t="s">
        <v>38</v>
      </c>
      <c r="E330" s="172" t="s">
        <v>1053</v>
      </c>
    </row>
    <row r="331" spans="1:5" x14ac:dyDescent="0.25">
      <c r="A331" s="281"/>
      <c r="B331" s="284"/>
      <c r="C331" s="285"/>
      <c r="D331" s="287"/>
      <c r="E331" s="173" t="s">
        <v>1054</v>
      </c>
    </row>
    <row r="332" spans="1:5" x14ac:dyDescent="0.25">
      <c r="A332" s="288" t="s">
        <v>1209</v>
      </c>
      <c r="B332" s="290" t="s">
        <v>1139</v>
      </c>
      <c r="C332" s="291"/>
      <c r="D332" s="294" t="s">
        <v>38</v>
      </c>
      <c r="E332" s="170" t="s">
        <v>1053</v>
      </c>
    </row>
    <row r="333" spans="1:5" x14ac:dyDescent="0.25">
      <c r="A333" s="296"/>
      <c r="B333" s="297"/>
      <c r="C333" s="298"/>
      <c r="D333" s="299"/>
      <c r="E333" s="171" t="s">
        <v>1054</v>
      </c>
    </row>
    <row r="334" spans="1:5" x14ac:dyDescent="0.25">
      <c r="A334" s="280" t="s">
        <v>1210</v>
      </c>
      <c r="B334" s="282" t="s">
        <v>1154</v>
      </c>
      <c r="C334" s="283"/>
      <c r="D334" s="286" t="s">
        <v>38</v>
      </c>
      <c r="E334" s="172" t="s">
        <v>1053</v>
      </c>
    </row>
    <row r="335" spans="1:5" x14ac:dyDescent="0.25">
      <c r="A335" s="281"/>
      <c r="B335" s="284"/>
      <c r="C335" s="285"/>
      <c r="D335" s="287"/>
      <c r="E335" s="173" t="s">
        <v>1054</v>
      </c>
    </row>
    <row r="336" spans="1:5" x14ac:dyDescent="0.25">
      <c r="A336" s="288" t="s">
        <v>1211</v>
      </c>
      <c r="B336" s="290" t="s">
        <v>1052</v>
      </c>
      <c r="C336" s="291"/>
      <c r="D336" s="294" t="s">
        <v>38</v>
      </c>
      <c r="E336" s="170" t="s">
        <v>1053</v>
      </c>
    </row>
    <row r="337" spans="1:5" x14ac:dyDescent="0.25">
      <c r="A337" s="296"/>
      <c r="B337" s="297"/>
      <c r="C337" s="298"/>
      <c r="D337" s="299"/>
      <c r="E337" s="171" t="s">
        <v>1054</v>
      </c>
    </row>
    <row r="338" spans="1:5" x14ac:dyDescent="0.25">
      <c r="A338" s="280" t="s">
        <v>1212</v>
      </c>
      <c r="B338" s="282" t="s">
        <v>1129</v>
      </c>
      <c r="C338" s="283"/>
      <c r="D338" s="286" t="s">
        <v>38</v>
      </c>
      <c r="E338" s="172" t="s">
        <v>1053</v>
      </c>
    </row>
    <row r="339" spans="1:5" x14ac:dyDescent="0.25">
      <c r="A339" s="281"/>
      <c r="B339" s="284"/>
      <c r="C339" s="285"/>
      <c r="D339" s="287"/>
      <c r="E339" s="173" t="s">
        <v>1054</v>
      </c>
    </row>
    <row r="340" spans="1:5" x14ac:dyDescent="0.25">
      <c r="A340" s="288" t="s">
        <v>1213</v>
      </c>
      <c r="B340" s="290" t="s">
        <v>1189</v>
      </c>
      <c r="C340" s="291"/>
      <c r="D340" s="294" t="s">
        <v>38</v>
      </c>
      <c r="E340" s="170" t="s">
        <v>1053</v>
      </c>
    </row>
    <row r="341" spans="1:5" x14ac:dyDescent="0.25">
      <c r="A341" s="296"/>
      <c r="B341" s="297"/>
      <c r="C341" s="298"/>
      <c r="D341" s="299"/>
      <c r="E341" s="171" t="s">
        <v>1054</v>
      </c>
    </row>
    <row r="342" spans="1:5" x14ac:dyDescent="0.25">
      <c r="A342" s="280" t="s">
        <v>1214</v>
      </c>
      <c r="B342" s="282" t="s">
        <v>1139</v>
      </c>
      <c r="C342" s="283"/>
      <c r="D342" s="286" t="s">
        <v>38</v>
      </c>
      <c r="E342" s="172" t="s">
        <v>1053</v>
      </c>
    </row>
    <row r="343" spans="1:5" x14ac:dyDescent="0.25">
      <c r="A343" s="281"/>
      <c r="B343" s="284"/>
      <c r="C343" s="285"/>
      <c r="D343" s="287"/>
      <c r="E343" s="173" t="s">
        <v>1054</v>
      </c>
    </row>
    <row r="344" spans="1:5" x14ac:dyDescent="0.25">
      <c r="A344" s="288" t="s">
        <v>1154</v>
      </c>
      <c r="B344" s="290"/>
      <c r="C344" s="291"/>
      <c r="D344" s="294" t="s">
        <v>38</v>
      </c>
      <c r="E344" s="170" t="s">
        <v>1053</v>
      </c>
    </row>
    <row r="345" spans="1:5" x14ac:dyDescent="0.25">
      <c r="A345" s="296"/>
      <c r="B345" s="297"/>
      <c r="C345" s="298"/>
      <c r="D345" s="299"/>
      <c r="E345" s="171" t="s">
        <v>1054</v>
      </c>
    </row>
    <row r="346" spans="1:5" x14ac:dyDescent="0.25">
      <c r="A346" s="168" t="s">
        <v>1215</v>
      </c>
      <c r="B346" s="302"/>
      <c r="C346" s="303"/>
      <c r="D346" s="158" t="s">
        <v>39</v>
      </c>
      <c r="E346" s="169"/>
    </row>
    <row r="347" spans="1:5" x14ac:dyDescent="0.25">
      <c r="A347" s="166" t="s">
        <v>1216</v>
      </c>
      <c r="B347" s="300"/>
      <c r="C347" s="301"/>
      <c r="D347" s="157" t="s">
        <v>39</v>
      </c>
      <c r="E347" s="167"/>
    </row>
    <row r="348" spans="1:5" x14ac:dyDescent="0.25">
      <c r="A348" s="168" t="s">
        <v>1217</v>
      </c>
      <c r="B348" s="302"/>
      <c r="C348" s="303"/>
      <c r="D348" s="158" t="s">
        <v>39</v>
      </c>
      <c r="E348" s="169"/>
    </row>
    <row r="349" spans="1:5" x14ac:dyDescent="0.25">
      <c r="A349" s="166" t="s">
        <v>1218</v>
      </c>
      <c r="B349" s="300"/>
      <c r="C349" s="301"/>
      <c r="D349" s="157" t="s">
        <v>39</v>
      </c>
      <c r="E349" s="167"/>
    </row>
    <row r="350" spans="1:5" x14ac:dyDescent="0.25">
      <c r="A350" s="280" t="s">
        <v>1219</v>
      </c>
      <c r="B350" s="282"/>
      <c r="C350" s="283"/>
      <c r="D350" s="286" t="s">
        <v>39</v>
      </c>
      <c r="E350" s="172" t="s">
        <v>1053</v>
      </c>
    </row>
    <row r="351" spans="1:5" x14ac:dyDescent="0.25">
      <c r="A351" s="281"/>
      <c r="B351" s="284"/>
      <c r="C351" s="285"/>
      <c r="D351" s="287"/>
      <c r="E351" s="173" t="s">
        <v>1054</v>
      </c>
    </row>
    <row r="352" spans="1:5" x14ac:dyDescent="0.25">
      <c r="A352" s="166" t="s">
        <v>1220</v>
      </c>
      <c r="B352" s="300"/>
      <c r="C352" s="301"/>
      <c r="D352" s="157" t="s">
        <v>39</v>
      </c>
      <c r="E352" s="167"/>
    </row>
    <row r="353" spans="1:5" x14ac:dyDescent="0.25">
      <c r="A353" s="280" t="s">
        <v>1221</v>
      </c>
      <c r="B353" s="282"/>
      <c r="C353" s="283"/>
      <c r="D353" s="286" t="s">
        <v>39</v>
      </c>
      <c r="E353" s="172" t="s">
        <v>1053</v>
      </c>
    </row>
    <row r="354" spans="1:5" x14ac:dyDescent="0.25">
      <c r="A354" s="281"/>
      <c r="B354" s="284"/>
      <c r="C354" s="285"/>
      <c r="D354" s="287"/>
      <c r="E354" s="173" t="s">
        <v>1054</v>
      </c>
    </row>
    <row r="355" spans="1:5" x14ac:dyDescent="0.25">
      <c r="A355" s="288" t="s">
        <v>1222</v>
      </c>
      <c r="B355" s="290"/>
      <c r="C355" s="291"/>
      <c r="D355" s="294" t="s">
        <v>39</v>
      </c>
      <c r="E355" s="170" t="s">
        <v>1053</v>
      </c>
    </row>
    <row r="356" spans="1:5" x14ac:dyDescent="0.25">
      <c r="A356" s="296"/>
      <c r="B356" s="297"/>
      <c r="C356" s="298"/>
      <c r="D356" s="299"/>
      <c r="E356" s="171" t="s">
        <v>1054</v>
      </c>
    </row>
    <row r="357" spans="1:5" x14ac:dyDescent="0.25">
      <c r="A357" s="280" t="s">
        <v>1223</v>
      </c>
      <c r="B357" s="282" t="s">
        <v>1224</v>
      </c>
      <c r="C357" s="283"/>
      <c r="D357" s="286" t="s">
        <v>39</v>
      </c>
      <c r="E357" s="172" t="s">
        <v>1053</v>
      </c>
    </row>
    <row r="358" spans="1:5" x14ac:dyDescent="0.25">
      <c r="A358" s="281"/>
      <c r="B358" s="284"/>
      <c r="C358" s="285"/>
      <c r="D358" s="287"/>
      <c r="E358" s="173" t="s">
        <v>1054</v>
      </c>
    </row>
    <row r="359" spans="1:5" x14ac:dyDescent="0.25">
      <c r="A359" s="288" t="s">
        <v>1225</v>
      </c>
      <c r="B359" s="290" t="s">
        <v>1224</v>
      </c>
      <c r="C359" s="291"/>
      <c r="D359" s="294" t="s">
        <v>39</v>
      </c>
      <c r="E359" s="170" t="s">
        <v>1053</v>
      </c>
    </row>
    <row r="360" spans="1:5" x14ac:dyDescent="0.25">
      <c r="A360" s="296"/>
      <c r="B360" s="297"/>
      <c r="C360" s="298"/>
      <c r="D360" s="299"/>
      <c r="E360" s="171" t="s">
        <v>1054</v>
      </c>
    </row>
    <row r="361" spans="1:5" x14ac:dyDescent="0.25">
      <c r="A361" s="280" t="s">
        <v>1226</v>
      </c>
      <c r="B361" s="282" t="s">
        <v>1224</v>
      </c>
      <c r="C361" s="283"/>
      <c r="D361" s="286" t="s">
        <v>39</v>
      </c>
      <c r="E361" s="172" t="s">
        <v>1053</v>
      </c>
    </row>
    <row r="362" spans="1:5" x14ac:dyDescent="0.25">
      <c r="A362" s="281"/>
      <c r="B362" s="284"/>
      <c r="C362" s="285"/>
      <c r="D362" s="287"/>
      <c r="E362" s="173" t="s">
        <v>1054</v>
      </c>
    </row>
    <row r="363" spans="1:5" x14ac:dyDescent="0.25">
      <c r="A363" s="288" t="s">
        <v>1227</v>
      </c>
      <c r="B363" s="290" t="s">
        <v>1224</v>
      </c>
      <c r="C363" s="291"/>
      <c r="D363" s="294" t="s">
        <v>39</v>
      </c>
      <c r="E363" s="170" t="s">
        <v>1053</v>
      </c>
    </row>
    <row r="364" spans="1:5" x14ac:dyDescent="0.25">
      <c r="A364" s="296"/>
      <c r="B364" s="297"/>
      <c r="C364" s="298"/>
      <c r="D364" s="299"/>
      <c r="E364" s="171" t="s">
        <v>1054</v>
      </c>
    </row>
    <row r="365" spans="1:5" x14ac:dyDescent="0.25">
      <c r="A365" s="280" t="s">
        <v>1228</v>
      </c>
      <c r="B365" s="282" t="s">
        <v>1224</v>
      </c>
      <c r="C365" s="283"/>
      <c r="D365" s="286" t="s">
        <v>39</v>
      </c>
      <c r="E365" s="172" t="s">
        <v>1053</v>
      </c>
    </row>
    <row r="366" spans="1:5" x14ac:dyDescent="0.25">
      <c r="A366" s="281"/>
      <c r="B366" s="284"/>
      <c r="C366" s="285"/>
      <c r="D366" s="287"/>
      <c r="E366" s="173" t="s">
        <v>1054</v>
      </c>
    </row>
    <row r="367" spans="1:5" x14ac:dyDescent="0.25">
      <c r="A367" s="288" t="s">
        <v>1229</v>
      </c>
      <c r="B367" s="290" t="s">
        <v>1224</v>
      </c>
      <c r="C367" s="291"/>
      <c r="D367" s="294" t="s">
        <v>39</v>
      </c>
      <c r="E367" s="170" t="s">
        <v>1053</v>
      </c>
    </row>
    <row r="368" spans="1:5" x14ac:dyDescent="0.25">
      <c r="A368" s="296"/>
      <c r="B368" s="297"/>
      <c r="C368" s="298"/>
      <c r="D368" s="299"/>
      <c r="E368" s="171" t="s">
        <v>1054</v>
      </c>
    </row>
    <row r="369" spans="1:5" x14ac:dyDescent="0.25">
      <c r="A369" s="280" t="s">
        <v>1230</v>
      </c>
      <c r="B369" s="282" t="s">
        <v>1224</v>
      </c>
      <c r="C369" s="283"/>
      <c r="D369" s="286" t="s">
        <v>39</v>
      </c>
      <c r="E369" s="172" t="s">
        <v>1053</v>
      </c>
    </row>
    <row r="370" spans="1:5" x14ac:dyDescent="0.25">
      <c r="A370" s="281"/>
      <c r="B370" s="284"/>
      <c r="C370" s="285"/>
      <c r="D370" s="287"/>
      <c r="E370" s="173" t="s">
        <v>1054</v>
      </c>
    </row>
    <row r="371" spans="1:5" x14ac:dyDescent="0.25">
      <c r="A371" s="288" t="s">
        <v>1231</v>
      </c>
      <c r="B371" s="290" t="s">
        <v>1224</v>
      </c>
      <c r="C371" s="291"/>
      <c r="D371" s="294" t="s">
        <v>39</v>
      </c>
      <c r="E371" s="170" t="s">
        <v>1053</v>
      </c>
    </row>
    <row r="372" spans="1:5" x14ac:dyDescent="0.25">
      <c r="A372" s="296"/>
      <c r="B372" s="297"/>
      <c r="C372" s="298"/>
      <c r="D372" s="299"/>
      <c r="E372" s="171" t="s">
        <v>1054</v>
      </c>
    </row>
    <row r="373" spans="1:5" x14ac:dyDescent="0.25">
      <c r="A373" s="280" t="s">
        <v>1232</v>
      </c>
      <c r="B373" s="282" t="s">
        <v>1224</v>
      </c>
      <c r="C373" s="283"/>
      <c r="D373" s="286" t="s">
        <v>39</v>
      </c>
      <c r="E373" s="172" t="s">
        <v>1053</v>
      </c>
    </row>
    <row r="374" spans="1:5" x14ac:dyDescent="0.25">
      <c r="A374" s="281"/>
      <c r="B374" s="284"/>
      <c r="C374" s="285"/>
      <c r="D374" s="287"/>
      <c r="E374" s="173" t="s">
        <v>1054</v>
      </c>
    </row>
    <row r="375" spans="1:5" x14ac:dyDescent="0.25">
      <c r="A375" s="288" t="s">
        <v>1233</v>
      </c>
      <c r="B375" s="290" t="s">
        <v>1224</v>
      </c>
      <c r="C375" s="291"/>
      <c r="D375" s="294" t="s">
        <v>39</v>
      </c>
      <c r="E375" s="170" t="s">
        <v>1053</v>
      </c>
    </row>
    <row r="376" spans="1:5" x14ac:dyDescent="0.25">
      <c r="A376" s="296"/>
      <c r="B376" s="297"/>
      <c r="C376" s="298"/>
      <c r="D376" s="299"/>
      <c r="E376" s="171" t="s">
        <v>1054</v>
      </c>
    </row>
    <row r="377" spans="1:5" x14ac:dyDescent="0.25">
      <c r="A377" s="280" t="s">
        <v>1234</v>
      </c>
      <c r="B377" s="282" t="s">
        <v>1224</v>
      </c>
      <c r="C377" s="283"/>
      <c r="D377" s="286" t="s">
        <v>39</v>
      </c>
      <c r="E377" s="172" t="s">
        <v>1053</v>
      </c>
    </row>
    <row r="378" spans="1:5" x14ac:dyDescent="0.25">
      <c r="A378" s="281"/>
      <c r="B378" s="284"/>
      <c r="C378" s="285"/>
      <c r="D378" s="287"/>
      <c r="E378" s="173" t="s">
        <v>1054</v>
      </c>
    </row>
    <row r="379" spans="1:5" x14ac:dyDescent="0.25">
      <c r="A379" s="288" t="s">
        <v>1235</v>
      </c>
      <c r="B379" s="290" t="s">
        <v>1224</v>
      </c>
      <c r="C379" s="291"/>
      <c r="D379" s="294" t="s">
        <v>39</v>
      </c>
      <c r="E379" s="170" t="s">
        <v>1053</v>
      </c>
    </row>
    <row r="380" spans="1:5" x14ac:dyDescent="0.25">
      <c r="A380" s="296"/>
      <c r="B380" s="297"/>
      <c r="C380" s="298"/>
      <c r="D380" s="299"/>
      <c r="E380" s="171" t="s">
        <v>1054</v>
      </c>
    </row>
    <row r="381" spans="1:5" x14ac:dyDescent="0.25">
      <c r="A381" s="280" t="s">
        <v>1236</v>
      </c>
      <c r="B381" s="282" t="s">
        <v>1224</v>
      </c>
      <c r="C381" s="283"/>
      <c r="D381" s="286" t="s">
        <v>39</v>
      </c>
      <c r="E381" s="172" t="s">
        <v>1053</v>
      </c>
    </row>
    <row r="382" spans="1:5" x14ac:dyDescent="0.25">
      <c r="A382" s="281"/>
      <c r="B382" s="284"/>
      <c r="C382" s="285"/>
      <c r="D382" s="287"/>
      <c r="E382" s="173" t="s">
        <v>1054</v>
      </c>
    </row>
    <row r="383" spans="1:5" x14ac:dyDescent="0.25">
      <c r="A383" s="288" t="s">
        <v>1237</v>
      </c>
      <c r="B383" s="290" t="s">
        <v>1238</v>
      </c>
      <c r="C383" s="291"/>
      <c r="D383" s="294" t="s">
        <v>39</v>
      </c>
      <c r="E383" s="170" t="s">
        <v>1053</v>
      </c>
    </row>
    <row r="384" spans="1:5" x14ac:dyDescent="0.25">
      <c r="A384" s="296"/>
      <c r="B384" s="297"/>
      <c r="C384" s="298"/>
      <c r="D384" s="299"/>
      <c r="E384" s="171" t="s">
        <v>1054</v>
      </c>
    </row>
    <row r="385" spans="1:5" x14ac:dyDescent="0.25">
      <c r="A385" s="280" t="s">
        <v>1239</v>
      </c>
      <c r="B385" s="282" t="s">
        <v>1238</v>
      </c>
      <c r="C385" s="283"/>
      <c r="D385" s="286" t="s">
        <v>39</v>
      </c>
      <c r="E385" s="172" t="s">
        <v>1053</v>
      </c>
    </row>
    <row r="386" spans="1:5" x14ac:dyDescent="0.25">
      <c r="A386" s="281"/>
      <c r="B386" s="284"/>
      <c r="C386" s="285"/>
      <c r="D386" s="287"/>
      <c r="E386" s="173" t="s">
        <v>1054</v>
      </c>
    </row>
    <row r="387" spans="1:5" x14ac:dyDescent="0.25">
      <c r="A387" s="288" t="s">
        <v>1240</v>
      </c>
      <c r="B387" s="290" t="s">
        <v>1238</v>
      </c>
      <c r="C387" s="291"/>
      <c r="D387" s="294" t="s">
        <v>39</v>
      </c>
      <c r="E387" s="170" t="s">
        <v>1053</v>
      </c>
    </row>
    <row r="388" spans="1:5" x14ac:dyDescent="0.25">
      <c r="A388" s="296"/>
      <c r="B388" s="297"/>
      <c r="C388" s="298"/>
      <c r="D388" s="299"/>
      <c r="E388" s="171" t="s">
        <v>1054</v>
      </c>
    </row>
    <row r="389" spans="1:5" x14ac:dyDescent="0.25">
      <c r="A389" s="280" t="s">
        <v>1241</v>
      </c>
      <c r="B389" s="282" t="s">
        <v>1238</v>
      </c>
      <c r="C389" s="283"/>
      <c r="D389" s="286" t="s">
        <v>39</v>
      </c>
      <c r="E389" s="172" t="s">
        <v>1053</v>
      </c>
    </row>
    <row r="390" spans="1:5" x14ac:dyDescent="0.25">
      <c r="A390" s="281"/>
      <c r="B390" s="284"/>
      <c r="C390" s="285"/>
      <c r="D390" s="287"/>
      <c r="E390" s="173" t="s">
        <v>1054</v>
      </c>
    </row>
    <row r="391" spans="1:5" x14ac:dyDescent="0.25">
      <c r="A391" s="288" t="s">
        <v>1242</v>
      </c>
      <c r="B391" s="290" t="s">
        <v>1238</v>
      </c>
      <c r="C391" s="291"/>
      <c r="D391" s="294" t="s">
        <v>39</v>
      </c>
      <c r="E391" s="170" t="s">
        <v>1053</v>
      </c>
    </row>
    <row r="392" spans="1:5" x14ac:dyDescent="0.25">
      <c r="A392" s="296"/>
      <c r="B392" s="297"/>
      <c r="C392" s="298"/>
      <c r="D392" s="299"/>
      <c r="E392" s="171" t="s">
        <v>1054</v>
      </c>
    </row>
    <row r="393" spans="1:5" x14ac:dyDescent="0.25">
      <c r="A393" s="280" t="s">
        <v>1243</v>
      </c>
      <c r="B393" s="282" t="s">
        <v>1244</v>
      </c>
      <c r="C393" s="283"/>
      <c r="D393" s="286" t="s">
        <v>39</v>
      </c>
      <c r="E393" s="172" t="s">
        <v>1053</v>
      </c>
    </row>
    <row r="394" spans="1:5" x14ac:dyDescent="0.25">
      <c r="A394" s="281"/>
      <c r="B394" s="284"/>
      <c r="C394" s="285"/>
      <c r="D394" s="287"/>
      <c r="E394" s="173" t="s">
        <v>1054</v>
      </c>
    </row>
    <row r="395" spans="1:5" x14ac:dyDescent="0.25">
      <c r="A395" s="288" t="s">
        <v>1245</v>
      </c>
      <c r="B395" s="290" t="s">
        <v>1246</v>
      </c>
      <c r="C395" s="291"/>
      <c r="D395" s="294" t="s">
        <v>39</v>
      </c>
      <c r="E395" s="170" t="s">
        <v>1053</v>
      </c>
    </row>
    <row r="396" spans="1:5" x14ac:dyDescent="0.25">
      <c r="A396" s="296"/>
      <c r="B396" s="297"/>
      <c r="C396" s="298"/>
      <c r="D396" s="299"/>
      <c r="E396" s="171" t="s">
        <v>1054</v>
      </c>
    </row>
    <row r="397" spans="1:5" x14ac:dyDescent="0.25">
      <c r="A397" s="280" t="s">
        <v>1247</v>
      </c>
      <c r="B397" s="282" t="s">
        <v>1244</v>
      </c>
      <c r="C397" s="283"/>
      <c r="D397" s="286" t="s">
        <v>39</v>
      </c>
      <c r="E397" s="172" t="s">
        <v>1053</v>
      </c>
    </row>
    <row r="398" spans="1:5" x14ac:dyDescent="0.25">
      <c r="A398" s="281"/>
      <c r="B398" s="284"/>
      <c r="C398" s="285"/>
      <c r="D398" s="287"/>
      <c r="E398" s="173" t="s">
        <v>1054</v>
      </c>
    </row>
    <row r="399" spans="1:5" x14ac:dyDescent="0.25">
      <c r="A399" s="288" t="s">
        <v>1248</v>
      </c>
      <c r="B399" s="290" t="s">
        <v>1244</v>
      </c>
      <c r="C399" s="291"/>
      <c r="D399" s="294" t="s">
        <v>39</v>
      </c>
      <c r="E399" s="170" t="s">
        <v>1053</v>
      </c>
    </row>
    <row r="400" spans="1:5" x14ac:dyDescent="0.25">
      <c r="A400" s="296"/>
      <c r="B400" s="297"/>
      <c r="C400" s="298"/>
      <c r="D400" s="299"/>
      <c r="E400" s="171" t="s">
        <v>1054</v>
      </c>
    </row>
    <row r="401" spans="1:5" x14ac:dyDescent="0.25">
      <c r="A401" s="280" t="s">
        <v>1249</v>
      </c>
      <c r="B401" s="282" t="s">
        <v>1244</v>
      </c>
      <c r="C401" s="283"/>
      <c r="D401" s="286" t="s">
        <v>39</v>
      </c>
      <c r="E401" s="172" t="s">
        <v>1053</v>
      </c>
    </row>
    <row r="402" spans="1:5" x14ac:dyDescent="0.25">
      <c r="A402" s="281"/>
      <c r="B402" s="284"/>
      <c r="C402" s="285"/>
      <c r="D402" s="287"/>
      <c r="E402" s="173" t="s">
        <v>1054</v>
      </c>
    </row>
    <row r="403" spans="1:5" x14ac:dyDescent="0.25">
      <c r="A403" s="288" t="s">
        <v>1250</v>
      </c>
      <c r="B403" s="290" t="s">
        <v>1244</v>
      </c>
      <c r="C403" s="291"/>
      <c r="D403" s="294" t="s">
        <v>39</v>
      </c>
      <c r="E403" s="170" t="s">
        <v>1053</v>
      </c>
    </row>
    <row r="404" spans="1:5" x14ac:dyDescent="0.25">
      <c r="A404" s="296"/>
      <c r="B404" s="297"/>
      <c r="C404" s="298"/>
      <c r="D404" s="299"/>
      <c r="E404" s="171" t="s">
        <v>1054</v>
      </c>
    </row>
    <row r="405" spans="1:5" x14ac:dyDescent="0.25">
      <c r="A405" s="280" t="s">
        <v>1251</v>
      </c>
      <c r="B405" s="282" t="s">
        <v>1244</v>
      </c>
      <c r="C405" s="283"/>
      <c r="D405" s="286" t="s">
        <v>39</v>
      </c>
      <c r="E405" s="172" t="s">
        <v>1053</v>
      </c>
    </row>
    <row r="406" spans="1:5" x14ac:dyDescent="0.25">
      <c r="A406" s="281"/>
      <c r="B406" s="284"/>
      <c r="C406" s="285"/>
      <c r="D406" s="287"/>
      <c r="E406" s="173" t="s">
        <v>1054</v>
      </c>
    </row>
    <row r="407" spans="1:5" x14ac:dyDescent="0.25">
      <c r="A407" s="288" t="s">
        <v>1252</v>
      </c>
      <c r="B407" s="290" t="s">
        <v>1244</v>
      </c>
      <c r="C407" s="291"/>
      <c r="D407" s="294" t="s">
        <v>39</v>
      </c>
      <c r="E407" s="170" t="s">
        <v>1053</v>
      </c>
    </row>
    <row r="408" spans="1:5" x14ac:dyDescent="0.25">
      <c r="A408" s="296"/>
      <c r="B408" s="297"/>
      <c r="C408" s="298"/>
      <c r="D408" s="299"/>
      <c r="E408" s="171" t="s">
        <v>1054</v>
      </c>
    </row>
    <row r="409" spans="1:5" x14ac:dyDescent="0.25">
      <c r="A409" s="280" t="s">
        <v>1253</v>
      </c>
      <c r="B409" s="282" t="s">
        <v>1224</v>
      </c>
      <c r="C409" s="283"/>
      <c r="D409" s="286" t="s">
        <v>39</v>
      </c>
      <c r="E409" s="172" t="s">
        <v>1053</v>
      </c>
    </row>
    <row r="410" spans="1:5" x14ac:dyDescent="0.25">
      <c r="A410" s="281"/>
      <c r="B410" s="284"/>
      <c r="C410" s="285"/>
      <c r="D410" s="287"/>
      <c r="E410" s="173" t="s">
        <v>1054</v>
      </c>
    </row>
    <row r="411" spans="1:5" x14ac:dyDescent="0.25">
      <c r="A411" s="288" t="s">
        <v>1254</v>
      </c>
      <c r="B411" s="290" t="s">
        <v>1244</v>
      </c>
      <c r="C411" s="291"/>
      <c r="D411" s="294" t="s">
        <v>39</v>
      </c>
      <c r="E411" s="170" t="s">
        <v>1053</v>
      </c>
    </row>
    <row r="412" spans="1:5" x14ac:dyDescent="0.25">
      <c r="A412" s="296"/>
      <c r="B412" s="297"/>
      <c r="C412" s="298"/>
      <c r="D412" s="299"/>
      <c r="E412" s="171" t="s">
        <v>1054</v>
      </c>
    </row>
    <row r="413" spans="1:5" x14ac:dyDescent="0.25">
      <c r="A413" s="280" t="s">
        <v>1255</v>
      </c>
      <c r="B413" s="282" t="s">
        <v>1256</v>
      </c>
      <c r="C413" s="283"/>
      <c r="D413" s="286" t="s">
        <v>39</v>
      </c>
      <c r="E413" s="172" t="s">
        <v>1053</v>
      </c>
    </row>
    <row r="414" spans="1:5" x14ac:dyDescent="0.25">
      <c r="A414" s="281"/>
      <c r="B414" s="284"/>
      <c r="C414" s="285"/>
      <c r="D414" s="287"/>
      <c r="E414" s="173" t="s">
        <v>1054</v>
      </c>
    </row>
    <row r="415" spans="1:5" x14ac:dyDescent="0.25">
      <c r="A415" s="288" t="s">
        <v>1257</v>
      </c>
      <c r="B415" s="290" t="s">
        <v>1256</v>
      </c>
      <c r="C415" s="291"/>
      <c r="D415" s="294" t="s">
        <v>39</v>
      </c>
      <c r="E415" s="170" t="s">
        <v>1053</v>
      </c>
    </row>
    <row r="416" spans="1:5" x14ac:dyDescent="0.25">
      <c r="A416" s="296"/>
      <c r="B416" s="297"/>
      <c r="C416" s="298"/>
      <c r="D416" s="299"/>
      <c r="E416" s="171" t="s">
        <v>1054</v>
      </c>
    </row>
    <row r="417" spans="1:5" x14ac:dyDescent="0.25">
      <c r="A417" s="280" t="s">
        <v>1258</v>
      </c>
      <c r="B417" s="282" t="s">
        <v>1256</v>
      </c>
      <c r="C417" s="283"/>
      <c r="D417" s="286" t="s">
        <v>39</v>
      </c>
      <c r="E417" s="172" t="s">
        <v>1053</v>
      </c>
    </row>
    <row r="418" spans="1:5" x14ac:dyDescent="0.25">
      <c r="A418" s="281"/>
      <c r="B418" s="284"/>
      <c r="C418" s="285"/>
      <c r="D418" s="287"/>
      <c r="E418" s="173" t="s">
        <v>1054</v>
      </c>
    </row>
    <row r="419" spans="1:5" x14ac:dyDescent="0.25">
      <c r="A419" s="288" t="s">
        <v>1259</v>
      </c>
      <c r="B419" s="290" t="s">
        <v>1256</v>
      </c>
      <c r="C419" s="291"/>
      <c r="D419" s="294" t="s">
        <v>39</v>
      </c>
      <c r="E419" s="170" t="s">
        <v>1053</v>
      </c>
    </row>
    <row r="420" spans="1:5" x14ac:dyDescent="0.25">
      <c r="A420" s="296"/>
      <c r="B420" s="297"/>
      <c r="C420" s="298"/>
      <c r="D420" s="299"/>
      <c r="E420" s="171" t="s">
        <v>1054</v>
      </c>
    </row>
    <row r="421" spans="1:5" x14ac:dyDescent="0.25">
      <c r="A421" s="280" t="s">
        <v>1260</v>
      </c>
      <c r="B421" s="282" t="s">
        <v>1256</v>
      </c>
      <c r="C421" s="283"/>
      <c r="D421" s="286" t="s">
        <v>39</v>
      </c>
      <c r="E421" s="172" t="s">
        <v>1053</v>
      </c>
    </row>
    <row r="422" spans="1:5" x14ac:dyDescent="0.25">
      <c r="A422" s="281"/>
      <c r="B422" s="284"/>
      <c r="C422" s="285"/>
      <c r="D422" s="287"/>
      <c r="E422" s="173" t="s">
        <v>1054</v>
      </c>
    </row>
    <row r="423" spans="1:5" x14ac:dyDescent="0.25">
      <c r="A423" s="288" t="s">
        <v>1261</v>
      </c>
      <c r="B423" s="290" t="s">
        <v>1256</v>
      </c>
      <c r="C423" s="291"/>
      <c r="D423" s="294" t="s">
        <v>39</v>
      </c>
      <c r="E423" s="170" t="s">
        <v>1053</v>
      </c>
    </row>
    <row r="424" spans="1:5" x14ac:dyDescent="0.25">
      <c r="A424" s="296"/>
      <c r="B424" s="297"/>
      <c r="C424" s="298"/>
      <c r="D424" s="299"/>
      <c r="E424" s="171" t="s">
        <v>1054</v>
      </c>
    </row>
    <row r="425" spans="1:5" x14ac:dyDescent="0.25">
      <c r="A425" s="280" t="s">
        <v>1262</v>
      </c>
      <c r="B425" s="282" t="s">
        <v>1256</v>
      </c>
      <c r="C425" s="283"/>
      <c r="D425" s="286" t="s">
        <v>39</v>
      </c>
      <c r="E425" s="172" t="s">
        <v>1053</v>
      </c>
    </row>
    <row r="426" spans="1:5" x14ac:dyDescent="0.25">
      <c r="A426" s="281"/>
      <c r="B426" s="284"/>
      <c r="C426" s="285"/>
      <c r="D426" s="287"/>
      <c r="E426" s="173" t="s">
        <v>1054</v>
      </c>
    </row>
    <row r="427" spans="1:5" x14ac:dyDescent="0.25">
      <c r="A427" s="288" t="s">
        <v>1263</v>
      </c>
      <c r="B427" s="290" t="s">
        <v>1256</v>
      </c>
      <c r="C427" s="291"/>
      <c r="D427" s="294" t="s">
        <v>39</v>
      </c>
      <c r="E427" s="170" t="s">
        <v>1053</v>
      </c>
    </row>
    <row r="428" spans="1:5" x14ac:dyDescent="0.25">
      <c r="A428" s="296"/>
      <c r="B428" s="297"/>
      <c r="C428" s="298"/>
      <c r="D428" s="299"/>
      <c r="E428" s="171" t="s">
        <v>1054</v>
      </c>
    </row>
    <row r="429" spans="1:5" x14ac:dyDescent="0.25">
      <c r="A429" s="280" t="s">
        <v>1264</v>
      </c>
      <c r="B429" s="282" t="s">
        <v>1238</v>
      </c>
      <c r="C429" s="283"/>
      <c r="D429" s="286" t="s">
        <v>39</v>
      </c>
      <c r="E429" s="172" t="s">
        <v>1053</v>
      </c>
    </row>
    <row r="430" spans="1:5" x14ac:dyDescent="0.25">
      <c r="A430" s="281"/>
      <c r="B430" s="284"/>
      <c r="C430" s="285"/>
      <c r="D430" s="287"/>
      <c r="E430" s="173" t="s">
        <v>1054</v>
      </c>
    </row>
    <row r="431" spans="1:5" x14ac:dyDescent="0.25">
      <c r="A431" s="288" t="s">
        <v>1265</v>
      </c>
      <c r="B431" s="290" t="s">
        <v>1256</v>
      </c>
      <c r="C431" s="291"/>
      <c r="D431" s="294" t="s">
        <v>39</v>
      </c>
      <c r="E431" s="170" t="s">
        <v>1053</v>
      </c>
    </row>
    <row r="432" spans="1:5" x14ac:dyDescent="0.25">
      <c r="A432" s="296"/>
      <c r="B432" s="297"/>
      <c r="C432" s="298"/>
      <c r="D432" s="299"/>
      <c r="E432" s="171" t="s">
        <v>1054</v>
      </c>
    </row>
    <row r="433" spans="1:5" x14ac:dyDescent="0.25">
      <c r="A433" s="280" t="s">
        <v>1266</v>
      </c>
      <c r="B433" s="282" t="s">
        <v>1256</v>
      </c>
      <c r="C433" s="283"/>
      <c r="D433" s="286" t="s">
        <v>39</v>
      </c>
      <c r="E433" s="172" t="s">
        <v>1053</v>
      </c>
    </row>
    <row r="434" spans="1:5" x14ac:dyDescent="0.25">
      <c r="A434" s="281"/>
      <c r="B434" s="284"/>
      <c r="C434" s="285"/>
      <c r="D434" s="287"/>
      <c r="E434" s="173" t="s">
        <v>1054</v>
      </c>
    </row>
    <row r="435" spans="1:5" x14ac:dyDescent="0.25">
      <c r="A435" s="288" t="s">
        <v>1267</v>
      </c>
      <c r="B435" s="290" t="s">
        <v>1246</v>
      </c>
      <c r="C435" s="291"/>
      <c r="D435" s="294" t="s">
        <v>39</v>
      </c>
      <c r="E435" s="170" t="s">
        <v>1053</v>
      </c>
    </row>
    <row r="436" spans="1:5" x14ac:dyDescent="0.25">
      <c r="A436" s="296"/>
      <c r="B436" s="297"/>
      <c r="C436" s="298"/>
      <c r="D436" s="299"/>
      <c r="E436" s="171" t="s">
        <v>1054</v>
      </c>
    </row>
    <row r="437" spans="1:5" x14ac:dyDescent="0.25">
      <c r="A437" s="280" t="s">
        <v>1268</v>
      </c>
      <c r="B437" s="282" t="s">
        <v>1246</v>
      </c>
      <c r="C437" s="283"/>
      <c r="D437" s="286" t="s">
        <v>39</v>
      </c>
      <c r="E437" s="172" t="s">
        <v>1053</v>
      </c>
    </row>
    <row r="438" spans="1:5" x14ac:dyDescent="0.25">
      <c r="A438" s="281"/>
      <c r="B438" s="284"/>
      <c r="C438" s="285"/>
      <c r="D438" s="287"/>
      <c r="E438" s="173" t="s">
        <v>1054</v>
      </c>
    </row>
    <row r="439" spans="1:5" x14ac:dyDescent="0.25">
      <c r="A439" s="288" t="s">
        <v>1269</v>
      </c>
      <c r="B439" s="290" t="s">
        <v>1246</v>
      </c>
      <c r="C439" s="291"/>
      <c r="D439" s="294" t="s">
        <v>39</v>
      </c>
      <c r="E439" s="170" t="s">
        <v>1053</v>
      </c>
    </row>
    <row r="440" spans="1:5" x14ac:dyDescent="0.25">
      <c r="A440" s="296"/>
      <c r="B440" s="297"/>
      <c r="C440" s="298"/>
      <c r="D440" s="299"/>
      <c r="E440" s="171" t="s">
        <v>1054</v>
      </c>
    </row>
    <row r="441" spans="1:5" x14ac:dyDescent="0.25">
      <c r="A441" s="280" t="s">
        <v>1270</v>
      </c>
      <c r="B441" s="282" t="s">
        <v>1246</v>
      </c>
      <c r="C441" s="283"/>
      <c r="D441" s="286" t="s">
        <v>39</v>
      </c>
      <c r="E441" s="172" t="s">
        <v>1053</v>
      </c>
    </row>
    <row r="442" spans="1:5" x14ac:dyDescent="0.25">
      <c r="A442" s="281"/>
      <c r="B442" s="284"/>
      <c r="C442" s="285"/>
      <c r="D442" s="287"/>
      <c r="E442" s="173" t="s">
        <v>1054</v>
      </c>
    </row>
    <row r="443" spans="1:5" x14ac:dyDescent="0.25">
      <c r="A443" s="288" t="s">
        <v>1271</v>
      </c>
      <c r="B443" s="290" t="s">
        <v>1246</v>
      </c>
      <c r="C443" s="291"/>
      <c r="D443" s="294" t="s">
        <v>39</v>
      </c>
      <c r="E443" s="170" t="s">
        <v>1053</v>
      </c>
    </row>
    <row r="444" spans="1:5" x14ac:dyDescent="0.25">
      <c r="A444" s="296"/>
      <c r="B444" s="297"/>
      <c r="C444" s="298"/>
      <c r="D444" s="299"/>
      <c r="E444" s="171" t="s">
        <v>1054</v>
      </c>
    </row>
    <row r="445" spans="1:5" x14ac:dyDescent="0.25">
      <c r="A445" s="280" t="s">
        <v>1272</v>
      </c>
      <c r="B445" s="282" t="s">
        <v>1273</v>
      </c>
      <c r="C445" s="283"/>
      <c r="D445" s="286" t="s">
        <v>39</v>
      </c>
      <c r="E445" s="172" t="s">
        <v>1053</v>
      </c>
    </row>
    <row r="446" spans="1:5" x14ac:dyDescent="0.25">
      <c r="A446" s="281"/>
      <c r="B446" s="284"/>
      <c r="C446" s="285"/>
      <c r="D446" s="287"/>
      <c r="E446" s="173" t="s">
        <v>1054</v>
      </c>
    </row>
    <row r="447" spans="1:5" x14ac:dyDescent="0.25">
      <c r="A447" s="288" t="s">
        <v>1274</v>
      </c>
      <c r="B447" s="290" t="s">
        <v>1273</v>
      </c>
      <c r="C447" s="291"/>
      <c r="D447" s="294" t="s">
        <v>39</v>
      </c>
      <c r="E447" s="170" t="s">
        <v>1053</v>
      </c>
    </row>
    <row r="448" spans="1:5" x14ac:dyDescent="0.25">
      <c r="A448" s="296"/>
      <c r="B448" s="297"/>
      <c r="C448" s="298"/>
      <c r="D448" s="299"/>
      <c r="E448" s="171" t="s">
        <v>1054</v>
      </c>
    </row>
    <row r="449" spans="1:5" x14ac:dyDescent="0.25">
      <c r="A449" s="280" t="s">
        <v>1275</v>
      </c>
      <c r="B449" s="282" t="s">
        <v>1273</v>
      </c>
      <c r="C449" s="283"/>
      <c r="D449" s="286" t="s">
        <v>39</v>
      </c>
      <c r="E449" s="172" t="s">
        <v>1053</v>
      </c>
    </row>
    <row r="450" spans="1:5" x14ac:dyDescent="0.25">
      <c r="A450" s="281"/>
      <c r="B450" s="284"/>
      <c r="C450" s="285"/>
      <c r="D450" s="287"/>
      <c r="E450" s="173" t="s">
        <v>1054</v>
      </c>
    </row>
    <row r="451" spans="1:5" x14ac:dyDescent="0.25">
      <c r="A451" s="288" t="s">
        <v>1276</v>
      </c>
      <c r="B451" s="290" t="s">
        <v>1273</v>
      </c>
      <c r="C451" s="291"/>
      <c r="D451" s="294" t="s">
        <v>39</v>
      </c>
      <c r="E451" s="170" t="s">
        <v>1053</v>
      </c>
    </row>
    <row r="452" spans="1:5" x14ac:dyDescent="0.25">
      <c r="A452" s="296"/>
      <c r="B452" s="297"/>
      <c r="C452" s="298"/>
      <c r="D452" s="299"/>
      <c r="E452" s="171" t="s">
        <v>1054</v>
      </c>
    </row>
    <row r="453" spans="1:5" x14ac:dyDescent="0.25">
      <c r="A453" s="280" t="s">
        <v>1277</v>
      </c>
      <c r="B453" s="282" t="s">
        <v>1278</v>
      </c>
      <c r="C453" s="283"/>
      <c r="D453" s="286" t="s">
        <v>39</v>
      </c>
      <c r="E453" s="172" t="s">
        <v>1053</v>
      </c>
    </row>
    <row r="454" spans="1:5" x14ac:dyDescent="0.25">
      <c r="A454" s="281"/>
      <c r="B454" s="284"/>
      <c r="C454" s="285"/>
      <c r="D454" s="287"/>
      <c r="E454" s="173" t="s">
        <v>1054</v>
      </c>
    </row>
    <row r="455" spans="1:5" x14ac:dyDescent="0.25">
      <c r="A455" s="288" t="s">
        <v>1279</v>
      </c>
      <c r="B455" s="290" t="s">
        <v>1278</v>
      </c>
      <c r="C455" s="291"/>
      <c r="D455" s="294" t="s">
        <v>39</v>
      </c>
      <c r="E455" s="170" t="s">
        <v>1053</v>
      </c>
    </row>
    <row r="456" spans="1:5" x14ac:dyDescent="0.25">
      <c r="A456" s="296"/>
      <c r="B456" s="297"/>
      <c r="C456" s="298"/>
      <c r="D456" s="299"/>
      <c r="E456" s="171" t="s">
        <v>1054</v>
      </c>
    </row>
    <row r="457" spans="1:5" x14ac:dyDescent="0.25">
      <c r="A457" s="280" t="s">
        <v>1280</v>
      </c>
      <c r="B457" s="282" t="s">
        <v>1278</v>
      </c>
      <c r="C457" s="283"/>
      <c r="D457" s="286" t="s">
        <v>39</v>
      </c>
      <c r="E457" s="172" t="s">
        <v>1053</v>
      </c>
    </row>
    <row r="458" spans="1:5" x14ac:dyDescent="0.25">
      <c r="A458" s="281"/>
      <c r="B458" s="284"/>
      <c r="C458" s="285"/>
      <c r="D458" s="287"/>
      <c r="E458" s="173" t="s">
        <v>1054</v>
      </c>
    </row>
    <row r="459" spans="1:5" x14ac:dyDescent="0.25">
      <c r="A459" s="288" t="s">
        <v>1281</v>
      </c>
      <c r="B459" s="290" t="s">
        <v>1278</v>
      </c>
      <c r="C459" s="291"/>
      <c r="D459" s="294" t="s">
        <v>39</v>
      </c>
      <c r="E459" s="170" t="s">
        <v>1053</v>
      </c>
    </row>
    <row r="460" spans="1:5" x14ac:dyDescent="0.25">
      <c r="A460" s="296"/>
      <c r="B460" s="297"/>
      <c r="C460" s="298"/>
      <c r="D460" s="299"/>
      <c r="E460" s="171" t="s">
        <v>1054</v>
      </c>
    </row>
    <row r="461" spans="1:5" x14ac:dyDescent="0.25">
      <c r="A461" s="280" t="s">
        <v>1282</v>
      </c>
      <c r="B461" s="282" t="s">
        <v>1278</v>
      </c>
      <c r="C461" s="283"/>
      <c r="D461" s="286" t="s">
        <v>39</v>
      </c>
      <c r="E461" s="172" t="s">
        <v>1053</v>
      </c>
    </row>
    <row r="462" spans="1:5" x14ac:dyDescent="0.25">
      <c r="A462" s="281"/>
      <c r="B462" s="284"/>
      <c r="C462" s="285"/>
      <c r="D462" s="287"/>
      <c r="E462" s="173" t="s">
        <v>1054</v>
      </c>
    </row>
    <row r="463" spans="1:5" x14ac:dyDescent="0.25">
      <c r="A463" s="288" t="s">
        <v>1283</v>
      </c>
      <c r="B463" s="290" t="s">
        <v>1284</v>
      </c>
      <c r="C463" s="291"/>
      <c r="D463" s="294" t="s">
        <v>39</v>
      </c>
      <c r="E463" s="170" t="s">
        <v>1053</v>
      </c>
    </row>
    <row r="464" spans="1:5" x14ac:dyDescent="0.25">
      <c r="A464" s="296"/>
      <c r="B464" s="297"/>
      <c r="C464" s="298"/>
      <c r="D464" s="299"/>
      <c r="E464" s="171" t="s">
        <v>1054</v>
      </c>
    </row>
    <row r="465" spans="1:5" x14ac:dyDescent="0.25">
      <c r="A465" s="280" t="s">
        <v>1285</v>
      </c>
      <c r="B465" s="282" t="s">
        <v>1284</v>
      </c>
      <c r="C465" s="283"/>
      <c r="D465" s="286" t="s">
        <v>39</v>
      </c>
      <c r="E465" s="172" t="s">
        <v>1053</v>
      </c>
    </row>
    <row r="466" spans="1:5" x14ac:dyDescent="0.25">
      <c r="A466" s="281"/>
      <c r="B466" s="284"/>
      <c r="C466" s="285"/>
      <c r="D466" s="287"/>
      <c r="E466" s="173" t="s">
        <v>1054</v>
      </c>
    </row>
    <row r="467" spans="1:5" x14ac:dyDescent="0.25">
      <c r="A467" s="288" t="s">
        <v>1286</v>
      </c>
      <c r="B467" s="290" t="s">
        <v>1244</v>
      </c>
      <c r="C467" s="291"/>
      <c r="D467" s="294" t="s">
        <v>39</v>
      </c>
      <c r="E467" s="170" t="s">
        <v>1053</v>
      </c>
    </row>
    <row r="468" spans="1:5" x14ac:dyDescent="0.25">
      <c r="A468" s="296"/>
      <c r="B468" s="297"/>
      <c r="C468" s="298"/>
      <c r="D468" s="299"/>
      <c r="E468" s="171" t="s">
        <v>1054</v>
      </c>
    </row>
    <row r="469" spans="1:5" x14ac:dyDescent="0.25">
      <c r="A469" s="280" t="s">
        <v>1287</v>
      </c>
      <c r="B469" s="282" t="s">
        <v>1238</v>
      </c>
      <c r="C469" s="283"/>
      <c r="D469" s="286" t="s">
        <v>39</v>
      </c>
      <c r="E469" s="172" t="s">
        <v>1053</v>
      </c>
    </row>
    <row r="470" spans="1:5" x14ac:dyDescent="0.25">
      <c r="A470" s="281"/>
      <c r="B470" s="284"/>
      <c r="C470" s="285"/>
      <c r="D470" s="287"/>
      <c r="E470" s="173" t="s">
        <v>1054</v>
      </c>
    </row>
    <row r="471" spans="1:5" x14ac:dyDescent="0.25">
      <c r="A471" s="288" t="s">
        <v>1224</v>
      </c>
      <c r="B471" s="290"/>
      <c r="C471" s="291"/>
      <c r="D471" s="294" t="s">
        <v>39</v>
      </c>
      <c r="E471" s="170" t="s">
        <v>1053</v>
      </c>
    </row>
    <row r="472" spans="1:5" x14ac:dyDescent="0.25">
      <c r="A472" s="296"/>
      <c r="B472" s="297"/>
      <c r="C472" s="298"/>
      <c r="D472" s="299"/>
      <c r="E472" s="171" t="s">
        <v>1054</v>
      </c>
    </row>
    <row r="473" spans="1:5" x14ac:dyDescent="0.25">
      <c r="A473" s="280" t="s">
        <v>1238</v>
      </c>
      <c r="B473" s="282"/>
      <c r="C473" s="283"/>
      <c r="D473" s="286" t="s">
        <v>39</v>
      </c>
      <c r="E473" s="172" t="s">
        <v>1053</v>
      </c>
    </row>
    <row r="474" spans="1:5" x14ac:dyDescent="0.25">
      <c r="A474" s="281"/>
      <c r="B474" s="284"/>
      <c r="C474" s="285"/>
      <c r="D474" s="287"/>
      <c r="E474" s="173" t="s">
        <v>1054</v>
      </c>
    </row>
    <row r="475" spans="1:5" x14ac:dyDescent="0.25">
      <c r="A475" s="288" t="s">
        <v>1244</v>
      </c>
      <c r="B475" s="290"/>
      <c r="C475" s="291"/>
      <c r="D475" s="294" t="s">
        <v>39</v>
      </c>
      <c r="E475" s="170" t="s">
        <v>1053</v>
      </c>
    </row>
    <row r="476" spans="1:5" x14ac:dyDescent="0.25">
      <c r="A476" s="296"/>
      <c r="B476" s="297"/>
      <c r="C476" s="298"/>
      <c r="D476" s="299"/>
      <c r="E476" s="171" t="s">
        <v>1054</v>
      </c>
    </row>
    <row r="477" spans="1:5" x14ac:dyDescent="0.25">
      <c r="A477" s="280" t="s">
        <v>1256</v>
      </c>
      <c r="B477" s="282"/>
      <c r="C477" s="283"/>
      <c r="D477" s="286" t="s">
        <v>39</v>
      </c>
      <c r="E477" s="172" t="s">
        <v>1053</v>
      </c>
    </row>
    <row r="478" spans="1:5" x14ac:dyDescent="0.25">
      <c r="A478" s="281"/>
      <c r="B478" s="284"/>
      <c r="C478" s="285"/>
      <c r="D478" s="287"/>
      <c r="E478" s="173" t="s">
        <v>1054</v>
      </c>
    </row>
    <row r="479" spans="1:5" x14ac:dyDescent="0.25">
      <c r="A479" s="288" t="s">
        <v>1246</v>
      </c>
      <c r="B479" s="290"/>
      <c r="C479" s="291"/>
      <c r="D479" s="294" t="s">
        <v>39</v>
      </c>
      <c r="E479" s="170" t="s">
        <v>1053</v>
      </c>
    </row>
    <row r="480" spans="1:5" x14ac:dyDescent="0.25">
      <c r="A480" s="296"/>
      <c r="B480" s="297"/>
      <c r="C480" s="298"/>
      <c r="D480" s="299"/>
      <c r="E480" s="171" t="s">
        <v>1054</v>
      </c>
    </row>
    <row r="481" spans="1:5" x14ac:dyDescent="0.25">
      <c r="A481" s="280" t="s">
        <v>1273</v>
      </c>
      <c r="B481" s="282"/>
      <c r="C481" s="283"/>
      <c r="D481" s="286" t="s">
        <v>39</v>
      </c>
      <c r="E481" s="172" t="s">
        <v>1053</v>
      </c>
    </row>
    <row r="482" spans="1:5" x14ac:dyDescent="0.25">
      <c r="A482" s="281"/>
      <c r="B482" s="284"/>
      <c r="C482" s="285"/>
      <c r="D482" s="287"/>
      <c r="E482" s="173" t="s">
        <v>1054</v>
      </c>
    </row>
    <row r="483" spans="1:5" x14ac:dyDescent="0.25">
      <c r="A483" s="288" t="s">
        <v>1278</v>
      </c>
      <c r="B483" s="290"/>
      <c r="C483" s="291"/>
      <c r="D483" s="294" t="s">
        <v>39</v>
      </c>
      <c r="E483" s="170" t="s">
        <v>1053</v>
      </c>
    </row>
    <row r="484" spans="1:5" x14ac:dyDescent="0.25">
      <c r="A484" s="296"/>
      <c r="B484" s="297"/>
      <c r="C484" s="298"/>
      <c r="D484" s="299"/>
      <c r="E484" s="171" t="s">
        <v>1054</v>
      </c>
    </row>
    <row r="485" spans="1:5" x14ac:dyDescent="0.25">
      <c r="A485" s="280" t="s">
        <v>1284</v>
      </c>
      <c r="B485" s="282"/>
      <c r="C485" s="283"/>
      <c r="D485" s="286" t="s">
        <v>39</v>
      </c>
      <c r="E485" s="172" t="s">
        <v>1053</v>
      </c>
    </row>
    <row r="486" spans="1:5" x14ac:dyDescent="0.25">
      <c r="A486" s="281"/>
      <c r="B486" s="284"/>
      <c r="C486" s="285"/>
      <c r="D486" s="287"/>
      <c r="E486" s="173" t="s">
        <v>1054</v>
      </c>
    </row>
    <row r="487" spans="1:5" x14ac:dyDescent="0.25">
      <c r="A487" s="288" t="s">
        <v>1288</v>
      </c>
      <c r="B487" s="290" t="s">
        <v>1224</v>
      </c>
      <c r="C487" s="291"/>
      <c r="D487" s="294" t="s">
        <v>39</v>
      </c>
      <c r="E487" s="170" t="s">
        <v>1053</v>
      </c>
    </row>
    <row r="488" spans="1:5" x14ac:dyDescent="0.25">
      <c r="A488" s="296"/>
      <c r="B488" s="297"/>
      <c r="C488" s="298"/>
      <c r="D488" s="299"/>
      <c r="E488" s="171" t="s">
        <v>1054</v>
      </c>
    </row>
    <row r="489" spans="1:5" x14ac:dyDescent="0.25">
      <c r="A489" s="280" t="s">
        <v>1289</v>
      </c>
      <c r="B489" s="282" t="s">
        <v>1246</v>
      </c>
      <c r="C489" s="283"/>
      <c r="D489" s="286" t="s">
        <v>39</v>
      </c>
      <c r="E489" s="172" t="s">
        <v>1053</v>
      </c>
    </row>
    <row r="490" spans="1:5" x14ac:dyDescent="0.25">
      <c r="A490" s="281"/>
      <c r="B490" s="284"/>
      <c r="C490" s="285"/>
      <c r="D490" s="287"/>
      <c r="E490" s="173" t="s">
        <v>1054</v>
      </c>
    </row>
    <row r="491" spans="1:5" x14ac:dyDescent="0.25">
      <c r="A491" s="288" t="s">
        <v>1290</v>
      </c>
      <c r="B491" s="290" t="s">
        <v>1284</v>
      </c>
      <c r="C491" s="291"/>
      <c r="D491" s="294" t="s">
        <v>39</v>
      </c>
      <c r="E491" s="170" t="s">
        <v>1053</v>
      </c>
    </row>
    <row r="492" spans="1:5" x14ac:dyDescent="0.25">
      <c r="A492" s="296"/>
      <c r="B492" s="297"/>
      <c r="C492" s="298"/>
      <c r="D492" s="299"/>
      <c r="E492" s="171" t="s">
        <v>1054</v>
      </c>
    </row>
    <row r="493" spans="1:5" x14ac:dyDescent="0.25">
      <c r="A493" s="280" t="s">
        <v>1291</v>
      </c>
      <c r="B493" s="282" t="s">
        <v>1238</v>
      </c>
      <c r="C493" s="283"/>
      <c r="D493" s="286" t="s">
        <v>39</v>
      </c>
      <c r="E493" s="172" t="s">
        <v>1053</v>
      </c>
    </row>
    <row r="494" spans="1:5" x14ac:dyDescent="0.25">
      <c r="A494" s="281"/>
      <c r="B494" s="284"/>
      <c r="C494" s="285"/>
      <c r="D494" s="287"/>
      <c r="E494" s="173" t="s">
        <v>1054</v>
      </c>
    </row>
    <row r="495" spans="1:5" x14ac:dyDescent="0.25">
      <c r="A495" s="166" t="s">
        <v>1292</v>
      </c>
      <c r="B495" s="300"/>
      <c r="C495" s="301"/>
      <c r="D495" s="157" t="s">
        <v>40</v>
      </c>
      <c r="E495" s="167"/>
    </row>
    <row r="496" spans="1:5" x14ac:dyDescent="0.25">
      <c r="A496" s="168" t="s">
        <v>1293</v>
      </c>
      <c r="B496" s="302"/>
      <c r="C496" s="303"/>
      <c r="D496" s="158" t="s">
        <v>40</v>
      </c>
      <c r="E496" s="169"/>
    </row>
    <row r="497" spans="1:5" x14ac:dyDescent="0.25">
      <c r="A497" s="166" t="s">
        <v>1294</v>
      </c>
      <c r="B497" s="300"/>
      <c r="C497" s="301"/>
      <c r="D497" s="157" t="s">
        <v>40</v>
      </c>
      <c r="E497" s="167"/>
    </row>
    <row r="498" spans="1:5" x14ac:dyDescent="0.25">
      <c r="A498" s="168" t="s">
        <v>1295</v>
      </c>
      <c r="B498" s="302"/>
      <c r="C498" s="303"/>
      <c r="D498" s="158" t="s">
        <v>40</v>
      </c>
      <c r="E498" s="169"/>
    </row>
    <row r="499" spans="1:5" x14ac:dyDescent="0.25">
      <c r="A499" s="166" t="s">
        <v>1296</v>
      </c>
      <c r="B499" s="300"/>
      <c r="C499" s="301"/>
      <c r="D499" s="157" t="s">
        <v>40</v>
      </c>
      <c r="E499" s="167"/>
    </row>
    <row r="500" spans="1:5" x14ac:dyDescent="0.25">
      <c r="A500" s="168" t="s">
        <v>1297</v>
      </c>
      <c r="B500" s="302"/>
      <c r="C500" s="303"/>
      <c r="D500" s="158" t="s">
        <v>40</v>
      </c>
      <c r="E500" s="169"/>
    </row>
    <row r="501" spans="1:5" x14ac:dyDescent="0.25">
      <c r="A501" s="166" t="s">
        <v>1298</v>
      </c>
      <c r="B501" s="300"/>
      <c r="C501" s="301"/>
      <c r="D501" s="157" t="s">
        <v>40</v>
      </c>
      <c r="E501" s="167"/>
    </row>
    <row r="502" spans="1:5" x14ac:dyDescent="0.25">
      <c r="A502" s="168" t="s">
        <v>1299</v>
      </c>
      <c r="B502" s="302"/>
      <c r="C502" s="303"/>
      <c r="D502" s="158" t="s">
        <v>40</v>
      </c>
      <c r="E502" s="169"/>
    </row>
    <row r="503" spans="1:5" x14ac:dyDescent="0.25">
      <c r="A503" s="166" t="s">
        <v>1300</v>
      </c>
      <c r="B503" s="300"/>
      <c r="C503" s="301"/>
      <c r="D503" s="157" t="s">
        <v>40</v>
      </c>
      <c r="E503" s="167"/>
    </row>
    <row r="504" spans="1:5" x14ac:dyDescent="0.25">
      <c r="A504" s="168" t="s">
        <v>1301</v>
      </c>
      <c r="B504" s="302"/>
      <c r="C504" s="303"/>
      <c r="D504" s="158" t="s">
        <v>40</v>
      </c>
      <c r="E504" s="169"/>
    </row>
    <row r="505" spans="1:5" x14ac:dyDescent="0.25">
      <c r="A505" s="166" t="s">
        <v>1302</v>
      </c>
      <c r="B505" s="300"/>
      <c r="C505" s="301"/>
      <c r="D505" s="157" t="s">
        <v>40</v>
      </c>
      <c r="E505" s="167"/>
    </row>
    <row r="506" spans="1:5" x14ac:dyDescent="0.25">
      <c r="A506" s="168" t="s">
        <v>1303</v>
      </c>
      <c r="B506" s="302"/>
      <c r="C506" s="303"/>
      <c r="D506" s="158" t="s">
        <v>40</v>
      </c>
      <c r="E506" s="169"/>
    </row>
    <row r="507" spans="1:5" x14ac:dyDescent="0.25">
      <c r="A507" s="166" t="s">
        <v>1304</v>
      </c>
      <c r="B507" s="300"/>
      <c r="C507" s="301"/>
      <c r="D507" s="157" t="s">
        <v>40</v>
      </c>
      <c r="E507" s="167"/>
    </row>
    <row r="508" spans="1:5" x14ac:dyDescent="0.25">
      <c r="A508" s="280" t="s">
        <v>1305</v>
      </c>
      <c r="B508" s="282" t="s">
        <v>1306</v>
      </c>
      <c r="C508" s="283"/>
      <c r="D508" s="286" t="s">
        <v>40</v>
      </c>
      <c r="E508" s="172" t="s">
        <v>1053</v>
      </c>
    </row>
    <row r="509" spans="1:5" x14ac:dyDescent="0.25">
      <c r="A509" s="281"/>
      <c r="B509" s="284"/>
      <c r="C509" s="285"/>
      <c r="D509" s="287"/>
      <c r="E509" s="173" t="s">
        <v>1054</v>
      </c>
    </row>
    <row r="510" spans="1:5" x14ac:dyDescent="0.25">
      <c r="A510" s="288" t="s">
        <v>1307</v>
      </c>
      <c r="B510" s="290" t="s">
        <v>1306</v>
      </c>
      <c r="C510" s="291"/>
      <c r="D510" s="294" t="s">
        <v>40</v>
      </c>
      <c r="E510" s="170" t="s">
        <v>1053</v>
      </c>
    </row>
    <row r="511" spans="1:5" x14ac:dyDescent="0.25">
      <c r="A511" s="296"/>
      <c r="B511" s="297"/>
      <c r="C511" s="298"/>
      <c r="D511" s="299"/>
      <c r="E511" s="171" t="s">
        <v>1054</v>
      </c>
    </row>
    <row r="512" spans="1:5" x14ac:dyDescent="0.25">
      <c r="A512" s="280" t="s">
        <v>1308</v>
      </c>
      <c r="B512" s="282" t="s">
        <v>1306</v>
      </c>
      <c r="C512" s="283"/>
      <c r="D512" s="286" t="s">
        <v>40</v>
      </c>
      <c r="E512" s="172" t="s">
        <v>1053</v>
      </c>
    </row>
    <row r="513" spans="1:5" x14ac:dyDescent="0.25">
      <c r="A513" s="281"/>
      <c r="B513" s="284"/>
      <c r="C513" s="285"/>
      <c r="D513" s="287"/>
      <c r="E513" s="173" t="s">
        <v>1054</v>
      </c>
    </row>
    <row r="514" spans="1:5" x14ac:dyDescent="0.25">
      <c r="A514" s="288" t="s">
        <v>1309</v>
      </c>
      <c r="B514" s="290" t="s">
        <v>1306</v>
      </c>
      <c r="C514" s="291"/>
      <c r="D514" s="294" t="s">
        <v>40</v>
      </c>
      <c r="E514" s="170" t="s">
        <v>1053</v>
      </c>
    </row>
    <row r="515" spans="1:5" x14ac:dyDescent="0.25">
      <c r="A515" s="296"/>
      <c r="B515" s="297"/>
      <c r="C515" s="298"/>
      <c r="D515" s="299"/>
      <c r="E515" s="171" t="s">
        <v>1054</v>
      </c>
    </row>
    <row r="516" spans="1:5" x14ac:dyDescent="0.25">
      <c r="A516" s="280" t="s">
        <v>1310</v>
      </c>
      <c r="B516" s="282" t="s">
        <v>1306</v>
      </c>
      <c r="C516" s="283"/>
      <c r="D516" s="286" t="s">
        <v>40</v>
      </c>
      <c r="E516" s="172" t="s">
        <v>1053</v>
      </c>
    </row>
    <row r="517" spans="1:5" x14ac:dyDescent="0.25">
      <c r="A517" s="281"/>
      <c r="B517" s="284"/>
      <c r="C517" s="285"/>
      <c r="D517" s="287"/>
      <c r="E517" s="173" t="s">
        <v>1054</v>
      </c>
    </row>
    <row r="518" spans="1:5" x14ac:dyDescent="0.25">
      <c r="A518" s="288" t="s">
        <v>1311</v>
      </c>
      <c r="B518" s="290" t="s">
        <v>1306</v>
      </c>
      <c r="C518" s="291"/>
      <c r="D518" s="294" t="s">
        <v>40</v>
      </c>
      <c r="E518" s="170" t="s">
        <v>1053</v>
      </c>
    </row>
    <row r="519" spans="1:5" x14ac:dyDescent="0.25">
      <c r="A519" s="296"/>
      <c r="B519" s="297"/>
      <c r="C519" s="298"/>
      <c r="D519" s="299"/>
      <c r="E519" s="171" t="s">
        <v>1054</v>
      </c>
    </row>
    <row r="520" spans="1:5" x14ac:dyDescent="0.25">
      <c r="A520" s="280" t="s">
        <v>1312</v>
      </c>
      <c r="B520" s="282" t="s">
        <v>1306</v>
      </c>
      <c r="C520" s="283"/>
      <c r="D520" s="286" t="s">
        <v>40</v>
      </c>
      <c r="E520" s="172" t="s">
        <v>1053</v>
      </c>
    </row>
    <row r="521" spans="1:5" x14ac:dyDescent="0.25">
      <c r="A521" s="281"/>
      <c r="B521" s="284"/>
      <c r="C521" s="285"/>
      <c r="D521" s="287"/>
      <c r="E521" s="173" t="s">
        <v>1054</v>
      </c>
    </row>
    <row r="522" spans="1:5" x14ac:dyDescent="0.25">
      <c r="A522" s="288" t="s">
        <v>1313</v>
      </c>
      <c r="B522" s="290" t="s">
        <v>1306</v>
      </c>
      <c r="C522" s="291"/>
      <c r="D522" s="294" t="s">
        <v>40</v>
      </c>
      <c r="E522" s="170" t="s">
        <v>1053</v>
      </c>
    </row>
    <row r="523" spans="1:5" x14ac:dyDescent="0.25">
      <c r="A523" s="296"/>
      <c r="B523" s="297"/>
      <c r="C523" s="298"/>
      <c r="D523" s="299"/>
      <c r="E523" s="171" t="s">
        <v>1054</v>
      </c>
    </row>
    <row r="524" spans="1:5" x14ac:dyDescent="0.25">
      <c r="A524" s="280" t="s">
        <v>1314</v>
      </c>
      <c r="B524" s="282" t="s">
        <v>1306</v>
      </c>
      <c r="C524" s="283"/>
      <c r="D524" s="286" t="s">
        <v>40</v>
      </c>
      <c r="E524" s="172" t="s">
        <v>1053</v>
      </c>
    </row>
    <row r="525" spans="1:5" x14ac:dyDescent="0.25">
      <c r="A525" s="281"/>
      <c r="B525" s="284"/>
      <c r="C525" s="285"/>
      <c r="D525" s="287"/>
      <c r="E525" s="173" t="s">
        <v>1054</v>
      </c>
    </row>
    <row r="526" spans="1:5" x14ac:dyDescent="0.25">
      <c r="A526" s="288" t="s">
        <v>1315</v>
      </c>
      <c r="B526" s="290" t="s">
        <v>1306</v>
      </c>
      <c r="C526" s="291"/>
      <c r="D526" s="294" t="s">
        <v>40</v>
      </c>
      <c r="E526" s="170" t="s">
        <v>1053</v>
      </c>
    </row>
    <row r="527" spans="1:5" x14ac:dyDescent="0.25">
      <c r="A527" s="296"/>
      <c r="B527" s="297"/>
      <c r="C527" s="298"/>
      <c r="D527" s="299"/>
      <c r="E527" s="171" t="s">
        <v>1054</v>
      </c>
    </row>
    <row r="528" spans="1:5" x14ac:dyDescent="0.25">
      <c r="A528" s="280" t="s">
        <v>1316</v>
      </c>
      <c r="B528" s="282" t="s">
        <v>1306</v>
      </c>
      <c r="C528" s="283"/>
      <c r="D528" s="286" t="s">
        <v>40</v>
      </c>
      <c r="E528" s="172" t="s">
        <v>1053</v>
      </c>
    </row>
    <row r="529" spans="1:5" x14ac:dyDescent="0.25">
      <c r="A529" s="281"/>
      <c r="B529" s="284"/>
      <c r="C529" s="285"/>
      <c r="D529" s="287"/>
      <c r="E529" s="173" t="s">
        <v>1054</v>
      </c>
    </row>
    <row r="530" spans="1:5" x14ac:dyDescent="0.25">
      <c r="A530" s="288" t="s">
        <v>1317</v>
      </c>
      <c r="B530" s="290" t="s">
        <v>1306</v>
      </c>
      <c r="C530" s="291"/>
      <c r="D530" s="294" t="s">
        <v>40</v>
      </c>
      <c r="E530" s="170" t="s">
        <v>1053</v>
      </c>
    </row>
    <row r="531" spans="1:5" x14ac:dyDescent="0.25">
      <c r="A531" s="296"/>
      <c r="B531" s="297"/>
      <c r="C531" s="298"/>
      <c r="D531" s="299"/>
      <c r="E531" s="171" t="s">
        <v>1054</v>
      </c>
    </row>
    <row r="532" spans="1:5" x14ac:dyDescent="0.25">
      <c r="A532" s="280" t="s">
        <v>1318</v>
      </c>
      <c r="B532" s="282" t="s">
        <v>1306</v>
      </c>
      <c r="C532" s="283"/>
      <c r="D532" s="286" t="s">
        <v>40</v>
      </c>
      <c r="E532" s="172" t="s">
        <v>1053</v>
      </c>
    </row>
    <row r="533" spans="1:5" x14ac:dyDescent="0.25">
      <c r="A533" s="281"/>
      <c r="B533" s="284"/>
      <c r="C533" s="285"/>
      <c r="D533" s="287"/>
      <c r="E533" s="173" t="s">
        <v>1054</v>
      </c>
    </row>
    <row r="534" spans="1:5" x14ac:dyDescent="0.25">
      <c r="A534" s="288" t="s">
        <v>1319</v>
      </c>
      <c r="B534" s="290" t="s">
        <v>1306</v>
      </c>
      <c r="C534" s="291"/>
      <c r="D534" s="294" t="s">
        <v>40</v>
      </c>
      <c r="E534" s="170" t="s">
        <v>1053</v>
      </c>
    </row>
    <row r="535" spans="1:5" x14ac:dyDescent="0.25">
      <c r="A535" s="296"/>
      <c r="B535" s="297"/>
      <c r="C535" s="298"/>
      <c r="D535" s="299"/>
      <c r="E535" s="171" t="s">
        <v>1054</v>
      </c>
    </row>
    <row r="536" spans="1:5" x14ac:dyDescent="0.25">
      <c r="A536" s="280" t="s">
        <v>1320</v>
      </c>
      <c r="B536" s="282" t="s">
        <v>1306</v>
      </c>
      <c r="C536" s="283"/>
      <c r="D536" s="286" t="s">
        <v>40</v>
      </c>
      <c r="E536" s="172" t="s">
        <v>1053</v>
      </c>
    </row>
    <row r="537" spans="1:5" x14ac:dyDescent="0.25">
      <c r="A537" s="281"/>
      <c r="B537" s="284"/>
      <c r="C537" s="285"/>
      <c r="D537" s="287"/>
      <c r="E537" s="173" t="s">
        <v>1054</v>
      </c>
    </row>
    <row r="538" spans="1:5" x14ac:dyDescent="0.25">
      <c r="A538" s="288" t="s">
        <v>1321</v>
      </c>
      <c r="B538" s="290" t="s">
        <v>1306</v>
      </c>
      <c r="C538" s="291"/>
      <c r="D538" s="294" t="s">
        <v>40</v>
      </c>
      <c r="E538" s="170" t="s">
        <v>1053</v>
      </c>
    </row>
    <row r="539" spans="1:5" x14ac:dyDescent="0.25">
      <c r="A539" s="296"/>
      <c r="B539" s="297"/>
      <c r="C539" s="298"/>
      <c r="D539" s="299"/>
      <c r="E539" s="171" t="s">
        <v>1054</v>
      </c>
    </row>
    <row r="540" spans="1:5" x14ac:dyDescent="0.25">
      <c r="A540" s="280" t="s">
        <v>1322</v>
      </c>
      <c r="B540" s="282" t="s">
        <v>1306</v>
      </c>
      <c r="C540" s="283"/>
      <c r="D540" s="286" t="s">
        <v>40</v>
      </c>
      <c r="E540" s="172" t="s">
        <v>1053</v>
      </c>
    </row>
    <row r="541" spans="1:5" x14ac:dyDescent="0.25">
      <c r="A541" s="281"/>
      <c r="B541" s="284"/>
      <c r="C541" s="285"/>
      <c r="D541" s="287"/>
      <c r="E541" s="173" t="s">
        <v>1054</v>
      </c>
    </row>
    <row r="542" spans="1:5" x14ac:dyDescent="0.25">
      <c r="A542" s="288" t="s">
        <v>1323</v>
      </c>
      <c r="B542" s="290" t="s">
        <v>1306</v>
      </c>
      <c r="C542" s="291"/>
      <c r="D542" s="294" t="s">
        <v>40</v>
      </c>
      <c r="E542" s="170" t="s">
        <v>1053</v>
      </c>
    </row>
    <row r="543" spans="1:5" x14ac:dyDescent="0.25">
      <c r="A543" s="296"/>
      <c r="B543" s="297"/>
      <c r="C543" s="298"/>
      <c r="D543" s="299"/>
      <c r="E543" s="171" t="s">
        <v>1054</v>
      </c>
    </row>
    <row r="544" spans="1:5" x14ac:dyDescent="0.25">
      <c r="A544" s="280" t="s">
        <v>1324</v>
      </c>
      <c r="B544" s="282" t="s">
        <v>1325</v>
      </c>
      <c r="C544" s="283"/>
      <c r="D544" s="286" t="s">
        <v>40</v>
      </c>
      <c r="E544" s="172" t="s">
        <v>1053</v>
      </c>
    </row>
    <row r="545" spans="1:5" x14ac:dyDescent="0.25">
      <c r="A545" s="281"/>
      <c r="B545" s="284"/>
      <c r="C545" s="285"/>
      <c r="D545" s="287"/>
      <c r="E545" s="173" t="s">
        <v>1054</v>
      </c>
    </row>
    <row r="546" spans="1:5" x14ac:dyDescent="0.25">
      <c r="A546" s="288" t="s">
        <v>1326</v>
      </c>
      <c r="B546" s="290" t="s">
        <v>1325</v>
      </c>
      <c r="C546" s="291"/>
      <c r="D546" s="294" t="s">
        <v>40</v>
      </c>
      <c r="E546" s="170" t="s">
        <v>1053</v>
      </c>
    </row>
    <row r="547" spans="1:5" x14ac:dyDescent="0.25">
      <c r="A547" s="296"/>
      <c r="B547" s="297"/>
      <c r="C547" s="298"/>
      <c r="D547" s="299"/>
      <c r="E547" s="171" t="s">
        <v>1054</v>
      </c>
    </row>
    <row r="548" spans="1:5" x14ac:dyDescent="0.25">
      <c r="A548" s="280" t="s">
        <v>1327</v>
      </c>
      <c r="B548" s="282" t="s">
        <v>1325</v>
      </c>
      <c r="C548" s="283"/>
      <c r="D548" s="286" t="s">
        <v>40</v>
      </c>
      <c r="E548" s="172" t="s">
        <v>1053</v>
      </c>
    </row>
    <row r="549" spans="1:5" x14ac:dyDescent="0.25">
      <c r="A549" s="281"/>
      <c r="B549" s="284"/>
      <c r="C549" s="285"/>
      <c r="D549" s="287"/>
      <c r="E549" s="173" t="s">
        <v>1054</v>
      </c>
    </row>
    <row r="550" spans="1:5" x14ac:dyDescent="0.25">
      <c r="A550" s="288" t="s">
        <v>1328</v>
      </c>
      <c r="B550" s="290" t="s">
        <v>1325</v>
      </c>
      <c r="C550" s="291"/>
      <c r="D550" s="294" t="s">
        <v>40</v>
      </c>
      <c r="E550" s="170" t="s">
        <v>1053</v>
      </c>
    </row>
    <row r="551" spans="1:5" x14ac:dyDescent="0.25">
      <c r="A551" s="296"/>
      <c r="B551" s="297"/>
      <c r="C551" s="298"/>
      <c r="D551" s="299"/>
      <c r="E551" s="171" t="s">
        <v>1054</v>
      </c>
    </row>
    <row r="552" spans="1:5" x14ac:dyDescent="0.25">
      <c r="A552" s="280" t="s">
        <v>1329</v>
      </c>
      <c r="B552" s="282" t="s">
        <v>1325</v>
      </c>
      <c r="C552" s="283"/>
      <c r="D552" s="286" t="s">
        <v>40</v>
      </c>
      <c r="E552" s="172" t="s">
        <v>1053</v>
      </c>
    </row>
    <row r="553" spans="1:5" x14ac:dyDescent="0.25">
      <c r="A553" s="281"/>
      <c r="B553" s="284"/>
      <c r="C553" s="285"/>
      <c r="D553" s="287"/>
      <c r="E553" s="173" t="s">
        <v>1054</v>
      </c>
    </row>
    <row r="554" spans="1:5" x14ac:dyDescent="0.25">
      <c r="A554" s="288" t="s">
        <v>1330</v>
      </c>
      <c r="B554" s="290" t="s">
        <v>1331</v>
      </c>
      <c r="C554" s="291"/>
      <c r="D554" s="294" t="s">
        <v>40</v>
      </c>
      <c r="E554" s="170" t="s">
        <v>1053</v>
      </c>
    </row>
    <row r="555" spans="1:5" x14ac:dyDescent="0.25">
      <c r="A555" s="296"/>
      <c r="B555" s="297"/>
      <c r="C555" s="298"/>
      <c r="D555" s="299"/>
      <c r="E555" s="171" t="s">
        <v>1054</v>
      </c>
    </row>
    <row r="556" spans="1:5" x14ac:dyDescent="0.25">
      <c r="A556" s="280" t="s">
        <v>1332</v>
      </c>
      <c r="B556" s="282" t="s">
        <v>1331</v>
      </c>
      <c r="C556" s="283"/>
      <c r="D556" s="286" t="s">
        <v>40</v>
      </c>
      <c r="E556" s="172" t="s">
        <v>1053</v>
      </c>
    </row>
    <row r="557" spans="1:5" x14ac:dyDescent="0.25">
      <c r="A557" s="281"/>
      <c r="B557" s="284"/>
      <c r="C557" s="285"/>
      <c r="D557" s="287"/>
      <c r="E557" s="173" t="s">
        <v>1054</v>
      </c>
    </row>
    <row r="558" spans="1:5" x14ac:dyDescent="0.25">
      <c r="A558" s="288" t="s">
        <v>1089</v>
      </c>
      <c r="B558" s="290" t="s">
        <v>1331</v>
      </c>
      <c r="C558" s="291"/>
      <c r="D558" s="294" t="s">
        <v>40</v>
      </c>
      <c r="E558" s="170" t="s">
        <v>1053</v>
      </c>
    </row>
    <row r="559" spans="1:5" x14ac:dyDescent="0.25">
      <c r="A559" s="296"/>
      <c r="B559" s="297"/>
      <c r="C559" s="298"/>
      <c r="D559" s="299"/>
      <c r="E559" s="171" t="s">
        <v>1054</v>
      </c>
    </row>
    <row r="560" spans="1:5" x14ac:dyDescent="0.25">
      <c r="A560" s="280" t="s">
        <v>1333</v>
      </c>
      <c r="B560" s="282" t="s">
        <v>1331</v>
      </c>
      <c r="C560" s="283"/>
      <c r="D560" s="286" t="s">
        <v>40</v>
      </c>
      <c r="E560" s="172" t="s">
        <v>1053</v>
      </c>
    </row>
    <row r="561" spans="1:5" x14ac:dyDescent="0.25">
      <c r="A561" s="281"/>
      <c r="B561" s="284"/>
      <c r="C561" s="285"/>
      <c r="D561" s="287"/>
      <c r="E561" s="173" t="s">
        <v>1054</v>
      </c>
    </row>
    <row r="562" spans="1:5" x14ac:dyDescent="0.25">
      <c r="A562" s="288" t="s">
        <v>1334</v>
      </c>
      <c r="B562" s="290" t="s">
        <v>1331</v>
      </c>
      <c r="C562" s="291"/>
      <c r="D562" s="294" t="s">
        <v>40</v>
      </c>
      <c r="E562" s="170" t="s">
        <v>1053</v>
      </c>
    </row>
    <row r="563" spans="1:5" x14ac:dyDescent="0.25">
      <c r="A563" s="296"/>
      <c r="B563" s="297"/>
      <c r="C563" s="298"/>
      <c r="D563" s="299"/>
      <c r="E563" s="171" t="s">
        <v>1054</v>
      </c>
    </row>
    <row r="564" spans="1:5" x14ac:dyDescent="0.25">
      <c r="A564" s="280" t="s">
        <v>1335</v>
      </c>
      <c r="B564" s="282" t="s">
        <v>1331</v>
      </c>
      <c r="C564" s="283"/>
      <c r="D564" s="286" t="s">
        <v>40</v>
      </c>
      <c r="E564" s="172" t="s">
        <v>1053</v>
      </c>
    </row>
    <row r="565" spans="1:5" x14ac:dyDescent="0.25">
      <c r="A565" s="281"/>
      <c r="B565" s="284"/>
      <c r="C565" s="285"/>
      <c r="D565" s="287"/>
      <c r="E565" s="173" t="s">
        <v>1054</v>
      </c>
    </row>
    <row r="566" spans="1:5" x14ac:dyDescent="0.25">
      <c r="A566" s="288" t="s">
        <v>1336</v>
      </c>
      <c r="B566" s="290" t="s">
        <v>1331</v>
      </c>
      <c r="C566" s="291"/>
      <c r="D566" s="294" t="s">
        <v>40</v>
      </c>
      <c r="E566" s="170" t="s">
        <v>1053</v>
      </c>
    </row>
    <row r="567" spans="1:5" x14ac:dyDescent="0.25">
      <c r="A567" s="296"/>
      <c r="B567" s="297"/>
      <c r="C567" s="298"/>
      <c r="D567" s="299"/>
      <c r="E567" s="171" t="s">
        <v>1054</v>
      </c>
    </row>
    <row r="568" spans="1:5" x14ac:dyDescent="0.25">
      <c r="A568" s="280" t="s">
        <v>1337</v>
      </c>
      <c r="B568" s="282" t="s">
        <v>1331</v>
      </c>
      <c r="C568" s="283"/>
      <c r="D568" s="286" t="s">
        <v>40</v>
      </c>
      <c r="E568" s="172" t="s">
        <v>1053</v>
      </c>
    </row>
    <row r="569" spans="1:5" x14ac:dyDescent="0.25">
      <c r="A569" s="281"/>
      <c r="B569" s="284"/>
      <c r="C569" s="285"/>
      <c r="D569" s="287"/>
      <c r="E569" s="173" t="s">
        <v>1054</v>
      </c>
    </row>
    <row r="570" spans="1:5" x14ac:dyDescent="0.25">
      <c r="A570" s="288" t="s">
        <v>1338</v>
      </c>
      <c r="B570" s="290" t="s">
        <v>1331</v>
      </c>
      <c r="C570" s="291"/>
      <c r="D570" s="294" t="s">
        <v>40</v>
      </c>
      <c r="E570" s="170" t="s">
        <v>1053</v>
      </c>
    </row>
    <row r="571" spans="1:5" x14ac:dyDescent="0.25">
      <c r="A571" s="296"/>
      <c r="B571" s="297"/>
      <c r="C571" s="298"/>
      <c r="D571" s="299"/>
      <c r="E571" s="171" t="s">
        <v>1054</v>
      </c>
    </row>
    <row r="572" spans="1:5" x14ac:dyDescent="0.25">
      <c r="A572" s="280" t="s">
        <v>1339</v>
      </c>
      <c r="B572" s="282" t="s">
        <v>1331</v>
      </c>
      <c r="C572" s="283"/>
      <c r="D572" s="286" t="s">
        <v>40</v>
      </c>
      <c r="E572" s="172" t="s">
        <v>1053</v>
      </c>
    </row>
    <row r="573" spans="1:5" x14ac:dyDescent="0.25">
      <c r="A573" s="281"/>
      <c r="B573" s="284"/>
      <c r="C573" s="285"/>
      <c r="D573" s="287"/>
      <c r="E573" s="173" t="s">
        <v>1054</v>
      </c>
    </row>
    <row r="574" spans="1:5" x14ac:dyDescent="0.25">
      <c r="A574" s="288" t="s">
        <v>1340</v>
      </c>
      <c r="B574" s="290" t="s">
        <v>1331</v>
      </c>
      <c r="C574" s="291"/>
      <c r="D574" s="294" t="s">
        <v>40</v>
      </c>
      <c r="E574" s="170" t="s">
        <v>1053</v>
      </c>
    </row>
    <row r="575" spans="1:5" x14ac:dyDescent="0.25">
      <c r="A575" s="296"/>
      <c r="B575" s="297"/>
      <c r="C575" s="298"/>
      <c r="D575" s="299"/>
      <c r="E575" s="171" t="s">
        <v>1054</v>
      </c>
    </row>
    <row r="576" spans="1:5" x14ac:dyDescent="0.25">
      <c r="A576" s="280" t="s">
        <v>1341</v>
      </c>
      <c r="B576" s="282" t="s">
        <v>1331</v>
      </c>
      <c r="C576" s="283"/>
      <c r="D576" s="286" t="s">
        <v>40</v>
      </c>
      <c r="E576" s="172" t="s">
        <v>1053</v>
      </c>
    </row>
    <row r="577" spans="1:5" x14ac:dyDescent="0.25">
      <c r="A577" s="281"/>
      <c r="B577" s="284"/>
      <c r="C577" s="285"/>
      <c r="D577" s="287"/>
      <c r="E577" s="173" t="s">
        <v>1054</v>
      </c>
    </row>
    <row r="578" spans="1:5" x14ac:dyDescent="0.25">
      <c r="A578" s="288" t="s">
        <v>1342</v>
      </c>
      <c r="B578" s="290" t="s">
        <v>1331</v>
      </c>
      <c r="C578" s="291"/>
      <c r="D578" s="294" t="s">
        <v>40</v>
      </c>
      <c r="E578" s="170" t="s">
        <v>1053</v>
      </c>
    </row>
    <row r="579" spans="1:5" x14ac:dyDescent="0.25">
      <c r="A579" s="296"/>
      <c r="B579" s="297"/>
      <c r="C579" s="298"/>
      <c r="D579" s="299"/>
      <c r="E579" s="171" t="s">
        <v>1054</v>
      </c>
    </row>
    <row r="580" spans="1:5" x14ac:dyDescent="0.25">
      <c r="A580" s="280" t="s">
        <v>1343</v>
      </c>
      <c r="B580" s="282" t="s">
        <v>1344</v>
      </c>
      <c r="C580" s="283"/>
      <c r="D580" s="286" t="s">
        <v>40</v>
      </c>
      <c r="E580" s="172" t="s">
        <v>1053</v>
      </c>
    </row>
    <row r="581" spans="1:5" x14ac:dyDescent="0.25">
      <c r="A581" s="281"/>
      <c r="B581" s="284"/>
      <c r="C581" s="285"/>
      <c r="D581" s="287"/>
      <c r="E581" s="173" t="s">
        <v>1054</v>
      </c>
    </row>
    <row r="582" spans="1:5" x14ac:dyDescent="0.25">
      <c r="A582" s="288" t="s">
        <v>1345</v>
      </c>
      <c r="B582" s="290" t="s">
        <v>1344</v>
      </c>
      <c r="C582" s="291"/>
      <c r="D582" s="294" t="s">
        <v>40</v>
      </c>
      <c r="E582" s="170" t="s">
        <v>1053</v>
      </c>
    </row>
    <row r="583" spans="1:5" x14ac:dyDescent="0.25">
      <c r="A583" s="296"/>
      <c r="B583" s="297"/>
      <c r="C583" s="298"/>
      <c r="D583" s="299"/>
      <c r="E583" s="171" t="s">
        <v>1054</v>
      </c>
    </row>
    <row r="584" spans="1:5" x14ac:dyDescent="0.25">
      <c r="A584" s="280" t="s">
        <v>1346</v>
      </c>
      <c r="B584" s="282" t="s">
        <v>1344</v>
      </c>
      <c r="C584" s="283"/>
      <c r="D584" s="286" t="s">
        <v>40</v>
      </c>
      <c r="E584" s="172" t="s">
        <v>1053</v>
      </c>
    </row>
    <row r="585" spans="1:5" x14ac:dyDescent="0.25">
      <c r="A585" s="281"/>
      <c r="B585" s="284"/>
      <c r="C585" s="285"/>
      <c r="D585" s="287"/>
      <c r="E585" s="173" t="s">
        <v>1054</v>
      </c>
    </row>
    <row r="586" spans="1:5" x14ac:dyDescent="0.25">
      <c r="A586" s="288" t="s">
        <v>1347</v>
      </c>
      <c r="B586" s="290" t="s">
        <v>1344</v>
      </c>
      <c r="C586" s="291"/>
      <c r="D586" s="294" t="s">
        <v>40</v>
      </c>
      <c r="E586" s="170" t="s">
        <v>1053</v>
      </c>
    </row>
    <row r="587" spans="1:5" x14ac:dyDescent="0.25">
      <c r="A587" s="296"/>
      <c r="B587" s="297"/>
      <c r="C587" s="298"/>
      <c r="D587" s="299"/>
      <c r="E587" s="171" t="s">
        <v>1054</v>
      </c>
    </row>
    <row r="588" spans="1:5" x14ac:dyDescent="0.25">
      <c r="A588" s="280" t="s">
        <v>1348</v>
      </c>
      <c r="B588" s="282" t="s">
        <v>1344</v>
      </c>
      <c r="C588" s="283"/>
      <c r="D588" s="286" t="s">
        <v>40</v>
      </c>
      <c r="E588" s="172" t="s">
        <v>1053</v>
      </c>
    </row>
    <row r="589" spans="1:5" x14ac:dyDescent="0.25">
      <c r="A589" s="281"/>
      <c r="B589" s="284"/>
      <c r="C589" s="285"/>
      <c r="D589" s="287"/>
      <c r="E589" s="173" t="s">
        <v>1054</v>
      </c>
    </row>
    <row r="590" spans="1:5" x14ac:dyDescent="0.25">
      <c r="A590" s="288" t="s">
        <v>1349</v>
      </c>
      <c r="B590" s="290" t="s">
        <v>1344</v>
      </c>
      <c r="C590" s="291"/>
      <c r="D590" s="294" t="s">
        <v>40</v>
      </c>
      <c r="E590" s="170" t="s">
        <v>1053</v>
      </c>
    </row>
    <row r="591" spans="1:5" x14ac:dyDescent="0.25">
      <c r="A591" s="296"/>
      <c r="B591" s="297"/>
      <c r="C591" s="298"/>
      <c r="D591" s="299"/>
      <c r="E591" s="171" t="s">
        <v>1054</v>
      </c>
    </row>
    <row r="592" spans="1:5" x14ac:dyDescent="0.25">
      <c r="A592" s="280" t="s">
        <v>1350</v>
      </c>
      <c r="B592" s="282" t="s">
        <v>1344</v>
      </c>
      <c r="C592" s="283"/>
      <c r="D592" s="286" t="s">
        <v>40</v>
      </c>
      <c r="E592" s="172" t="s">
        <v>1053</v>
      </c>
    </row>
    <row r="593" spans="1:5" x14ac:dyDescent="0.25">
      <c r="A593" s="281"/>
      <c r="B593" s="284"/>
      <c r="C593" s="285"/>
      <c r="D593" s="287"/>
      <c r="E593" s="173" t="s">
        <v>1054</v>
      </c>
    </row>
    <row r="594" spans="1:5" x14ac:dyDescent="0.25">
      <c r="A594" s="288" t="s">
        <v>1351</v>
      </c>
      <c r="B594" s="290" t="s">
        <v>1352</v>
      </c>
      <c r="C594" s="291"/>
      <c r="D594" s="294" t="s">
        <v>40</v>
      </c>
      <c r="E594" s="170" t="s">
        <v>1053</v>
      </c>
    </row>
    <row r="595" spans="1:5" x14ac:dyDescent="0.25">
      <c r="A595" s="296"/>
      <c r="B595" s="297"/>
      <c r="C595" s="298"/>
      <c r="D595" s="299"/>
      <c r="E595" s="171" t="s">
        <v>1054</v>
      </c>
    </row>
    <row r="596" spans="1:5" x14ac:dyDescent="0.25">
      <c r="A596" s="280" t="s">
        <v>1353</v>
      </c>
      <c r="B596" s="282" t="s">
        <v>1352</v>
      </c>
      <c r="C596" s="283"/>
      <c r="D596" s="286" t="s">
        <v>40</v>
      </c>
      <c r="E596" s="172" t="s">
        <v>1053</v>
      </c>
    </row>
    <row r="597" spans="1:5" x14ac:dyDescent="0.25">
      <c r="A597" s="281"/>
      <c r="B597" s="284"/>
      <c r="C597" s="285"/>
      <c r="D597" s="287"/>
      <c r="E597" s="173" t="s">
        <v>1054</v>
      </c>
    </row>
    <row r="598" spans="1:5" x14ac:dyDescent="0.25">
      <c r="A598" s="288" t="s">
        <v>1354</v>
      </c>
      <c r="B598" s="290" t="s">
        <v>1352</v>
      </c>
      <c r="C598" s="291"/>
      <c r="D598" s="294" t="s">
        <v>40</v>
      </c>
      <c r="E598" s="170" t="s">
        <v>1053</v>
      </c>
    </row>
    <row r="599" spans="1:5" x14ac:dyDescent="0.25">
      <c r="A599" s="296"/>
      <c r="B599" s="297"/>
      <c r="C599" s="298"/>
      <c r="D599" s="299"/>
      <c r="E599" s="171" t="s">
        <v>1054</v>
      </c>
    </row>
    <row r="600" spans="1:5" x14ac:dyDescent="0.25">
      <c r="A600" s="280" t="s">
        <v>1355</v>
      </c>
      <c r="B600" s="282" t="s">
        <v>1352</v>
      </c>
      <c r="C600" s="283"/>
      <c r="D600" s="286" t="s">
        <v>40</v>
      </c>
      <c r="E600" s="172" t="s">
        <v>1053</v>
      </c>
    </row>
    <row r="601" spans="1:5" x14ac:dyDescent="0.25">
      <c r="A601" s="281"/>
      <c r="B601" s="284"/>
      <c r="C601" s="285"/>
      <c r="D601" s="287"/>
      <c r="E601" s="173" t="s">
        <v>1054</v>
      </c>
    </row>
    <row r="602" spans="1:5" x14ac:dyDescent="0.25">
      <c r="A602" s="288" t="s">
        <v>1356</v>
      </c>
      <c r="B602" s="290" t="s">
        <v>1352</v>
      </c>
      <c r="C602" s="291"/>
      <c r="D602" s="294" t="s">
        <v>40</v>
      </c>
      <c r="E602" s="170" t="s">
        <v>1053</v>
      </c>
    </row>
    <row r="603" spans="1:5" x14ac:dyDescent="0.25">
      <c r="A603" s="296"/>
      <c r="B603" s="297"/>
      <c r="C603" s="298"/>
      <c r="D603" s="299"/>
      <c r="E603" s="171" t="s">
        <v>1054</v>
      </c>
    </row>
    <row r="604" spans="1:5" x14ac:dyDescent="0.25">
      <c r="A604" s="280" t="s">
        <v>1357</v>
      </c>
      <c r="B604" s="282" t="s">
        <v>1352</v>
      </c>
      <c r="C604" s="283"/>
      <c r="D604" s="286" t="s">
        <v>40</v>
      </c>
      <c r="E604" s="172" t="s">
        <v>1053</v>
      </c>
    </row>
    <row r="605" spans="1:5" x14ac:dyDescent="0.25">
      <c r="A605" s="281"/>
      <c r="B605" s="284"/>
      <c r="C605" s="285"/>
      <c r="D605" s="287"/>
      <c r="E605" s="173" t="s">
        <v>1054</v>
      </c>
    </row>
    <row r="606" spans="1:5" x14ac:dyDescent="0.25">
      <c r="A606" s="288" t="s">
        <v>1358</v>
      </c>
      <c r="B606" s="290" t="s">
        <v>1352</v>
      </c>
      <c r="C606" s="291"/>
      <c r="D606" s="294" t="s">
        <v>40</v>
      </c>
      <c r="E606" s="170" t="s">
        <v>1053</v>
      </c>
    </row>
    <row r="607" spans="1:5" x14ac:dyDescent="0.25">
      <c r="A607" s="296"/>
      <c r="B607" s="297"/>
      <c r="C607" s="298"/>
      <c r="D607" s="299"/>
      <c r="E607" s="171" t="s">
        <v>1054</v>
      </c>
    </row>
    <row r="608" spans="1:5" x14ac:dyDescent="0.25">
      <c r="A608" s="280" t="s">
        <v>1359</v>
      </c>
      <c r="B608" s="282" t="s">
        <v>1352</v>
      </c>
      <c r="C608" s="283"/>
      <c r="D608" s="286" t="s">
        <v>40</v>
      </c>
      <c r="E608" s="172" t="s">
        <v>1053</v>
      </c>
    </row>
    <row r="609" spans="1:5" x14ac:dyDescent="0.25">
      <c r="A609" s="281"/>
      <c r="B609" s="284"/>
      <c r="C609" s="285"/>
      <c r="D609" s="287"/>
      <c r="E609" s="173" t="s">
        <v>1054</v>
      </c>
    </row>
    <row r="610" spans="1:5" x14ac:dyDescent="0.25">
      <c r="A610" s="288" t="s">
        <v>1360</v>
      </c>
      <c r="B610" s="290" t="s">
        <v>1352</v>
      </c>
      <c r="C610" s="291"/>
      <c r="D610" s="294" t="s">
        <v>40</v>
      </c>
      <c r="E610" s="170" t="s">
        <v>1053</v>
      </c>
    </row>
    <row r="611" spans="1:5" x14ac:dyDescent="0.25">
      <c r="A611" s="296"/>
      <c r="B611" s="297"/>
      <c r="C611" s="298"/>
      <c r="D611" s="299"/>
      <c r="E611" s="171" t="s">
        <v>1054</v>
      </c>
    </row>
    <row r="612" spans="1:5" x14ac:dyDescent="0.25">
      <c r="A612" s="280" t="s">
        <v>1361</v>
      </c>
      <c r="B612" s="282" t="s">
        <v>1352</v>
      </c>
      <c r="C612" s="283"/>
      <c r="D612" s="286" t="s">
        <v>40</v>
      </c>
      <c r="E612" s="172" t="s">
        <v>1053</v>
      </c>
    </row>
    <row r="613" spans="1:5" x14ac:dyDescent="0.25">
      <c r="A613" s="281"/>
      <c r="B613" s="284"/>
      <c r="C613" s="285"/>
      <c r="D613" s="287"/>
      <c r="E613" s="173" t="s">
        <v>1054</v>
      </c>
    </row>
    <row r="614" spans="1:5" x14ac:dyDescent="0.25">
      <c r="A614" s="288" t="s">
        <v>1362</v>
      </c>
      <c r="B614" s="290" t="s">
        <v>1352</v>
      </c>
      <c r="C614" s="291"/>
      <c r="D614" s="294" t="s">
        <v>40</v>
      </c>
      <c r="E614" s="170" t="s">
        <v>1053</v>
      </c>
    </row>
    <row r="615" spans="1:5" x14ac:dyDescent="0.25">
      <c r="A615" s="296"/>
      <c r="B615" s="297"/>
      <c r="C615" s="298"/>
      <c r="D615" s="299"/>
      <c r="E615" s="171" t="s">
        <v>1054</v>
      </c>
    </row>
    <row r="616" spans="1:5" x14ac:dyDescent="0.25">
      <c r="A616" s="280" t="s">
        <v>1363</v>
      </c>
      <c r="B616" s="282" t="s">
        <v>1352</v>
      </c>
      <c r="C616" s="283"/>
      <c r="D616" s="286" t="s">
        <v>40</v>
      </c>
      <c r="E616" s="172" t="s">
        <v>1053</v>
      </c>
    </row>
    <row r="617" spans="1:5" x14ac:dyDescent="0.25">
      <c r="A617" s="281"/>
      <c r="B617" s="284"/>
      <c r="C617" s="285"/>
      <c r="D617" s="287"/>
      <c r="E617" s="173" t="s">
        <v>1054</v>
      </c>
    </row>
    <row r="618" spans="1:5" x14ac:dyDescent="0.25">
      <c r="A618" s="288" t="s">
        <v>1364</v>
      </c>
      <c r="B618" s="290" t="s">
        <v>1365</v>
      </c>
      <c r="C618" s="291"/>
      <c r="D618" s="294" t="s">
        <v>40</v>
      </c>
      <c r="E618" s="170" t="s">
        <v>1053</v>
      </c>
    </row>
    <row r="619" spans="1:5" x14ac:dyDescent="0.25">
      <c r="A619" s="296"/>
      <c r="B619" s="297"/>
      <c r="C619" s="298"/>
      <c r="D619" s="299"/>
      <c r="E619" s="171" t="s">
        <v>1054</v>
      </c>
    </row>
    <row r="620" spans="1:5" x14ac:dyDescent="0.25">
      <c r="A620" s="280" t="s">
        <v>1366</v>
      </c>
      <c r="B620" s="282" t="s">
        <v>1365</v>
      </c>
      <c r="C620" s="283"/>
      <c r="D620" s="286" t="s">
        <v>40</v>
      </c>
      <c r="E620" s="172" t="s">
        <v>1053</v>
      </c>
    </row>
    <row r="621" spans="1:5" x14ac:dyDescent="0.25">
      <c r="A621" s="281"/>
      <c r="B621" s="284"/>
      <c r="C621" s="285"/>
      <c r="D621" s="287"/>
      <c r="E621" s="173" t="s">
        <v>1054</v>
      </c>
    </row>
    <row r="622" spans="1:5" x14ac:dyDescent="0.25">
      <c r="A622" s="288" t="s">
        <v>1367</v>
      </c>
      <c r="B622" s="290" t="s">
        <v>1365</v>
      </c>
      <c r="C622" s="291"/>
      <c r="D622" s="294" t="s">
        <v>40</v>
      </c>
      <c r="E622" s="170" t="s">
        <v>1053</v>
      </c>
    </row>
    <row r="623" spans="1:5" x14ac:dyDescent="0.25">
      <c r="A623" s="296"/>
      <c r="B623" s="297"/>
      <c r="C623" s="298"/>
      <c r="D623" s="299"/>
      <c r="E623" s="171" t="s">
        <v>1054</v>
      </c>
    </row>
    <row r="624" spans="1:5" x14ac:dyDescent="0.25">
      <c r="A624" s="280" t="s">
        <v>1368</v>
      </c>
      <c r="B624" s="282" t="s">
        <v>1365</v>
      </c>
      <c r="C624" s="283"/>
      <c r="D624" s="286" t="s">
        <v>40</v>
      </c>
      <c r="E624" s="172" t="s">
        <v>1053</v>
      </c>
    </row>
    <row r="625" spans="1:5" x14ac:dyDescent="0.25">
      <c r="A625" s="281"/>
      <c r="B625" s="284"/>
      <c r="C625" s="285"/>
      <c r="D625" s="287"/>
      <c r="E625" s="173" t="s">
        <v>1054</v>
      </c>
    </row>
    <row r="626" spans="1:5" x14ac:dyDescent="0.25">
      <c r="A626" s="288" t="s">
        <v>1369</v>
      </c>
      <c r="B626" s="290" t="s">
        <v>1370</v>
      </c>
      <c r="C626" s="291"/>
      <c r="D626" s="294" t="s">
        <v>40</v>
      </c>
      <c r="E626" s="170" t="s">
        <v>1053</v>
      </c>
    </row>
    <row r="627" spans="1:5" x14ac:dyDescent="0.25">
      <c r="A627" s="296"/>
      <c r="B627" s="297"/>
      <c r="C627" s="298"/>
      <c r="D627" s="299"/>
      <c r="E627" s="171" t="s">
        <v>1054</v>
      </c>
    </row>
    <row r="628" spans="1:5" x14ac:dyDescent="0.25">
      <c r="A628" s="280" t="s">
        <v>1371</v>
      </c>
      <c r="B628" s="282" t="s">
        <v>1370</v>
      </c>
      <c r="C628" s="283"/>
      <c r="D628" s="286" t="s">
        <v>40</v>
      </c>
      <c r="E628" s="172" t="s">
        <v>1053</v>
      </c>
    </row>
    <row r="629" spans="1:5" x14ac:dyDescent="0.25">
      <c r="A629" s="281"/>
      <c r="B629" s="284"/>
      <c r="C629" s="285"/>
      <c r="D629" s="287"/>
      <c r="E629" s="173" t="s">
        <v>1054</v>
      </c>
    </row>
    <row r="630" spans="1:5" x14ac:dyDescent="0.25">
      <c r="A630" s="288" t="s">
        <v>1372</v>
      </c>
      <c r="B630" s="290" t="s">
        <v>1370</v>
      </c>
      <c r="C630" s="291"/>
      <c r="D630" s="294" t="s">
        <v>40</v>
      </c>
      <c r="E630" s="170" t="s">
        <v>1053</v>
      </c>
    </row>
    <row r="631" spans="1:5" x14ac:dyDescent="0.25">
      <c r="A631" s="296"/>
      <c r="B631" s="297"/>
      <c r="C631" s="298"/>
      <c r="D631" s="299"/>
      <c r="E631" s="171" t="s">
        <v>1054</v>
      </c>
    </row>
    <row r="632" spans="1:5" x14ac:dyDescent="0.25">
      <c r="A632" s="280" t="s">
        <v>1373</v>
      </c>
      <c r="B632" s="282" t="s">
        <v>1370</v>
      </c>
      <c r="C632" s="283"/>
      <c r="D632" s="286" t="s">
        <v>40</v>
      </c>
      <c r="E632" s="172" t="s">
        <v>1053</v>
      </c>
    </row>
    <row r="633" spans="1:5" x14ac:dyDescent="0.25">
      <c r="A633" s="281"/>
      <c r="B633" s="284"/>
      <c r="C633" s="285"/>
      <c r="D633" s="287"/>
      <c r="E633" s="173" t="s">
        <v>1054</v>
      </c>
    </row>
    <row r="634" spans="1:5" x14ac:dyDescent="0.25">
      <c r="A634" s="288" t="s">
        <v>1374</v>
      </c>
      <c r="B634" s="290" t="s">
        <v>1370</v>
      </c>
      <c r="C634" s="291"/>
      <c r="D634" s="294" t="s">
        <v>40</v>
      </c>
      <c r="E634" s="170" t="s">
        <v>1053</v>
      </c>
    </row>
    <row r="635" spans="1:5" x14ac:dyDescent="0.25">
      <c r="A635" s="296"/>
      <c r="B635" s="297"/>
      <c r="C635" s="298"/>
      <c r="D635" s="299"/>
      <c r="E635" s="171" t="s">
        <v>1054</v>
      </c>
    </row>
    <row r="636" spans="1:5" x14ac:dyDescent="0.25">
      <c r="A636" s="280" t="s">
        <v>1375</v>
      </c>
      <c r="B636" s="282" t="s">
        <v>1370</v>
      </c>
      <c r="C636" s="283"/>
      <c r="D636" s="286" t="s">
        <v>40</v>
      </c>
      <c r="E636" s="172" t="s">
        <v>1053</v>
      </c>
    </row>
    <row r="637" spans="1:5" x14ac:dyDescent="0.25">
      <c r="A637" s="281"/>
      <c r="B637" s="284"/>
      <c r="C637" s="285"/>
      <c r="D637" s="287"/>
      <c r="E637" s="173" t="s">
        <v>1054</v>
      </c>
    </row>
    <row r="638" spans="1:5" x14ac:dyDescent="0.25">
      <c r="A638" s="288" t="s">
        <v>1376</v>
      </c>
      <c r="B638" s="290" t="s">
        <v>1377</v>
      </c>
      <c r="C638" s="291"/>
      <c r="D638" s="294" t="s">
        <v>40</v>
      </c>
      <c r="E638" s="170" t="s">
        <v>1053</v>
      </c>
    </row>
    <row r="639" spans="1:5" x14ac:dyDescent="0.25">
      <c r="A639" s="296"/>
      <c r="B639" s="297"/>
      <c r="C639" s="298"/>
      <c r="D639" s="299"/>
      <c r="E639" s="171" t="s">
        <v>1054</v>
      </c>
    </row>
    <row r="640" spans="1:5" x14ac:dyDescent="0.25">
      <c r="A640" s="280" t="s">
        <v>1378</v>
      </c>
      <c r="B640" s="282" t="s">
        <v>1377</v>
      </c>
      <c r="C640" s="283"/>
      <c r="D640" s="286" t="s">
        <v>40</v>
      </c>
      <c r="E640" s="172" t="s">
        <v>1053</v>
      </c>
    </row>
    <row r="641" spans="1:5" x14ac:dyDescent="0.25">
      <c r="A641" s="281"/>
      <c r="B641" s="284"/>
      <c r="C641" s="285"/>
      <c r="D641" s="287"/>
      <c r="E641" s="173" t="s">
        <v>1054</v>
      </c>
    </row>
    <row r="642" spans="1:5" x14ac:dyDescent="0.25">
      <c r="A642" s="288" t="s">
        <v>1379</v>
      </c>
      <c r="B642" s="290" t="s">
        <v>1377</v>
      </c>
      <c r="C642" s="291"/>
      <c r="D642" s="294" t="s">
        <v>40</v>
      </c>
      <c r="E642" s="170" t="s">
        <v>1053</v>
      </c>
    </row>
    <row r="643" spans="1:5" x14ac:dyDescent="0.25">
      <c r="A643" s="296"/>
      <c r="B643" s="297"/>
      <c r="C643" s="298"/>
      <c r="D643" s="299"/>
      <c r="E643" s="171" t="s">
        <v>1054</v>
      </c>
    </row>
    <row r="644" spans="1:5" x14ac:dyDescent="0.25">
      <c r="A644" s="280" t="s">
        <v>1380</v>
      </c>
      <c r="B644" s="282" t="s">
        <v>1377</v>
      </c>
      <c r="C644" s="283"/>
      <c r="D644" s="286" t="s">
        <v>40</v>
      </c>
      <c r="E644" s="172" t="s">
        <v>1053</v>
      </c>
    </row>
    <row r="645" spans="1:5" x14ac:dyDescent="0.25">
      <c r="A645" s="281"/>
      <c r="B645" s="284"/>
      <c r="C645" s="285"/>
      <c r="D645" s="287"/>
      <c r="E645" s="173" t="s">
        <v>1054</v>
      </c>
    </row>
    <row r="646" spans="1:5" x14ac:dyDescent="0.25">
      <c r="A646" s="288" t="s">
        <v>1381</v>
      </c>
      <c r="B646" s="290" t="s">
        <v>1377</v>
      </c>
      <c r="C646" s="291"/>
      <c r="D646" s="294" t="s">
        <v>40</v>
      </c>
      <c r="E646" s="170" t="s">
        <v>1053</v>
      </c>
    </row>
    <row r="647" spans="1:5" x14ac:dyDescent="0.25">
      <c r="A647" s="296"/>
      <c r="B647" s="297"/>
      <c r="C647" s="298"/>
      <c r="D647" s="299"/>
      <c r="E647" s="171" t="s">
        <v>1054</v>
      </c>
    </row>
    <row r="648" spans="1:5" x14ac:dyDescent="0.25">
      <c r="A648" s="280" t="s">
        <v>1382</v>
      </c>
      <c r="B648" s="282" t="s">
        <v>1377</v>
      </c>
      <c r="C648" s="283"/>
      <c r="D648" s="286" t="s">
        <v>40</v>
      </c>
      <c r="E648" s="172" t="s">
        <v>1053</v>
      </c>
    </row>
    <row r="649" spans="1:5" x14ac:dyDescent="0.25">
      <c r="A649" s="281"/>
      <c r="B649" s="284"/>
      <c r="C649" s="285"/>
      <c r="D649" s="287"/>
      <c r="E649" s="173" t="s">
        <v>1054</v>
      </c>
    </row>
    <row r="650" spans="1:5" x14ac:dyDescent="0.25">
      <c r="A650" s="288" t="s">
        <v>1383</v>
      </c>
      <c r="B650" s="290" t="s">
        <v>1377</v>
      </c>
      <c r="C650" s="291"/>
      <c r="D650" s="294" t="s">
        <v>40</v>
      </c>
      <c r="E650" s="170" t="s">
        <v>1053</v>
      </c>
    </row>
    <row r="651" spans="1:5" x14ac:dyDescent="0.25">
      <c r="A651" s="296"/>
      <c r="B651" s="297"/>
      <c r="C651" s="298"/>
      <c r="D651" s="299"/>
      <c r="E651" s="171" t="s">
        <v>1054</v>
      </c>
    </row>
    <row r="652" spans="1:5" x14ac:dyDescent="0.25">
      <c r="A652" s="280" t="s">
        <v>1384</v>
      </c>
      <c r="B652" s="282" t="s">
        <v>1377</v>
      </c>
      <c r="C652" s="283"/>
      <c r="D652" s="286" t="s">
        <v>40</v>
      </c>
      <c r="E652" s="172" t="s">
        <v>1053</v>
      </c>
    </row>
    <row r="653" spans="1:5" x14ac:dyDescent="0.25">
      <c r="A653" s="281"/>
      <c r="B653" s="284"/>
      <c r="C653" s="285"/>
      <c r="D653" s="287"/>
      <c r="E653" s="173" t="s">
        <v>1054</v>
      </c>
    </row>
    <row r="654" spans="1:5" x14ac:dyDescent="0.25">
      <c r="A654" s="288" t="s">
        <v>1385</v>
      </c>
      <c r="B654" s="290" t="s">
        <v>1386</v>
      </c>
      <c r="C654" s="291"/>
      <c r="D654" s="294" t="s">
        <v>40</v>
      </c>
      <c r="E654" s="170" t="s">
        <v>1053</v>
      </c>
    </row>
    <row r="655" spans="1:5" x14ac:dyDescent="0.25">
      <c r="A655" s="296"/>
      <c r="B655" s="297"/>
      <c r="C655" s="298"/>
      <c r="D655" s="299"/>
      <c r="E655" s="171" t="s">
        <v>1054</v>
      </c>
    </row>
    <row r="656" spans="1:5" x14ac:dyDescent="0.25">
      <c r="A656" s="280" t="s">
        <v>1387</v>
      </c>
      <c r="B656" s="282" t="s">
        <v>1386</v>
      </c>
      <c r="C656" s="283"/>
      <c r="D656" s="286" t="s">
        <v>40</v>
      </c>
      <c r="E656" s="172" t="s">
        <v>1053</v>
      </c>
    </row>
    <row r="657" spans="1:5" x14ac:dyDescent="0.25">
      <c r="A657" s="281"/>
      <c r="B657" s="284"/>
      <c r="C657" s="285"/>
      <c r="D657" s="287"/>
      <c r="E657" s="173" t="s">
        <v>1054</v>
      </c>
    </row>
    <row r="658" spans="1:5" x14ac:dyDescent="0.25">
      <c r="A658" s="288" t="s">
        <v>1388</v>
      </c>
      <c r="B658" s="290" t="s">
        <v>1386</v>
      </c>
      <c r="C658" s="291"/>
      <c r="D658" s="294" t="s">
        <v>40</v>
      </c>
      <c r="E658" s="170" t="s">
        <v>1053</v>
      </c>
    </row>
    <row r="659" spans="1:5" x14ac:dyDescent="0.25">
      <c r="A659" s="296"/>
      <c r="B659" s="297"/>
      <c r="C659" s="298"/>
      <c r="D659" s="299"/>
      <c r="E659" s="171" t="s">
        <v>1054</v>
      </c>
    </row>
    <row r="660" spans="1:5" x14ac:dyDescent="0.25">
      <c r="A660" s="280" t="s">
        <v>1080</v>
      </c>
      <c r="B660" s="282" t="s">
        <v>1386</v>
      </c>
      <c r="C660" s="283"/>
      <c r="D660" s="286" t="s">
        <v>40</v>
      </c>
      <c r="E660" s="172" t="s">
        <v>1053</v>
      </c>
    </row>
    <row r="661" spans="1:5" x14ac:dyDescent="0.25">
      <c r="A661" s="281"/>
      <c r="B661" s="284"/>
      <c r="C661" s="285"/>
      <c r="D661" s="287"/>
      <c r="E661" s="173" t="s">
        <v>1054</v>
      </c>
    </row>
    <row r="662" spans="1:5" x14ac:dyDescent="0.25">
      <c r="A662" s="288" t="s">
        <v>1389</v>
      </c>
      <c r="B662" s="290" t="s">
        <v>1386</v>
      </c>
      <c r="C662" s="291"/>
      <c r="D662" s="294" t="s">
        <v>40</v>
      </c>
      <c r="E662" s="170" t="s">
        <v>1053</v>
      </c>
    </row>
    <row r="663" spans="1:5" x14ac:dyDescent="0.25">
      <c r="A663" s="296"/>
      <c r="B663" s="297"/>
      <c r="C663" s="298"/>
      <c r="D663" s="299"/>
      <c r="E663" s="171" t="s">
        <v>1054</v>
      </c>
    </row>
    <row r="664" spans="1:5" x14ac:dyDescent="0.25">
      <c r="A664" s="280" t="s">
        <v>1390</v>
      </c>
      <c r="B664" s="282" t="s">
        <v>1386</v>
      </c>
      <c r="C664" s="283"/>
      <c r="D664" s="286" t="s">
        <v>40</v>
      </c>
      <c r="E664" s="172" t="s">
        <v>1053</v>
      </c>
    </row>
    <row r="665" spans="1:5" x14ac:dyDescent="0.25">
      <c r="A665" s="281"/>
      <c r="B665" s="284"/>
      <c r="C665" s="285"/>
      <c r="D665" s="287"/>
      <c r="E665" s="173" t="s">
        <v>1054</v>
      </c>
    </row>
    <row r="666" spans="1:5" x14ac:dyDescent="0.25">
      <c r="A666" s="288" t="s">
        <v>1391</v>
      </c>
      <c r="B666" s="290" t="s">
        <v>1386</v>
      </c>
      <c r="C666" s="291"/>
      <c r="D666" s="294" t="s">
        <v>40</v>
      </c>
      <c r="E666" s="170" t="s">
        <v>1053</v>
      </c>
    </row>
    <row r="667" spans="1:5" x14ac:dyDescent="0.25">
      <c r="A667" s="296"/>
      <c r="B667" s="297"/>
      <c r="C667" s="298"/>
      <c r="D667" s="299"/>
      <c r="E667" s="171" t="s">
        <v>1054</v>
      </c>
    </row>
    <row r="668" spans="1:5" x14ac:dyDescent="0.25">
      <c r="A668" s="280" t="s">
        <v>1392</v>
      </c>
      <c r="B668" s="282" t="s">
        <v>1386</v>
      </c>
      <c r="C668" s="283"/>
      <c r="D668" s="286" t="s">
        <v>40</v>
      </c>
      <c r="E668" s="172" t="s">
        <v>1053</v>
      </c>
    </row>
    <row r="669" spans="1:5" x14ac:dyDescent="0.25">
      <c r="A669" s="281"/>
      <c r="B669" s="284"/>
      <c r="C669" s="285"/>
      <c r="D669" s="287"/>
      <c r="E669" s="173" t="s">
        <v>1054</v>
      </c>
    </row>
    <row r="670" spans="1:5" x14ac:dyDescent="0.25">
      <c r="A670" s="288" t="s">
        <v>1393</v>
      </c>
      <c r="B670" s="290" t="s">
        <v>1386</v>
      </c>
      <c r="C670" s="291"/>
      <c r="D670" s="294" t="s">
        <v>40</v>
      </c>
      <c r="E670" s="170" t="s">
        <v>1053</v>
      </c>
    </row>
    <row r="671" spans="1:5" x14ac:dyDescent="0.25">
      <c r="A671" s="296"/>
      <c r="B671" s="297"/>
      <c r="C671" s="298"/>
      <c r="D671" s="299"/>
      <c r="E671" s="171" t="s">
        <v>1054</v>
      </c>
    </row>
    <row r="672" spans="1:5" x14ac:dyDescent="0.25">
      <c r="A672" s="280" t="s">
        <v>1394</v>
      </c>
      <c r="B672" s="282" t="s">
        <v>1386</v>
      </c>
      <c r="C672" s="283"/>
      <c r="D672" s="286" t="s">
        <v>40</v>
      </c>
      <c r="E672" s="172" t="s">
        <v>1053</v>
      </c>
    </row>
    <row r="673" spans="1:5" x14ac:dyDescent="0.25">
      <c r="A673" s="281"/>
      <c r="B673" s="284"/>
      <c r="C673" s="285"/>
      <c r="D673" s="287"/>
      <c r="E673" s="173" t="s">
        <v>1054</v>
      </c>
    </row>
    <row r="674" spans="1:5" x14ac:dyDescent="0.25">
      <c r="A674" s="288" t="s">
        <v>1395</v>
      </c>
      <c r="B674" s="290" t="s">
        <v>1386</v>
      </c>
      <c r="C674" s="291"/>
      <c r="D674" s="294" t="s">
        <v>40</v>
      </c>
      <c r="E674" s="170" t="s">
        <v>1053</v>
      </c>
    </row>
    <row r="675" spans="1:5" x14ac:dyDescent="0.25">
      <c r="A675" s="296"/>
      <c r="B675" s="297"/>
      <c r="C675" s="298"/>
      <c r="D675" s="299"/>
      <c r="E675" s="171" t="s">
        <v>1054</v>
      </c>
    </row>
    <row r="676" spans="1:5" x14ac:dyDescent="0.25">
      <c r="A676" s="280" t="s">
        <v>1396</v>
      </c>
      <c r="B676" s="282" t="s">
        <v>1386</v>
      </c>
      <c r="C676" s="283"/>
      <c r="D676" s="286" t="s">
        <v>40</v>
      </c>
      <c r="E676" s="172" t="s">
        <v>1053</v>
      </c>
    </row>
    <row r="677" spans="1:5" x14ac:dyDescent="0.25">
      <c r="A677" s="281"/>
      <c r="B677" s="284"/>
      <c r="C677" s="285"/>
      <c r="D677" s="287"/>
      <c r="E677" s="173" t="s">
        <v>1054</v>
      </c>
    </row>
    <row r="678" spans="1:5" x14ac:dyDescent="0.25">
      <c r="A678" s="288" t="s">
        <v>1081</v>
      </c>
      <c r="B678" s="290" t="s">
        <v>1386</v>
      </c>
      <c r="C678" s="291"/>
      <c r="D678" s="294" t="s">
        <v>40</v>
      </c>
      <c r="E678" s="170" t="s">
        <v>1053</v>
      </c>
    </row>
    <row r="679" spans="1:5" x14ac:dyDescent="0.25">
      <c r="A679" s="296"/>
      <c r="B679" s="297"/>
      <c r="C679" s="298"/>
      <c r="D679" s="299"/>
      <c r="E679" s="171" t="s">
        <v>1054</v>
      </c>
    </row>
    <row r="680" spans="1:5" x14ac:dyDescent="0.25">
      <c r="A680" s="280" t="s">
        <v>1397</v>
      </c>
      <c r="B680" s="282" t="s">
        <v>1386</v>
      </c>
      <c r="C680" s="283"/>
      <c r="D680" s="286" t="s">
        <v>40</v>
      </c>
      <c r="E680" s="172" t="s">
        <v>1053</v>
      </c>
    </row>
    <row r="681" spans="1:5" x14ac:dyDescent="0.25">
      <c r="A681" s="281"/>
      <c r="B681" s="284"/>
      <c r="C681" s="285"/>
      <c r="D681" s="287"/>
      <c r="E681" s="173" t="s">
        <v>1054</v>
      </c>
    </row>
    <row r="682" spans="1:5" x14ac:dyDescent="0.25">
      <c r="A682" s="288" t="s">
        <v>1398</v>
      </c>
      <c r="B682" s="290" t="s">
        <v>1386</v>
      </c>
      <c r="C682" s="291"/>
      <c r="D682" s="294" t="s">
        <v>40</v>
      </c>
      <c r="E682" s="170" t="s">
        <v>1053</v>
      </c>
    </row>
    <row r="683" spans="1:5" x14ac:dyDescent="0.25">
      <c r="A683" s="296"/>
      <c r="B683" s="297"/>
      <c r="C683" s="298"/>
      <c r="D683" s="299"/>
      <c r="E683" s="171" t="s">
        <v>1054</v>
      </c>
    </row>
    <row r="684" spans="1:5" x14ac:dyDescent="0.25">
      <c r="A684" s="280" t="s">
        <v>1399</v>
      </c>
      <c r="B684" s="282" t="s">
        <v>1386</v>
      </c>
      <c r="C684" s="283"/>
      <c r="D684" s="286" t="s">
        <v>40</v>
      </c>
      <c r="E684" s="172" t="s">
        <v>1053</v>
      </c>
    </row>
    <row r="685" spans="1:5" x14ac:dyDescent="0.25">
      <c r="A685" s="281"/>
      <c r="B685" s="284"/>
      <c r="C685" s="285"/>
      <c r="D685" s="287"/>
      <c r="E685" s="173" t="s">
        <v>1054</v>
      </c>
    </row>
    <row r="686" spans="1:5" x14ac:dyDescent="0.25">
      <c r="A686" s="288" t="s">
        <v>1400</v>
      </c>
      <c r="B686" s="290" t="s">
        <v>1401</v>
      </c>
      <c r="C686" s="291"/>
      <c r="D686" s="294" t="s">
        <v>40</v>
      </c>
      <c r="E686" s="170" t="s">
        <v>1053</v>
      </c>
    </row>
    <row r="687" spans="1:5" x14ac:dyDescent="0.25">
      <c r="A687" s="296"/>
      <c r="B687" s="297"/>
      <c r="C687" s="298"/>
      <c r="D687" s="299"/>
      <c r="E687" s="171" t="s">
        <v>1054</v>
      </c>
    </row>
    <row r="688" spans="1:5" x14ac:dyDescent="0.25">
      <c r="A688" s="280" t="s">
        <v>1402</v>
      </c>
      <c r="B688" s="282" t="s">
        <v>1401</v>
      </c>
      <c r="C688" s="283"/>
      <c r="D688" s="286" t="s">
        <v>40</v>
      </c>
      <c r="E688" s="172" t="s">
        <v>1053</v>
      </c>
    </row>
    <row r="689" spans="1:5" x14ac:dyDescent="0.25">
      <c r="A689" s="281"/>
      <c r="B689" s="284"/>
      <c r="C689" s="285"/>
      <c r="D689" s="287"/>
      <c r="E689" s="173" t="s">
        <v>1054</v>
      </c>
    </row>
    <row r="690" spans="1:5" x14ac:dyDescent="0.25">
      <c r="A690" s="288" t="s">
        <v>1403</v>
      </c>
      <c r="B690" s="290" t="s">
        <v>1404</v>
      </c>
      <c r="C690" s="291"/>
      <c r="D690" s="294" t="s">
        <v>40</v>
      </c>
      <c r="E690" s="170" t="s">
        <v>1053</v>
      </c>
    </row>
    <row r="691" spans="1:5" x14ac:dyDescent="0.25">
      <c r="A691" s="296"/>
      <c r="B691" s="297"/>
      <c r="C691" s="298"/>
      <c r="D691" s="299"/>
      <c r="E691" s="171" t="s">
        <v>1054</v>
      </c>
    </row>
    <row r="692" spans="1:5" x14ac:dyDescent="0.25">
      <c r="A692" s="280" t="s">
        <v>1405</v>
      </c>
      <c r="B692" s="282" t="s">
        <v>1404</v>
      </c>
      <c r="C692" s="283"/>
      <c r="D692" s="286" t="s">
        <v>40</v>
      </c>
      <c r="E692" s="172" t="s">
        <v>1053</v>
      </c>
    </row>
    <row r="693" spans="1:5" x14ac:dyDescent="0.25">
      <c r="A693" s="281"/>
      <c r="B693" s="284"/>
      <c r="C693" s="285"/>
      <c r="D693" s="287"/>
      <c r="E693" s="173" t="s">
        <v>1054</v>
      </c>
    </row>
    <row r="694" spans="1:5" x14ac:dyDescent="0.25">
      <c r="A694" s="288" t="s">
        <v>1406</v>
      </c>
      <c r="B694" s="290" t="s">
        <v>1401</v>
      </c>
      <c r="C694" s="291"/>
      <c r="D694" s="294" t="s">
        <v>40</v>
      </c>
      <c r="E694" s="170" t="s">
        <v>1053</v>
      </c>
    </row>
    <row r="695" spans="1:5" x14ac:dyDescent="0.25">
      <c r="A695" s="296"/>
      <c r="B695" s="297"/>
      <c r="C695" s="298"/>
      <c r="D695" s="299"/>
      <c r="E695" s="171" t="s">
        <v>1054</v>
      </c>
    </row>
    <row r="696" spans="1:5" x14ac:dyDescent="0.25">
      <c r="A696" s="280" t="s">
        <v>1407</v>
      </c>
      <c r="B696" s="282" t="s">
        <v>1401</v>
      </c>
      <c r="C696" s="283"/>
      <c r="D696" s="286" t="s">
        <v>40</v>
      </c>
      <c r="E696" s="172" t="s">
        <v>1053</v>
      </c>
    </row>
    <row r="697" spans="1:5" x14ac:dyDescent="0.25">
      <c r="A697" s="281"/>
      <c r="B697" s="284"/>
      <c r="C697" s="285"/>
      <c r="D697" s="287"/>
      <c r="E697" s="173" t="s">
        <v>1054</v>
      </c>
    </row>
    <row r="698" spans="1:5" x14ac:dyDescent="0.25">
      <c r="A698" s="288" t="s">
        <v>1408</v>
      </c>
      <c r="B698" s="290" t="s">
        <v>1404</v>
      </c>
      <c r="C698" s="291"/>
      <c r="D698" s="294" t="s">
        <v>40</v>
      </c>
      <c r="E698" s="170" t="s">
        <v>1053</v>
      </c>
    </row>
    <row r="699" spans="1:5" x14ac:dyDescent="0.25">
      <c r="A699" s="296"/>
      <c r="B699" s="297"/>
      <c r="C699" s="298"/>
      <c r="D699" s="299"/>
      <c r="E699" s="171" t="s">
        <v>1054</v>
      </c>
    </row>
    <row r="700" spans="1:5" x14ac:dyDescent="0.25">
      <c r="A700" s="280" t="s">
        <v>1409</v>
      </c>
      <c r="B700" s="282" t="s">
        <v>1401</v>
      </c>
      <c r="C700" s="283"/>
      <c r="D700" s="286" t="s">
        <v>40</v>
      </c>
      <c r="E700" s="172" t="s">
        <v>1053</v>
      </c>
    </row>
    <row r="701" spans="1:5" x14ac:dyDescent="0.25">
      <c r="A701" s="281"/>
      <c r="B701" s="284"/>
      <c r="C701" s="285"/>
      <c r="D701" s="287"/>
      <c r="E701" s="173" t="s">
        <v>1054</v>
      </c>
    </row>
    <row r="702" spans="1:5" x14ac:dyDescent="0.25">
      <c r="A702" s="288" t="s">
        <v>1410</v>
      </c>
      <c r="B702" s="290" t="s">
        <v>1404</v>
      </c>
      <c r="C702" s="291"/>
      <c r="D702" s="294" t="s">
        <v>40</v>
      </c>
      <c r="E702" s="170" t="s">
        <v>1053</v>
      </c>
    </row>
    <row r="703" spans="1:5" x14ac:dyDescent="0.25">
      <c r="A703" s="296"/>
      <c r="B703" s="297"/>
      <c r="C703" s="298"/>
      <c r="D703" s="299"/>
      <c r="E703" s="171" t="s">
        <v>1054</v>
      </c>
    </row>
    <row r="704" spans="1:5" x14ac:dyDescent="0.25">
      <c r="A704" s="280" t="s">
        <v>1411</v>
      </c>
      <c r="B704" s="282" t="s">
        <v>1412</v>
      </c>
      <c r="C704" s="283"/>
      <c r="D704" s="286" t="s">
        <v>40</v>
      </c>
      <c r="E704" s="172" t="s">
        <v>1053</v>
      </c>
    </row>
    <row r="705" spans="1:5" x14ac:dyDescent="0.25">
      <c r="A705" s="281"/>
      <c r="B705" s="284"/>
      <c r="C705" s="285"/>
      <c r="D705" s="287"/>
      <c r="E705" s="173" t="s">
        <v>1054</v>
      </c>
    </row>
    <row r="706" spans="1:5" x14ac:dyDescent="0.25">
      <c r="A706" s="288" t="s">
        <v>1413</v>
      </c>
      <c r="B706" s="290" t="s">
        <v>1412</v>
      </c>
      <c r="C706" s="291"/>
      <c r="D706" s="294" t="s">
        <v>40</v>
      </c>
      <c r="E706" s="170" t="s">
        <v>1053</v>
      </c>
    </row>
    <row r="707" spans="1:5" x14ac:dyDescent="0.25">
      <c r="A707" s="296"/>
      <c r="B707" s="297"/>
      <c r="C707" s="298"/>
      <c r="D707" s="299"/>
      <c r="E707" s="171" t="s">
        <v>1054</v>
      </c>
    </row>
    <row r="708" spans="1:5" x14ac:dyDescent="0.25">
      <c r="A708" s="280" t="s">
        <v>1414</v>
      </c>
      <c r="B708" s="282" t="s">
        <v>1412</v>
      </c>
      <c r="C708" s="283"/>
      <c r="D708" s="286" t="s">
        <v>40</v>
      </c>
      <c r="E708" s="172" t="s">
        <v>1053</v>
      </c>
    </row>
    <row r="709" spans="1:5" x14ac:dyDescent="0.25">
      <c r="A709" s="281"/>
      <c r="B709" s="284"/>
      <c r="C709" s="285"/>
      <c r="D709" s="287"/>
      <c r="E709" s="173" t="s">
        <v>1054</v>
      </c>
    </row>
    <row r="710" spans="1:5" x14ac:dyDescent="0.25">
      <c r="A710" s="288" t="s">
        <v>1415</v>
      </c>
      <c r="B710" s="290" t="s">
        <v>1412</v>
      </c>
      <c r="C710" s="291"/>
      <c r="D710" s="294" t="s">
        <v>40</v>
      </c>
      <c r="E710" s="170" t="s">
        <v>1053</v>
      </c>
    </row>
    <row r="711" spans="1:5" x14ac:dyDescent="0.25">
      <c r="A711" s="296"/>
      <c r="B711" s="297"/>
      <c r="C711" s="298"/>
      <c r="D711" s="299"/>
      <c r="E711" s="171" t="s">
        <v>1054</v>
      </c>
    </row>
    <row r="712" spans="1:5" x14ac:dyDescent="0.25">
      <c r="A712" s="280" t="s">
        <v>1416</v>
      </c>
      <c r="B712" s="282" t="s">
        <v>1417</v>
      </c>
      <c r="C712" s="283"/>
      <c r="D712" s="286" t="s">
        <v>40</v>
      </c>
      <c r="E712" s="172" t="s">
        <v>1053</v>
      </c>
    </row>
    <row r="713" spans="1:5" x14ac:dyDescent="0.25">
      <c r="A713" s="281"/>
      <c r="B713" s="284"/>
      <c r="C713" s="285"/>
      <c r="D713" s="287"/>
      <c r="E713" s="173" t="s">
        <v>1054</v>
      </c>
    </row>
    <row r="714" spans="1:5" x14ac:dyDescent="0.25">
      <c r="A714" s="288" t="s">
        <v>1418</v>
      </c>
      <c r="B714" s="290" t="s">
        <v>1417</v>
      </c>
      <c r="C714" s="291"/>
      <c r="D714" s="294" t="s">
        <v>40</v>
      </c>
      <c r="E714" s="170" t="s">
        <v>1053</v>
      </c>
    </row>
    <row r="715" spans="1:5" x14ac:dyDescent="0.25">
      <c r="A715" s="296"/>
      <c r="B715" s="297"/>
      <c r="C715" s="298"/>
      <c r="D715" s="299"/>
      <c r="E715" s="171" t="s">
        <v>1054</v>
      </c>
    </row>
    <row r="716" spans="1:5" x14ac:dyDescent="0.25">
      <c r="A716" s="280" t="s">
        <v>1419</v>
      </c>
      <c r="B716" s="282" t="s">
        <v>1417</v>
      </c>
      <c r="C716" s="283"/>
      <c r="D716" s="286" t="s">
        <v>40</v>
      </c>
      <c r="E716" s="172" t="s">
        <v>1053</v>
      </c>
    </row>
    <row r="717" spans="1:5" x14ac:dyDescent="0.25">
      <c r="A717" s="281"/>
      <c r="B717" s="284"/>
      <c r="C717" s="285"/>
      <c r="D717" s="287"/>
      <c r="E717" s="173" t="s">
        <v>1054</v>
      </c>
    </row>
    <row r="718" spans="1:5" x14ac:dyDescent="0.25">
      <c r="A718" s="288" t="s">
        <v>1420</v>
      </c>
      <c r="B718" s="290" t="s">
        <v>1417</v>
      </c>
      <c r="C718" s="291"/>
      <c r="D718" s="294" t="s">
        <v>40</v>
      </c>
      <c r="E718" s="170" t="s">
        <v>1053</v>
      </c>
    </row>
    <row r="719" spans="1:5" x14ac:dyDescent="0.25">
      <c r="A719" s="296"/>
      <c r="B719" s="297"/>
      <c r="C719" s="298"/>
      <c r="D719" s="299"/>
      <c r="E719" s="171" t="s">
        <v>1054</v>
      </c>
    </row>
    <row r="720" spans="1:5" x14ac:dyDescent="0.25">
      <c r="A720" s="280" t="s">
        <v>1421</v>
      </c>
      <c r="B720" s="282" t="s">
        <v>1417</v>
      </c>
      <c r="C720" s="283"/>
      <c r="D720" s="286" t="s">
        <v>40</v>
      </c>
      <c r="E720" s="172" t="s">
        <v>1053</v>
      </c>
    </row>
    <row r="721" spans="1:5" x14ac:dyDescent="0.25">
      <c r="A721" s="281"/>
      <c r="B721" s="284"/>
      <c r="C721" s="285"/>
      <c r="D721" s="287"/>
      <c r="E721" s="173" t="s">
        <v>1054</v>
      </c>
    </row>
    <row r="722" spans="1:5" x14ac:dyDescent="0.25">
      <c r="A722" s="288" t="s">
        <v>1422</v>
      </c>
      <c r="B722" s="290" t="s">
        <v>1417</v>
      </c>
      <c r="C722" s="291"/>
      <c r="D722" s="294" t="s">
        <v>40</v>
      </c>
      <c r="E722" s="170" t="s">
        <v>1053</v>
      </c>
    </row>
    <row r="723" spans="1:5" x14ac:dyDescent="0.25">
      <c r="A723" s="296"/>
      <c r="B723" s="297"/>
      <c r="C723" s="298"/>
      <c r="D723" s="299"/>
      <c r="E723" s="171" t="s">
        <v>1054</v>
      </c>
    </row>
    <row r="724" spans="1:5" x14ac:dyDescent="0.25">
      <c r="A724" s="280" t="s">
        <v>1423</v>
      </c>
      <c r="B724" s="282" t="s">
        <v>1424</v>
      </c>
      <c r="C724" s="283"/>
      <c r="D724" s="286" t="s">
        <v>40</v>
      </c>
      <c r="E724" s="172" t="s">
        <v>1053</v>
      </c>
    </row>
    <row r="725" spans="1:5" x14ac:dyDescent="0.25">
      <c r="A725" s="281"/>
      <c r="B725" s="284"/>
      <c r="C725" s="285"/>
      <c r="D725" s="287"/>
      <c r="E725" s="173" t="s">
        <v>1054</v>
      </c>
    </row>
    <row r="726" spans="1:5" x14ac:dyDescent="0.25">
      <c r="A726" s="288" t="s">
        <v>1425</v>
      </c>
      <c r="B726" s="290" t="s">
        <v>1424</v>
      </c>
      <c r="C726" s="291"/>
      <c r="D726" s="294" t="s">
        <v>40</v>
      </c>
      <c r="E726" s="170" t="s">
        <v>1053</v>
      </c>
    </row>
    <row r="727" spans="1:5" x14ac:dyDescent="0.25">
      <c r="A727" s="296"/>
      <c r="B727" s="297"/>
      <c r="C727" s="298"/>
      <c r="D727" s="299"/>
      <c r="E727" s="171" t="s">
        <v>1054</v>
      </c>
    </row>
    <row r="728" spans="1:5" x14ac:dyDescent="0.25">
      <c r="A728" s="280" t="s">
        <v>1426</v>
      </c>
      <c r="B728" s="282" t="s">
        <v>1424</v>
      </c>
      <c r="C728" s="283"/>
      <c r="D728" s="286" t="s">
        <v>40</v>
      </c>
      <c r="E728" s="172" t="s">
        <v>1053</v>
      </c>
    </row>
    <row r="729" spans="1:5" x14ac:dyDescent="0.25">
      <c r="A729" s="281"/>
      <c r="B729" s="284"/>
      <c r="C729" s="285"/>
      <c r="D729" s="287"/>
      <c r="E729" s="173" t="s">
        <v>1054</v>
      </c>
    </row>
    <row r="730" spans="1:5" x14ac:dyDescent="0.25">
      <c r="A730" s="288" t="s">
        <v>1427</v>
      </c>
      <c r="B730" s="290" t="s">
        <v>1424</v>
      </c>
      <c r="C730" s="291"/>
      <c r="D730" s="294" t="s">
        <v>40</v>
      </c>
      <c r="E730" s="170" t="s">
        <v>1053</v>
      </c>
    </row>
    <row r="731" spans="1:5" x14ac:dyDescent="0.25">
      <c r="A731" s="296"/>
      <c r="B731" s="297"/>
      <c r="C731" s="298"/>
      <c r="D731" s="299"/>
      <c r="E731" s="171" t="s">
        <v>1054</v>
      </c>
    </row>
    <row r="732" spans="1:5" x14ac:dyDescent="0.25">
      <c r="A732" s="280" t="s">
        <v>1428</v>
      </c>
      <c r="B732" s="282" t="s">
        <v>1424</v>
      </c>
      <c r="C732" s="283"/>
      <c r="D732" s="286" t="s">
        <v>40</v>
      </c>
      <c r="E732" s="172" t="s">
        <v>1053</v>
      </c>
    </row>
    <row r="733" spans="1:5" x14ac:dyDescent="0.25">
      <c r="A733" s="281"/>
      <c r="B733" s="284"/>
      <c r="C733" s="285"/>
      <c r="D733" s="287"/>
      <c r="E733" s="173" t="s">
        <v>1054</v>
      </c>
    </row>
    <row r="734" spans="1:5" x14ac:dyDescent="0.25">
      <c r="A734" s="288" t="s">
        <v>1429</v>
      </c>
      <c r="B734" s="290" t="s">
        <v>1365</v>
      </c>
      <c r="C734" s="291"/>
      <c r="D734" s="294" t="s">
        <v>40</v>
      </c>
      <c r="E734" s="170" t="s">
        <v>1053</v>
      </c>
    </row>
    <row r="735" spans="1:5" x14ac:dyDescent="0.25">
      <c r="A735" s="296"/>
      <c r="B735" s="297"/>
      <c r="C735" s="298"/>
      <c r="D735" s="299"/>
      <c r="E735" s="171" t="s">
        <v>1054</v>
      </c>
    </row>
    <row r="736" spans="1:5" x14ac:dyDescent="0.25">
      <c r="A736" s="280" t="s">
        <v>1306</v>
      </c>
      <c r="B736" s="282"/>
      <c r="C736" s="283"/>
      <c r="D736" s="286" t="s">
        <v>40</v>
      </c>
      <c r="E736" s="172" t="s">
        <v>1053</v>
      </c>
    </row>
    <row r="737" spans="1:5" x14ac:dyDescent="0.25">
      <c r="A737" s="281"/>
      <c r="B737" s="284"/>
      <c r="C737" s="285"/>
      <c r="D737" s="287"/>
      <c r="E737" s="173" t="s">
        <v>1054</v>
      </c>
    </row>
    <row r="738" spans="1:5" x14ac:dyDescent="0.25">
      <c r="A738" s="288" t="s">
        <v>1325</v>
      </c>
      <c r="B738" s="290"/>
      <c r="C738" s="291"/>
      <c r="D738" s="294" t="s">
        <v>40</v>
      </c>
      <c r="E738" s="170" t="s">
        <v>1053</v>
      </c>
    </row>
    <row r="739" spans="1:5" x14ac:dyDescent="0.25">
      <c r="A739" s="296"/>
      <c r="B739" s="297"/>
      <c r="C739" s="298"/>
      <c r="D739" s="299"/>
      <c r="E739" s="171" t="s">
        <v>1054</v>
      </c>
    </row>
    <row r="740" spans="1:5" x14ac:dyDescent="0.25">
      <c r="A740" s="280" t="s">
        <v>1331</v>
      </c>
      <c r="B740" s="282"/>
      <c r="C740" s="283"/>
      <c r="D740" s="286" t="s">
        <v>40</v>
      </c>
      <c r="E740" s="172" t="s">
        <v>1053</v>
      </c>
    </row>
    <row r="741" spans="1:5" x14ac:dyDescent="0.25">
      <c r="A741" s="281"/>
      <c r="B741" s="284"/>
      <c r="C741" s="285"/>
      <c r="D741" s="287"/>
      <c r="E741" s="173" t="s">
        <v>1054</v>
      </c>
    </row>
    <row r="742" spans="1:5" x14ac:dyDescent="0.25">
      <c r="A742" s="288" t="s">
        <v>1344</v>
      </c>
      <c r="B742" s="290"/>
      <c r="C742" s="291"/>
      <c r="D742" s="294" t="s">
        <v>40</v>
      </c>
      <c r="E742" s="170" t="s">
        <v>1053</v>
      </c>
    </row>
    <row r="743" spans="1:5" x14ac:dyDescent="0.25">
      <c r="A743" s="296"/>
      <c r="B743" s="297"/>
      <c r="C743" s="298"/>
      <c r="D743" s="299"/>
      <c r="E743" s="171" t="s">
        <v>1054</v>
      </c>
    </row>
    <row r="744" spans="1:5" x14ac:dyDescent="0.25">
      <c r="A744" s="280" t="s">
        <v>1365</v>
      </c>
      <c r="B744" s="282"/>
      <c r="C744" s="283"/>
      <c r="D744" s="286" t="s">
        <v>40</v>
      </c>
      <c r="E744" s="172" t="s">
        <v>1053</v>
      </c>
    </row>
    <row r="745" spans="1:5" x14ac:dyDescent="0.25">
      <c r="A745" s="281"/>
      <c r="B745" s="284"/>
      <c r="C745" s="285"/>
      <c r="D745" s="287"/>
      <c r="E745" s="173" t="s">
        <v>1054</v>
      </c>
    </row>
    <row r="746" spans="1:5" x14ac:dyDescent="0.25">
      <c r="A746" s="288" t="s">
        <v>1370</v>
      </c>
      <c r="B746" s="290"/>
      <c r="C746" s="291"/>
      <c r="D746" s="294" t="s">
        <v>40</v>
      </c>
      <c r="E746" s="170" t="s">
        <v>1053</v>
      </c>
    </row>
    <row r="747" spans="1:5" x14ac:dyDescent="0.25">
      <c r="A747" s="296"/>
      <c r="B747" s="297"/>
      <c r="C747" s="298"/>
      <c r="D747" s="299"/>
      <c r="E747" s="171" t="s">
        <v>1054</v>
      </c>
    </row>
    <row r="748" spans="1:5" x14ac:dyDescent="0.25">
      <c r="A748" s="280" t="s">
        <v>1377</v>
      </c>
      <c r="B748" s="282"/>
      <c r="C748" s="283"/>
      <c r="D748" s="286" t="s">
        <v>40</v>
      </c>
      <c r="E748" s="172" t="s">
        <v>1053</v>
      </c>
    </row>
    <row r="749" spans="1:5" x14ac:dyDescent="0.25">
      <c r="A749" s="281"/>
      <c r="B749" s="284"/>
      <c r="C749" s="285"/>
      <c r="D749" s="287"/>
      <c r="E749" s="173" t="s">
        <v>1054</v>
      </c>
    </row>
    <row r="750" spans="1:5" x14ac:dyDescent="0.25">
      <c r="A750" s="288" t="s">
        <v>1386</v>
      </c>
      <c r="B750" s="290"/>
      <c r="C750" s="291"/>
      <c r="D750" s="294" t="s">
        <v>40</v>
      </c>
      <c r="E750" s="170" t="s">
        <v>1053</v>
      </c>
    </row>
    <row r="751" spans="1:5" x14ac:dyDescent="0.25">
      <c r="A751" s="296"/>
      <c r="B751" s="297"/>
      <c r="C751" s="298"/>
      <c r="D751" s="299"/>
      <c r="E751" s="171" t="s">
        <v>1054</v>
      </c>
    </row>
    <row r="752" spans="1:5" x14ac:dyDescent="0.25">
      <c r="A752" s="280" t="s">
        <v>1401</v>
      </c>
      <c r="B752" s="282"/>
      <c r="C752" s="283"/>
      <c r="D752" s="286" t="s">
        <v>40</v>
      </c>
      <c r="E752" s="172" t="s">
        <v>1053</v>
      </c>
    </row>
    <row r="753" spans="1:5" x14ac:dyDescent="0.25">
      <c r="A753" s="281"/>
      <c r="B753" s="284"/>
      <c r="C753" s="285"/>
      <c r="D753" s="287"/>
      <c r="E753" s="173" t="s">
        <v>1054</v>
      </c>
    </row>
    <row r="754" spans="1:5" x14ac:dyDescent="0.25">
      <c r="A754" s="288" t="s">
        <v>1412</v>
      </c>
      <c r="B754" s="290"/>
      <c r="C754" s="291"/>
      <c r="D754" s="294" t="s">
        <v>40</v>
      </c>
      <c r="E754" s="170" t="s">
        <v>1053</v>
      </c>
    </row>
    <row r="755" spans="1:5" x14ac:dyDescent="0.25">
      <c r="A755" s="296"/>
      <c r="B755" s="297"/>
      <c r="C755" s="298"/>
      <c r="D755" s="299"/>
      <c r="E755" s="171" t="s">
        <v>1054</v>
      </c>
    </row>
    <row r="756" spans="1:5" x14ac:dyDescent="0.25">
      <c r="A756" s="280" t="s">
        <v>1417</v>
      </c>
      <c r="B756" s="282"/>
      <c r="C756" s="283"/>
      <c r="D756" s="286" t="s">
        <v>40</v>
      </c>
      <c r="E756" s="172" t="s">
        <v>1053</v>
      </c>
    </row>
    <row r="757" spans="1:5" x14ac:dyDescent="0.25">
      <c r="A757" s="281"/>
      <c r="B757" s="284"/>
      <c r="C757" s="285"/>
      <c r="D757" s="287"/>
      <c r="E757" s="173" t="s">
        <v>1054</v>
      </c>
    </row>
    <row r="758" spans="1:5" x14ac:dyDescent="0.25">
      <c r="A758" s="288" t="s">
        <v>1352</v>
      </c>
      <c r="B758" s="290"/>
      <c r="C758" s="291"/>
      <c r="D758" s="294" t="s">
        <v>40</v>
      </c>
      <c r="E758" s="170" t="s">
        <v>1053</v>
      </c>
    </row>
    <row r="759" spans="1:5" x14ac:dyDescent="0.25">
      <c r="A759" s="296"/>
      <c r="B759" s="297"/>
      <c r="C759" s="298"/>
      <c r="D759" s="299"/>
      <c r="E759" s="171" t="s">
        <v>1054</v>
      </c>
    </row>
    <row r="760" spans="1:5" x14ac:dyDescent="0.25">
      <c r="A760" s="280" t="s">
        <v>1430</v>
      </c>
      <c r="B760" s="282" t="s">
        <v>1331</v>
      </c>
      <c r="C760" s="283"/>
      <c r="D760" s="286" t="s">
        <v>40</v>
      </c>
      <c r="E760" s="172" t="s">
        <v>1053</v>
      </c>
    </row>
    <row r="761" spans="1:5" x14ac:dyDescent="0.25">
      <c r="A761" s="281"/>
      <c r="B761" s="284"/>
      <c r="C761" s="285"/>
      <c r="D761" s="287"/>
      <c r="E761" s="173" t="s">
        <v>1054</v>
      </c>
    </row>
    <row r="762" spans="1:5" x14ac:dyDescent="0.25">
      <c r="A762" s="288" t="s">
        <v>1431</v>
      </c>
      <c r="B762" s="290" t="s">
        <v>1344</v>
      </c>
      <c r="C762" s="291"/>
      <c r="D762" s="294" t="s">
        <v>40</v>
      </c>
      <c r="E762" s="170" t="s">
        <v>1053</v>
      </c>
    </row>
    <row r="763" spans="1:5" x14ac:dyDescent="0.25">
      <c r="A763" s="296"/>
      <c r="B763" s="297"/>
      <c r="C763" s="298"/>
      <c r="D763" s="299"/>
      <c r="E763" s="171" t="s">
        <v>1054</v>
      </c>
    </row>
    <row r="764" spans="1:5" x14ac:dyDescent="0.25">
      <c r="A764" s="280" t="s">
        <v>1432</v>
      </c>
      <c r="B764" s="282" t="s">
        <v>1352</v>
      </c>
      <c r="C764" s="283"/>
      <c r="D764" s="286" t="s">
        <v>40</v>
      </c>
      <c r="E764" s="172" t="s">
        <v>1053</v>
      </c>
    </row>
    <row r="765" spans="1:5" x14ac:dyDescent="0.25">
      <c r="A765" s="281"/>
      <c r="B765" s="284"/>
      <c r="C765" s="285"/>
      <c r="D765" s="287"/>
      <c r="E765" s="173" t="s">
        <v>1054</v>
      </c>
    </row>
    <row r="766" spans="1:5" x14ac:dyDescent="0.25">
      <c r="A766" s="288" t="s">
        <v>1433</v>
      </c>
      <c r="B766" s="290" t="s">
        <v>1377</v>
      </c>
      <c r="C766" s="291"/>
      <c r="D766" s="294" t="s">
        <v>40</v>
      </c>
      <c r="E766" s="170" t="s">
        <v>1053</v>
      </c>
    </row>
    <row r="767" spans="1:5" x14ac:dyDescent="0.25">
      <c r="A767" s="296"/>
      <c r="B767" s="297"/>
      <c r="C767" s="298"/>
      <c r="D767" s="299"/>
      <c r="E767" s="171" t="s">
        <v>1054</v>
      </c>
    </row>
    <row r="768" spans="1:5" x14ac:dyDescent="0.25">
      <c r="A768" s="280" t="s">
        <v>1434</v>
      </c>
      <c r="B768" s="282" t="s">
        <v>1386</v>
      </c>
      <c r="C768" s="283"/>
      <c r="D768" s="286" t="s">
        <v>40</v>
      </c>
      <c r="E768" s="172" t="s">
        <v>1053</v>
      </c>
    </row>
    <row r="769" spans="1:5" x14ac:dyDescent="0.25">
      <c r="A769" s="281"/>
      <c r="B769" s="284"/>
      <c r="C769" s="285"/>
      <c r="D769" s="287"/>
      <c r="E769" s="173" t="s">
        <v>1054</v>
      </c>
    </row>
    <row r="770" spans="1:5" x14ac:dyDescent="0.25">
      <c r="A770" s="288" t="s">
        <v>1435</v>
      </c>
      <c r="B770" s="290" t="s">
        <v>1412</v>
      </c>
      <c r="C770" s="291"/>
      <c r="D770" s="294" t="s">
        <v>40</v>
      </c>
      <c r="E770" s="170" t="s">
        <v>1053</v>
      </c>
    </row>
    <row r="771" spans="1:5" x14ac:dyDescent="0.25">
      <c r="A771" s="296"/>
      <c r="B771" s="297"/>
      <c r="C771" s="298"/>
      <c r="D771" s="299"/>
      <c r="E771" s="171" t="s">
        <v>1054</v>
      </c>
    </row>
    <row r="772" spans="1:5" x14ac:dyDescent="0.25">
      <c r="A772" s="280" t="s">
        <v>1436</v>
      </c>
      <c r="B772" s="282" t="s">
        <v>1424</v>
      </c>
      <c r="C772" s="283"/>
      <c r="D772" s="286" t="s">
        <v>40</v>
      </c>
      <c r="E772" s="172" t="s">
        <v>1053</v>
      </c>
    </row>
    <row r="773" spans="1:5" x14ac:dyDescent="0.25">
      <c r="A773" s="281"/>
      <c r="B773" s="284"/>
      <c r="C773" s="285"/>
      <c r="D773" s="287"/>
      <c r="E773" s="173" t="s">
        <v>1054</v>
      </c>
    </row>
    <row r="774" spans="1:5" x14ac:dyDescent="0.25">
      <c r="A774" s="288" t="s">
        <v>1424</v>
      </c>
      <c r="B774" s="290"/>
      <c r="C774" s="291"/>
      <c r="D774" s="294" t="s">
        <v>40</v>
      </c>
      <c r="E774" s="170" t="s">
        <v>1053</v>
      </c>
    </row>
    <row r="775" spans="1:5" x14ac:dyDescent="0.25">
      <c r="A775" s="296"/>
      <c r="B775" s="297"/>
      <c r="C775" s="298"/>
      <c r="D775" s="299"/>
      <c r="E775" s="171" t="s">
        <v>1054</v>
      </c>
    </row>
    <row r="776" spans="1:5" x14ac:dyDescent="0.25">
      <c r="A776" s="168" t="s">
        <v>1437</v>
      </c>
      <c r="B776" s="302"/>
      <c r="C776" s="303"/>
      <c r="D776" s="158" t="s">
        <v>40</v>
      </c>
      <c r="E776" s="169"/>
    </row>
    <row r="777" spans="1:5" x14ac:dyDescent="0.25">
      <c r="A777" s="288" t="s">
        <v>1438</v>
      </c>
      <c r="B777" s="290" t="s">
        <v>1306</v>
      </c>
      <c r="C777" s="291"/>
      <c r="D777" s="294" t="s">
        <v>40</v>
      </c>
      <c r="E777" s="170" t="s">
        <v>1053</v>
      </c>
    </row>
    <row r="778" spans="1:5" x14ac:dyDescent="0.25">
      <c r="A778" s="296"/>
      <c r="B778" s="297"/>
      <c r="C778" s="298"/>
      <c r="D778" s="299"/>
      <c r="E778" s="171" t="s">
        <v>1054</v>
      </c>
    </row>
    <row r="779" spans="1:5" x14ac:dyDescent="0.25">
      <c r="A779" s="280" t="s">
        <v>1439</v>
      </c>
      <c r="B779" s="282" t="s">
        <v>1424</v>
      </c>
      <c r="C779" s="283"/>
      <c r="D779" s="286" t="s">
        <v>40</v>
      </c>
      <c r="E779" s="172" t="s">
        <v>1053</v>
      </c>
    </row>
    <row r="780" spans="1:5" x14ac:dyDescent="0.25">
      <c r="A780" s="281"/>
      <c r="B780" s="284"/>
      <c r="C780" s="285"/>
      <c r="D780" s="287"/>
      <c r="E780" s="173" t="s">
        <v>1054</v>
      </c>
    </row>
    <row r="781" spans="1:5" x14ac:dyDescent="0.25">
      <c r="A781" s="288" t="s">
        <v>1440</v>
      </c>
      <c r="B781" s="290" t="s">
        <v>1404</v>
      </c>
      <c r="C781" s="291"/>
      <c r="D781" s="294" t="s">
        <v>40</v>
      </c>
      <c r="E781" s="170" t="s">
        <v>1053</v>
      </c>
    </row>
    <row r="782" spans="1:5" x14ac:dyDescent="0.25">
      <c r="A782" s="296"/>
      <c r="B782" s="297"/>
      <c r="C782" s="298"/>
      <c r="D782" s="299"/>
      <c r="E782" s="171" t="s">
        <v>1054</v>
      </c>
    </row>
    <row r="783" spans="1:5" x14ac:dyDescent="0.25">
      <c r="A783" s="280" t="s">
        <v>1441</v>
      </c>
      <c r="B783" s="282" t="s">
        <v>1424</v>
      </c>
      <c r="C783" s="283"/>
      <c r="D783" s="286" t="s">
        <v>40</v>
      </c>
      <c r="E783" s="172" t="s">
        <v>1053</v>
      </c>
    </row>
    <row r="784" spans="1:5" x14ac:dyDescent="0.25">
      <c r="A784" s="281"/>
      <c r="B784" s="284"/>
      <c r="C784" s="285"/>
      <c r="D784" s="287"/>
      <c r="E784" s="173" t="s">
        <v>1054</v>
      </c>
    </row>
    <row r="785" spans="1:5" x14ac:dyDescent="0.25">
      <c r="A785" s="288" t="s">
        <v>1442</v>
      </c>
      <c r="B785" s="290" t="s">
        <v>1344</v>
      </c>
      <c r="C785" s="291"/>
      <c r="D785" s="294" t="s">
        <v>40</v>
      </c>
      <c r="E785" s="170" t="s">
        <v>1053</v>
      </c>
    </row>
    <row r="786" spans="1:5" x14ac:dyDescent="0.25">
      <c r="A786" s="296"/>
      <c r="B786" s="297"/>
      <c r="C786" s="298"/>
      <c r="D786" s="299"/>
      <c r="E786" s="171" t="s">
        <v>1054</v>
      </c>
    </row>
    <row r="787" spans="1:5" x14ac:dyDescent="0.25">
      <c r="A787" s="280" t="s">
        <v>1443</v>
      </c>
      <c r="B787" s="282" t="s">
        <v>1344</v>
      </c>
      <c r="C787" s="283"/>
      <c r="D787" s="286" t="s">
        <v>40</v>
      </c>
      <c r="E787" s="172" t="s">
        <v>1053</v>
      </c>
    </row>
    <row r="788" spans="1:5" x14ac:dyDescent="0.25">
      <c r="A788" s="281"/>
      <c r="B788" s="284"/>
      <c r="C788" s="285"/>
      <c r="D788" s="287"/>
      <c r="E788" s="173" t="s">
        <v>1054</v>
      </c>
    </row>
    <row r="789" spans="1:5" x14ac:dyDescent="0.25">
      <c r="A789" s="288" t="s">
        <v>1404</v>
      </c>
      <c r="B789" s="290"/>
      <c r="C789" s="291"/>
      <c r="D789" s="294" t="s">
        <v>40</v>
      </c>
      <c r="E789" s="170" t="s">
        <v>1053</v>
      </c>
    </row>
    <row r="790" spans="1:5" x14ac:dyDescent="0.25">
      <c r="A790" s="296"/>
      <c r="B790" s="297"/>
      <c r="C790" s="298"/>
      <c r="D790" s="299"/>
      <c r="E790" s="171" t="s">
        <v>1054</v>
      </c>
    </row>
    <row r="791" spans="1:5" x14ac:dyDescent="0.25">
      <c r="A791" s="280" t="s">
        <v>1444</v>
      </c>
      <c r="B791" s="282"/>
      <c r="C791" s="283"/>
      <c r="D791" s="286" t="s">
        <v>41</v>
      </c>
      <c r="E791" s="172" t="s">
        <v>1053</v>
      </c>
    </row>
    <row r="792" spans="1:5" x14ac:dyDescent="0.25">
      <c r="A792" s="281"/>
      <c r="B792" s="284"/>
      <c r="C792" s="285"/>
      <c r="D792" s="287"/>
      <c r="E792" s="173" t="s">
        <v>1054</v>
      </c>
    </row>
    <row r="793" spans="1:5" x14ac:dyDescent="0.25">
      <c r="A793" s="288" t="s">
        <v>1445</v>
      </c>
      <c r="B793" s="290"/>
      <c r="C793" s="291"/>
      <c r="D793" s="294" t="s">
        <v>41</v>
      </c>
      <c r="E793" s="170" t="s">
        <v>1053</v>
      </c>
    </row>
    <row r="794" spans="1:5" x14ac:dyDescent="0.25">
      <c r="A794" s="296"/>
      <c r="B794" s="297"/>
      <c r="C794" s="298"/>
      <c r="D794" s="299"/>
      <c r="E794" s="171" t="s">
        <v>1054</v>
      </c>
    </row>
    <row r="795" spans="1:5" x14ac:dyDescent="0.25">
      <c r="A795" s="280" t="s">
        <v>1446</v>
      </c>
      <c r="B795" s="282"/>
      <c r="C795" s="283"/>
      <c r="D795" s="286" t="s">
        <v>41</v>
      </c>
      <c r="E795" s="172" t="s">
        <v>1053</v>
      </c>
    </row>
    <row r="796" spans="1:5" x14ac:dyDescent="0.25">
      <c r="A796" s="281"/>
      <c r="B796" s="284"/>
      <c r="C796" s="285"/>
      <c r="D796" s="287"/>
      <c r="E796" s="173" t="s">
        <v>1054</v>
      </c>
    </row>
    <row r="797" spans="1:5" x14ac:dyDescent="0.25">
      <c r="A797" s="288" t="s">
        <v>1447</v>
      </c>
      <c r="B797" s="290"/>
      <c r="C797" s="291"/>
      <c r="D797" s="294" t="s">
        <v>41</v>
      </c>
      <c r="E797" s="170" t="s">
        <v>1053</v>
      </c>
    </row>
    <row r="798" spans="1:5" x14ac:dyDescent="0.25">
      <c r="A798" s="296"/>
      <c r="B798" s="297"/>
      <c r="C798" s="298"/>
      <c r="D798" s="299"/>
      <c r="E798" s="171" t="s">
        <v>1054</v>
      </c>
    </row>
    <row r="799" spans="1:5" x14ac:dyDescent="0.25">
      <c r="A799" s="280" t="s">
        <v>1448</v>
      </c>
      <c r="B799" s="282"/>
      <c r="C799" s="283"/>
      <c r="D799" s="286" t="s">
        <v>41</v>
      </c>
      <c r="E799" s="172" t="s">
        <v>1053</v>
      </c>
    </row>
    <row r="800" spans="1:5" x14ac:dyDescent="0.25">
      <c r="A800" s="281"/>
      <c r="B800" s="284"/>
      <c r="C800" s="285"/>
      <c r="D800" s="287"/>
      <c r="E800" s="173" t="s">
        <v>1054</v>
      </c>
    </row>
    <row r="801" spans="1:5" x14ac:dyDescent="0.25">
      <c r="A801" s="288" t="s">
        <v>1449</v>
      </c>
      <c r="B801" s="290"/>
      <c r="C801" s="291"/>
      <c r="D801" s="294" t="s">
        <v>41</v>
      </c>
      <c r="E801" s="170" t="s">
        <v>1053</v>
      </c>
    </row>
    <row r="802" spans="1:5" x14ac:dyDescent="0.25">
      <c r="A802" s="296"/>
      <c r="B802" s="297"/>
      <c r="C802" s="298"/>
      <c r="D802" s="299"/>
      <c r="E802" s="171" t="s">
        <v>1054</v>
      </c>
    </row>
    <row r="803" spans="1:5" x14ac:dyDescent="0.25">
      <c r="A803" s="280" t="s">
        <v>1450</v>
      </c>
      <c r="B803" s="282"/>
      <c r="C803" s="283"/>
      <c r="D803" s="286" t="s">
        <v>41</v>
      </c>
      <c r="E803" s="172" t="s">
        <v>1053</v>
      </c>
    </row>
    <row r="804" spans="1:5" x14ac:dyDescent="0.25">
      <c r="A804" s="281"/>
      <c r="B804" s="284"/>
      <c r="C804" s="285"/>
      <c r="D804" s="287"/>
      <c r="E804" s="173" t="s">
        <v>1054</v>
      </c>
    </row>
    <row r="805" spans="1:5" x14ac:dyDescent="0.25">
      <c r="A805" s="288" t="s">
        <v>1451</v>
      </c>
      <c r="B805" s="290"/>
      <c r="C805" s="291"/>
      <c r="D805" s="294" t="s">
        <v>41</v>
      </c>
      <c r="E805" s="170" t="s">
        <v>1053</v>
      </c>
    </row>
    <row r="806" spans="1:5" x14ac:dyDescent="0.25">
      <c r="A806" s="296"/>
      <c r="B806" s="297"/>
      <c r="C806" s="298"/>
      <c r="D806" s="299"/>
      <c r="E806" s="171" t="s">
        <v>1054</v>
      </c>
    </row>
    <row r="807" spans="1:5" x14ac:dyDescent="0.25">
      <c r="A807" s="280" t="s">
        <v>1452</v>
      </c>
      <c r="B807" s="282"/>
      <c r="C807" s="283"/>
      <c r="D807" s="286" t="s">
        <v>41</v>
      </c>
      <c r="E807" s="172" t="s">
        <v>1053</v>
      </c>
    </row>
    <row r="808" spans="1:5" x14ac:dyDescent="0.25">
      <c r="A808" s="281"/>
      <c r="B808" s="284"/>
      <c r="C808" s="285"/>
      <c r="D808" s="287"/>
      <c r="E808" s="173" t="s">
        <v>1054</v>
      </c>
    </row>
    <row r="809" spans="1:5" x14ac:dyDescent="0.25">
      <c r="A809" s="288" t="s">
        <v>1453</v>
      </c>
      <c r="B809" s="290"/>
      <c r="C809" s="291"/>
      <c r="D809" s="294" t="s">
        <v>41</v>
      </c>
      <c r="E809" s="170" t="s">
        <v>1053</v>
      </c>
    </row>
    <row r="810" spans="1:5" x14ac:dyDescent="0.25">
      <c r="A810" s="296"/>
      <c r="B810" s="297"/>
      <c r="C810" s="298"/>
      <c r="D810" s="299"/>
      <c r="E810" s="171" t="s">
        <v>1054</v>
      </c>
    </row>
    <row r="811" spans="1:5" x14ac:dyDescent="0.25">
      <c r="A811" s="280" t="s">
        <v>1454</v>
      </c>
      <c r="B811" s="282"/>
      <c r="C811" s="283"/>
      <c r="D811" s="286" t="s">
        <v>41</v>
      </c>
      <c r="E811" s="172" t="s">
        <v>1053</v>
      </c>
    </row>
    <row r="812" spans="1:5" x14ac:dyDescent="0.25">
      <c r="A812" s="281"/>
      <c r="B812" s="284"/>
      <c r="C812" s="285"/>
      <c r="D812" s="287"/>
      <c r="E812" s="173" t="s">
        <v>1054</v>
      </c>
    </row>
    <row r="813" spans="1:5" x14ac:dyDescent="0.25">
      <c r="A813" s="288" t="s">
        <v>1455</v>
      </c>
      <c r="B813" s="290"/>
      <c r="C813" s="291"/>
      <c r="D813" s="294" t="s">
        <v>41</v>
      </c>
      <c r="E813" s="170" t="s">
        <v>1053</v>
      </c>
    </row>
    <row r="814" spans="1:5" x14ac:dyDescent="0.25">
      <c r="A814" s="296"/>
      <c r="B814" s="297"/>
      <c r="C814" s="298"/>
      <c r="D814" s="299"/>
      <c r="E814" s="171" t="s">
        <v>1054</v>
      </c>
    </row>
    <row r="815" spans="1:5" x14ac:dyDescent="0.25">
      <c r="A815" s="280" t="s">
        <v>1456</v>
      </c>
      <c r="B815" s="282"/>
      <c r="C815" s="283"/>
      <c r="D815" s="286" t="s">
        <v>41</v>
      </c>
      <c r="E815" s="172" t="s">
        <v>1053</v>
      </c>
    </row>
    <row r="816" spans="1:5" x14ac:dyDescent="0.25">
      <c r="A816" s="281"/>
      <c r="B816" s="284"/>
      <c r="C816" s="285"/>
      <c r="D816" s="287"/>
      <c r="E816" s="173" t="s">
        <v>1054</v>
      </c>
    </row>
    <row r="817" spans="1:5" x14ac:dyDescent="0.25">
      <c r="A817" s="288" t="s">
        <v>1457</v>
      </c>
      <c r="B817" s="290"/>
      <c r="C817" s="291"/>
      <c r="D817" s="294" t="s">
        <v>41</v>
      </c>
      <c r="E817" s="170" t="s">
        <v>1053</v>
      </c>
    </row>
    <row r="818" spans="1:5" x14ac:dyDescent="0.25">
      <c r="A818" s="296"/>
      <c r="B818" s="297"/>
      <c r="C818" s="298"/>
      <c r="D818" s="299"/>
      <c r="E818" s="171" t="s">
        <v>1054</v>
      </c>
    </row>
    <row r="819" spans="1:5" x14ac:dyDescent="0.25">
      <c r="A819" s="280" t="s">
        <v>1458</v>
      </c>
      <c r="B819" s="282"/>
      <c r="C819" s="283"/>
      <c r="D819" s="286" t="s">
        <v>41</v>
      </c>
      <c r="E819" s="172" t="s">
        <v>1053</v>
      </c>
    </row>
    <row r="820" spans="1:5" x14ac:dyDescent="0.25">
      <c r="A820" s="281"/>
      <c r="B820" s="284"/>
      <c r="C820" s="285"/>
      <c r="D820" s="287"/>
      <c r="E820" s="173" t="s">
        <v>1054</v>
      </c>
    </row>
    <row r="821" spans="1:5" x14ac:dyDescent="0.25">
      <c r="A821" s="288" t="s">
        <v>1459</v>
      </c>
      <c r="B821" s="290"/>
      <c r="C821" s="291"/>
      <c r="D821" s="294" t="s">
        <v>41</v>
      </c>
      <c r="E821" s="170" t="s">
        <v>1053</v>
      </c>
    </row>
    <row r="822" spans="1:5" x14ac:dyDescent="0.25">
      <c r="A822" s="296"/>
      <c r="B822" s="297"/>
      <c r="C822" s="298"/>
      <c r="D822" s="299"/>
      <c r="E822" s="171" t="s">
        <v>1054</v>
      </c>
    </row>
    <row r="823" spans="1:5" x14ac:dyDescent="0.25">
      <c r="A823" s="280" t="s">
        <v>1460</v>
      </c>
      <c r="B823" s="282"/>
      <c r="C823" s="283"/>
      <c r="D823" s="286" t="s">
        <v>41</v>
      </c>
      <c r="E823" s="172" t="s">
        <v>1053</v>
      </c>
    </row>
    <row r="824" spans="1:5" x14ac:dyDescent="0.25">
      <c r="A824" s="281"/>
      <c r="B824" s="284"/>
      <c r="C824" s="285"/>
      <c r="D824" s="287"/>
      <c r="E824" s="173" t="s">
        <v>1054</v>
      </c>
    </row>
    <row r="825" spans="1:5" x14ac:dyDescent="0.25">
      <c r="A825" s="288" t="s">
        <v>1461</v>
      </c>
      <c r="B825" s="290"/>
      <c r="C825" s="291"/>
      <c r="D825" s="294" t="s">
        <v>41</v>
      </c>
      <c r="E825" s="170" t="s">
        <v>1053</v>
      </c>
    </row>
    <row r="826" spans="1:5" x14ac:dyDescent="0.25">
      <c r="A826" s="296"/>
      <c r="B826" s="297"/>
      <c r="C826" s="298"/>
      <c r="D826" s="299"/>
      <c r="E826" s="171" t="s">
        <v>1054</v>
      </c>
    </row>
    <row r="827" spans="1:5" x14ac:dyDescent="0.25">
      <c r="A827" s="280" t="s">
        <v>1462</v>
      </c>
      <c r="B827" s="282" t="s">
        <v>1463</v>
      </c>
      <c r="C827" s="283"/>
      <c r="D827" s="286" t="s">
        <v>41</v>
      </c>
      <c r="E827" s="172" t="s">
        <v>1053</v>
      </c>
    </row>
    <row r="828" spans="1:5" x14ac:dyDescent="0.25">
      <c r="A828" s="281"/>
      <c r="B828" s="284"/>
      <c r="C828" s="285"/>
      <c r="D828" s="287"/>
      <c r="E828" s="173" t="s">
        <v>1054</v>
      </c>
    </row>
    <row r="829" spans="1:5" x14ac:dyDescent="0.25">
      <c r="A829" s="288" t="s">
        <v>1464</v>
      </c>
      <c r="B829" s="290" t="s">
        <v>1463</v>
      </c>
      <c r="C829" s="291"/>
      <c r="D829" s="294" t="s">
        <v>41</v>
      </c>
      <c r="E829" s="170" t="s">
        <v>1053</v>
      </c>
    </row>
    <row r="830" spans="1:5" x14ac:dyDescent="0.25">
      <c r="A830" s="296"/>
      <c r="B830" s="297"/>
      <c r="C830" s="298"/>
      <c r="D830" s="299"/>
      <c r="E830" s="171" t="s">
        <v>1054</v>
      </c>
    </row>
    <row r="831" spans="1:5" x14ac:dyDescent="0.25">
      <c r="A831" s="280" t="s">
        <v>1465</v>
      </c>
      <c r="B831" s="282" t="s">
        <v>1463</v>
      </c>
      <c r="C831" s="283"/>
      <c r="D831" s="286" t="s">
        <v>41</v>
      </c>
      <c r="E831" s="172" t="s">
        <v>1053</v>
      </c>
    </row>
    <row r="832" spans="1:5" x14ac:dyDescent="0.25">
      <c r="A832" s="281"/>
      <c r="B832" s="284"/>
      <c r="C832" s="285"/>
      <c r="D832" s="287"/>
      <c r="E832" s="173" t="s">
        <v>1054</v>
      </c>
    </row>
    <row r="833" spans="1:5" x14ac:dyDescent="0.25">
      <c r="A833" s="288" t="s">
        <v>1466</v>
      </c>
      <c r="B833" s="290" t="s">
        <v>1463</v>
      </c>
      <c r="C833" s="291"/>
      <c r="D833" s="294" t="s">
        <v>41</v>
      </c>
      <c r="E833" s="170" t="s">
        <v>1053</v>
      </c>
    </row>
    <row r="834" spans="1:5" x14ac:dyDescent="0.25">
      <c r="A834" s="296"/>
      <c r="B834" s="297"/>
      <c r="C834" s="298"/>
      <c r="D834" s="299"/>
      <c r="E834" s="171" t="s">
        <v>1054</v>
      </c>
    </row>
    <row r="835" spans="1:5" x14ac:dyDescent="0.25">
      <c r="A835" s="280" t="s">
        <v>1467</v>
      </c>
      <c r="B835" s="282" t="s">
        <v>1463</v>
      </c>
      <c r="C835" s="283"/>
      <c r="D835" s="286" t="s">
        <v>41</v>
      </c>
      <c r="E835" s="172" t="s">
        <v>1053</v>
      </c>
    </row>
    <row r="836" spans="1:5" x14ac:dyDescent="0.25">
      <c r="A836" s="281"/>
      <c r="B836" s="284"/>
      <c r="C836" s="285"/>
      <c r="D836" s="287"/>
      <c r="E836" s="173" t="s">
        <v>1054</v>
      </c>
    </row>
    <row r="837" spans="1:5" x14ac:dyDescent="0.25">
      <c r="A837" s="288" t="s">
        <v>1468</v>
      </c>
      <c r="B837" s="290" t="s">
        <v>1463</v>
      </c>
      <c r="C837" s="291"/>
      <c r="D837" s="294" t="s">
        <v>41</v>
      </c>
      <c r="E837" s="170" t="s">
        <v>1053</v>
      </c>
    </row>
    <row r="838" spans="1:5" x14ac:dyDescent="0.25">
      <c r="A838" s="296"/>
      <c r="B838" s="297"/>
      <c r="C838" s="298"/>
      <c r="D838" s="299"/>
      <c r="E838" s="171" t="s">
        <v>1054</v>
      </c>
    </row>
    <row r="839" spans="1:5" x14ac:dyDescent="0.25">
      <c r="A839" s="280" t="s">
        <v>1469</v>
      </c>
      <c r="B839" s="282" t="s">
        <v>1463</v>
      </c>
      <c r="C839" s="283"/>
      <c r="D839" s="286" t="s">
        <v>41</v>
      </c>
      <c r="E839" s="172" t="s">
        <v>1053</v>
      </c>
    </row>
    <row r="840" spans="1:5" x14ac:dyDescent="0.25">
      <c r="A840" s="281"/>
      <c r="B840" s="284"/>
      <c r="C840" s="285"/>
      <c r="D840" s="287"/>
      <c r="E840" s="173" t="s">
        <v>1054</v>
      </c>
    </row>
    <row r="841" spans="1:5" x14ac:dyDescent="0.25">
      <c r="A841" s="288" t="s">
        <v>1470</v>
      </c>
      <c r="B841" s="290" t="s">
        <v>1463</v>
      </c>
      <c r="C841" s="291"/>
      <c r="D841" s="294" t="s">
        <v>41</v>
      </c>
      <c r="E841" s="170" t="s">
        <v>1053</v>
      </c>
    </row>
    <row r="842" spans="1:5" x14ac:dyDescent="0.25">
      <c r="A842" s="296"/>
      <c r="B842" s="297"/>
      <c r="C842" s="298"/>
      <c r="D842" s="299"/>
      <c r="E842" s="171" t="s">
        <v>1054</v>
      </c>
    </row>
    <row r="843" spans="1:5" x14ac:dyDescent="0.25">
      <c r="A843" s="280" t="s">
        <v>1471</v>
      </c>
      <c r="B843" s="282" t="s">
        <v>1463</v>
      </c>
      <c r="C843" s="283"/>
      <c r="D843" s="286" t="s">
        <v>41</v>
      </c>
      <c r="E843" s="172" t="s">
        <v>1053</v>
      </c>
    </row>
    <row r="844" spans="1:5" x14ac:dyDescent="0.25">
      <c r="A844" s="281"/>
      <c r="B844" s="284"/>
      <c r="C844" s="285"/>
      <c r="D844" s="287"/>
      <c r="E844" s="173" t="s">
        <v>1054</v>
      </c>
    </row>
    <row r="845" spans="1:5" x14ac:dyDescent="0.25">
      <c r="A845" s="288" t="s">
        <v>1472</v>
      </c>
      <c r="B845" s="290" t="s">
        <v>1463</v>
      </c>
      <c r="C845" s="291"/>
      <c r="D845" s="294" t="s">
        <v>41</v>
      </c>
      <c r="E845" s="170" t="s">
        <v>1053</v>
      </c>
    </row>
    <row r="846" spans="1:5" x14ac:dyDescent="0.25">
      <c r="A846" s="296"/>
      <c r="B846" s="297"/>
      <c r="C846" s="298"/>
      <c r="D846" s="299"/>
      <c r="E846" s="171" t="s">
        <v>1054</v>
      </c>
    </row>
    <row r="847" spans="1:5" x14ac:dyDescent="0.25">
      <c r="A847" s="280" t="s">
        <v>1473</v>
      </c>
      <c r="B847" s="282" t="s">
        <v>1463</v>
      </c>
      <c r="C847" s="283"/>
      <c r="D847" s="286" t="s">
        <v>41</v>
      </c>
      <c r="E847" s="172" t="s">
        <v>1053</v>
      </c>
    </row>
    <row r="848" spans="1:5" x14ac:dyDescent="0.25">
      <c r="A848" s="281"/>
      <c r="B848" s="284"/>
      <c r="C848" s="285"/>
      <c r="D848" s="287"/>
      <c r="E848" s="173" t="s">
        <v>1054</v>
      </c>
    </row>
    <row r="849" spans="1:5" x14ac:dyDescent="0.25">
      <c r="A849" s="288" t="s">
        <v>1474</v>
      </c>
      <c r="B849" s="290" t="s">
        <v>1463</v>
      </c>
      <c r="C849" s="291"/>
      <c r="D849" s="294" t="s">
        <v>41</v>
      </c>
      <c r="E849" s="170" t="s">
        <v>1053</v>
      </c>
    </row>
    <row r="850" spans="1:5" x14ac:dyDescent="0.25">
      <c r="A850" s="296"/>
      <c r="B850" s="297"/>
      <c r="C850" s="298"/>
      <c r="D850" s="299"/>
      <c r="E850" s="171" t="s">
        <v>1054</v>
      </c>
    </row>
    <row r="851" spans="1:5" x14ac:dyDescent="0.25">
      <c r="A851" s="280" t="s">
        <v>1172</v>
      </c>
      <c r="B851" s="282" t="s">
        <v>1463</v>
      </c>
      <c r="C851" s="283"/>
      <c r="D851" s="286" t="s">
        <v>41</v>
      </c>
      <c r="E851" s="172" t="s">
        <v>1053</v>
      </c>
    </row>
    <row r="852" spans="1:5" x14ac:dyDescent="0.25">
      <c r="A852" s="281"/>
      <c r="B852" s="284"/>
      <c r="C852" s="285"/>
      <c r="D852" s="287"/>
      <c r="E852" s="173" t="s">
        <v>1054</v>
      </c>
    </row>
    <row r="853" spans="1:5" x14ac:dyDescent="0.25">
      <c r="A853" s="288" t="s">
        <v>1475</v>
      </c>
      <c r="B853" s="290" t="s">
        <v>1463</v>
      </c>
      <c r="C853" s="291"/>
      <c r="D853" s="294" t="s">
        <v>41</v>
      </c>
      <c r="E853" s="170" t="s">
        <v>1053</v>
      </c>
    </row>
    <row r="854" spans="1:5" x14ac:dyDescent="0.25">
      <c r="A854" s="296"/>
      <c r="B854" s="297"/>
      <c r="C854" s="298"/>
      <c r="D854" s="299"/>
      <c r="E854" s="171" t="s">
        <v>1054</v>
      </c>
    </row>
    <row r="855" spans="1:5" x14ac:dyDescent="0.25">
      <c r="A855" s="280" t="s">
        <v>1476</v>
      </c>
      <c r="B855" s="282" t="s">
        <v>1463</v>
      </c>
      <c r="C855" s="283"/>
      <c r="D855" s="286" t="s">
        <v>41</v>
      </c>
      <c r="E855" s="172" t="s">
        <v>1053</v>
      </c>
    </row>
    <row r="856" spans="1:5" x14ac:dyDescent="0.25">
      <c r="A856" s="281"/>
      <c r="B856" s="284"/>
      <c r="C856" s="285"/>
      <c r="D856" s="287"/>
      <c r="E856" s="173" t="s">
        <v>1054</v>
      </c>
    </row>
    <row r="857" spans="1:5" x14ac:dyDescent="0.25">
      <c r="A857" s="288" t="s">
        <v>1477</v>
      </c>
      <c r="B857" s="290" t="s">
        <v>1463</v>
      </c>
      <c r="C857" s="291"/>
      <c r="D857" s="294" t="s">
        <v>41</v>
      </c>
      <c r="E857" s="170" t="s">
        <v>1053</v>
      </c>
    </row>
    <row r="858" spans="1:5" x14ac:dyDescent="0.25">
      <c r="A858" s="296"/>
      <c r="B858" s="297"/>
      <c r="C858" s="298"/>
      <c r="D858" s="299"/>
      <c r="E858" s="171" t="s">
        <v>1054</v>
      </c>
    </row>
    <row r="859" spans="1:5" x14ac:dyDescent="0.25">
      <c r="A859" s="280" t="s">
        <v>1478</v>
      </c>
      <c r="B859" s="282" t="s">
        <v>1463</v>
      </c>
      <c r="C859" s="283"/>
      <c r="D859" s="286" t="s">
        <v>41</v>
      </c>
      <c r="E859" s="172" t="s">
        <v>1053</v>
      </c>
    </row>
    <row r="860" spans="1:5" x14ac:dyDescent="0.25">
      <c r="A860" s="281"/>
      <c r="B860" s="284"/>
      <c r="C860" s="285"/>
      <c r="D860" s="287"/>
      <c r="E860" s="173" t="s">
        <v>1054</v>
      </c>
    </row>
    <row r="861" spans="1:5" x14ac:dyDescent="0.25">
      <c r="A861" s="288" t="s">
        <v>1479</v>
      </c>
      <c r="B861" s="290" t="s">
        <v>1463</v>
      </c>
      <c r="C861" s="291"/>
      <c r="D861" s="294" t="s">
        <v>41</v>
      </c>
      <c r="E861" s="170" t="s">
        <v>1053</v>
      </c>
    </row>
    <row r="862" spans="1:5" x14ac:dyDescent="0.25">
      <c r="A862" s="296"/>
      <c r="B862" s="297"/>
      <c r="C862" s="298"/>
      <c r="D862" s="299"/>
      <c r="E862" s="171" t="s">
        <v>1054</v>
      </c>
    </row>
    <row r="863" spans="1:5" x14ac:dyDescent="0.25">
      <c r="A863" s="280" t="s">
        <v>1480</v>
      </c>
      <c r="B863" s="282" t="s">
        <v>1463</v>
      </c>
      <c r="C863" s="283"/>
      <c r="D863" s="286" t="s">
        <v>41</v>
      </c>
      <c r="E863" s="172" t="s">
        <v>1053</v>
      </c>
    </row>
    <row r="864" spans="1:5" x14ac:dyDescent="0.25">
      <c r="A864" s="281"/>
      <c r="B864" s="284"/>
      <c r="C864" s="285"/>
      <c r="D864" s="287"/>
      <c r="E864" s="173" t="s">
        <v>1054</v>
      </c>
    </row>
    <row r="865" spans="1:5" x14ac:dyDescent="0.25">
      <c r="A865" s="288" t="s">
        <v>1481</v>
      </c>
      <c r="B865" s="290" t="s">
        <v>1463</v>
      </c>
      <c r="C865" s="291"/>
      <c r="D865" s="294" t="s">
        <v>41</v>
      </c>
      <c r="E865" s="170" t="s">
        <v>1053</v>
      </c>
    </row>
    <row r="866" spans="1:5" x14ac:dyDescent="0.25">
      <c r="A866" s="296"/>
      <c r="B866" s="297"/>
      <c r="C866" s="298"/>
      <c r="D866" s="299"/>
      <c r="E866" s="171" t="s">
        <v>1054</v>
      </c>
    </row>
    <row r="867" spans="1:5" x14ac:dyDescent="0.25">
      <c r="A867" s="280" t="s">
        <v>1482</v>
      </c>
      <c r="B867" s="282" t="s">
        <v>1463</v>
      </c>
      <c r="C867" s="283"/>
      <c r="D867" s="286" t="s">
        <v>41</v>
      </c>
      <c r="E867" s="172" t="s">
        <v>1053</v>
      </c>
    </row>
    <row r="868" spans="1:5" x14ac:dyDescent="0.25">
      <c r="A868" s="281"/>
      <c r="B868" s="284"/>
      <c r="C868" s="285"/>
      <c r="D868" s="287"/>
      <c r="E868" s="173" t="s">
        <v>1054</v>
      </c>
    </row>
    <row r="869" spans="1:5" x14ac:dyDescent="0.25">
      <c r="A869" s="288" t="s">
        <v>1483</v>
      </c>
      <c r="B869" s="290" t="s">
        <v>1463</v>
      </c>
      <c r="C869" s="291"/>
      <c r="D869" s="294" t="s">
        <v>41</v>
      </c>
      <c r="E869" s="170" t="s">
        <v>1053</v>
      </c>
    </row>
    <row r="870" spans="1:5" x14ac:dyDescent="0.25">
      <c r="A870" s="296"/>
      <c r="B870" s="297"/>
      <c r="C870" s="298"/>
      <c r="D870" s="299"/>
      <c r="E870" s="171" t="s">
        <v>1054</v>
      </c>
    </row>
    <row r="871" spans="1:5" x14ac:dyDescent="0.25">
      <c r="A871" s="280" t="s">
        <v>1484</v>
      </c>
      <c r="B871" s="282" t="s">
        <v>1485</v>
      </c>
      <c r="C871" s="283"/>
      <c r="D871" s="286" t="s">
        <v>41</v>
      </c>
      <c r="E871" s="172" t="s">
        <v>1053</v>
      </c>
    </row>
    <row r="872" spans="1:5" x14ac:dyDescent="0.25">
      <c r="A872" s="281"/>
      <c r="B872" s="284"/>
      <c r="C872" s="285"/>
      <c r="D872" s="287"/>
      <c r="E872" s="173" t="s">
        <v>1054</v>
      </c>
    </row>
    <row r="873" spans="1:5" x14ac:dyDescent="0.25">
      <c r="A873" s="288" t="s">
        <v>1486</v>
      </c>
      <c r="B873" s="290" t="s">
        <v>1485</v>
      </c>
      <c r="C873" s="291"/>
      <c r="D873" s="294" t="s">
        <v>41</v>
      </c>
      <c r="E873" s="170" t="s">
        <v>1053</v>
      </c>
    </row>
    <row r="874" spans="1:5" x14ac:dyDescent="0.25">
      <c r="A874" s="296"/>
      <c r="B874" s="297"/>
      <c r="C874" s="298"/>
      <c r="D874" s="299"/>
      <c r="E874" s="171" t="s">
        <v>1054</v>
      </c>
    </row>
    <row r="875" spans="1:5" x14ac:dyDescent="0.25">
      <c r="A875" s="280" t="s">
        <v>1487</v>
      </c>
      <c r="B875" s="282" t="s">
        <v>1485</v>
      </c>
      <c r="C875" s="283"/>
      <c r="D875" s="286" t="s">
        <v>41</v>
      </c>
      <c r="E875" s="172" t="s">
        <v>1053</v>
      </c>
    </row>
    <row r="876" spans="1:5" x14ac:dyDescent="0.25">
      <c r="A876" s="281"/>
      <c r="B876" s="284"/>
      <c r="C876" s="285"/>
      <c r="D876" s="287"/>
      <c r="E876" s="173" t="s">
        <v>1054</v>
      </c>
    </row>
    <row r="877" spans="1:5" x14ac:dyDescent="0.25">
      <c r="A877" s="288" t="s">
        <v>1488</v>
      </c>
      <c r="B877" s="290" t="s">
        <v>1485</v>
      </c>
      <c r="C877" s="291"/>
      <c r="D877" s="294" t="s">
        <v>41</v>
      </c>
      <c r="E877" s="170" t="s">
        <v>1053</v>
      </c>
    </row>
    <row r="878" spans="1:5" x14ac:dyDescent="0.25">
      <c r="A878" s="296"/>
      <c r="B878" s="297"/>
      <c r="C878" s="298"/>
      <c r="D878" s="299"/>
      <c r="E878" s="171" t="s">
        <v>1054</v>
      </c>
    </row>
    <row r="879" spans="1:5" x14ac:dyDescent="0.25">
      <c r="A879" s="280" t="s">
        <v>1489</v>
      </c>
      <c r="B879" s="282" t="s">
        <v>1485</v>
      </c>
      <c r="C879" s="283"/>
      <c r="D879" s="286" t="s">
        <v>41</v>
      </c>
      <c r="E879" s="172" t="s">
        <v>1053</v>
      </c>
    </row>
    <row r="880" spans="1:5" x14ac:dyDescent="0.25">
      <c r="A880" s="281"/>
      <c r="B880" s="284"/>
      <c r="C880" s="285"/>
      <c r="D880" s="287"/>
      <c r="E880" s="173" t="s">
        <v>1054</v>
      </c>
    </row>
    <row r="881" spans="1:5" x14ac:dyDescent="0.25">
      <c r="A881" s="288" t="s">
        <v>1490</v>
      </c>
      <c r="B881" s="290" t="s">
        <v>1491</v>
      </c>
      <c r="C881" s="291"/>
      <c r="D881" s="294" t="s">
        <v>41</v>
      </c>
      <c r="E881" s="170" t="s">
        <v>1053</v>
      </c>
    </row>
    <row r="882" spans="1:5" x14ac:dyDescent="0.25">
      <c r="A882" s="296"/>
      <c r="B882" s="297"/>
      <c r="C882" s="298"/>
      <c r="D882" s="299"/>
      <c r="E882" s="171" t="s">
        <v>1054</v>
      </c>
    </row>
    <row r="883" spans="1:5" x14ac:dyDescent="0.25">
      <c r="A883" s="280" t="s">
        <v>1492</v>
      </c>
      <c r="B883" s="282" t="s">
        <v>1491</v>
      </c>
      <c r="C883" s="283"/>
      <c r="D883" s="286" t="s">
        <v>41</v>
      </c>
      <c r="E883" s="172" t="s">
        <v>1053</v>
      </c>
    </row>
    <row r="884" spans="1:5" x14ac:dyDescent="0.25">
      <c r="A884" s="281"/>
      <c r="B884" s="284"/>
      <c r="C884" s="285"/>
      <c r="D884" s="287"/>
      <c r="E884" s="173" t="s">
        <v>1054</v>
      </c>
    </row>
    <row r="885" spans="1:5" x14ac:dyDescent="0.25">
      <c r="A885" s="288" t="s">
        <v>1493</v>
      </c>
      <c r="B885" s="290" t="s">
        <v>1491</v>
      </c>
      <c r="C885" s="291"/>
      <c r="D885" s="294" t="s">
        <v>41</v>
      </c>
      <c r="E885" s="170" t="s">
        <v>1053</v>
      </c>
    </row>
    <row r="886" spans="1:5" x14ac:dyDescent="0.25">
      <c r="A886" s="296"/>
      <c r="B886" s="297"/>
      <c r="C886" s="298"/>
      <c r="D886" s="299"/>
      <c r="E886" s="171" t="s">
        <v>1054</v>
      </c>
    </row>
    <row r="887" spans="1:5" x14ac:dyDescent="0.25">
      <c r="A887" s="280" t="s">
        <v>1494</v>
      </c>
      <c r="B887" s="282" t="s">
        <v>1491</v>
      </c>
      <c r="C887" s="283"/>
      <c r="D887" s="286" t="s">
        <v>41</v>
      </c>
      <c r="E887" s="172" t="s">
        <v>1053</v>
      </c>
    </row>
    <row r="888" spans="1:5" x14ac:dyDescent="0.25">
      <c r="A888" s="281"/>
      <c r="B888" s="284"/>
      <c r="C888" s="285"/>
      <c r="D888" s="287"/>
      <c r="E888" s="173" t="s">
        <v>1054</v>
      </c>
    </row>
    <row r="889" spans="1:5" x14ac:dyDescent="0.25">
      <c r="A889" s="288" t="s">
        <v>1495</v>
      </c>
      <c r="B889" s="290" t="s">
        <v>1496</v>
      </c>
      <c r="C889" s="291"/>
      <c r="D889" s="294" t="s">
        <v>41</v>
      </c>
      <c r="E889" s="170" t="s">
        <v>1053</v>
      </c>
    </row>
    <row r="890" spans="1:5" x14ac:dyDescent="0.25">
      <c r="A890" s="296"/>
      <c r="B890" s="297"/>
      <c r="C890" s="298"/>
      <c r="D890" s="299"/>
      <c r="E890" s="171" t="s">
        <v>1054</v>
      </c>
    </row>
    <row r="891" spans="1:5" x14ac:dyDescent="0.25">
      <c r="A891" s="280" t="s">
        <v>1497</v>
      </c>
      <c r="B891" s="282" t="s">
        <v>1496</v>
      </c>
      <c r="C891" s="283"/>
      <c r="D891" s="286" t="s">
        <v>41</v>
      </c>
      <c r="E891" s="172" t="s">
        <v>1053</v>
      </c>
    </row>
    <row r="892" spans="1:5" x14ac:dyDescent="0.25">
      <c r="A892" s="281"/>
      <c r="B892" s="284"/>
      <c r="C892" s="285"/>
      <c r="D892" s="287"/>
      <c r="E892" s="173" t="s">
        <v>1054</v>
      </c>
    </row>
    <row r="893" spans="1:5" x14ac:dyDescent="0.25">
      <c r="A893" s="288" t="s">
        <v>1498</v>
      </c>
      <c r="B893" s="290" t="s">
        <v>1496</v>
      </c>
      <c r="C893" s="291"/>
      <c r="D893" s="294" t="s">
        <v>41</v>
      </c>
      <c r="E893" s="170" t="s">
        <v>1053</v>
      </c>
    </row>
    <row r="894" spans="1:5" x14ac:dyDescent="0.25">
      <c r="A894" s="296"/>
      <c r="B894" s="297"/>
      <c r="C894" s="298"/>
      <c r="D894" s="299"/>
      <c r="E894" s="171" t="s">
        <v>1054</v>
      </c>
    </row>
    <row r="895" spans="1:5" x14ac:dyDescent="0.25">
      <c r="A895" s="280" t="s">
        <v>1499</v>
      </c>
      <c r="B895" s="282" t="s">
        <v>1496</v>
      </c>
      <c r="C895" s="283"/>
      <c r="D895" s="286" t="s">
        <v>41</v>
      </c>
      <c r="E895" s="172" t="s">
        <v>1053</v>
      </c>
    </row>
    <row r="896" spans="1:5" x14ac:dyDescent="0.25">
      <c r="A896" s="281"/>
      <c r="B896" s="284"/>
      <c r="C896" s="285"/>
      <c r="D896" s="287"/>
      <c r="E896" s="173" t="s">
        <v>1054</v>
      </c>
    </row>
    <row r="897" spans="1:5" x14ac:dyDescent="0.25">
      <c r="A897" s="288" t="s">
        <v>1500</v>
      </c>
      <c r="B897" s="290" t="s">
        <v>1496</v>
      </c>
      <c r="C897" s="291"/>
      <c r="D897" s="294" t="s">
        <v>41</v>
      </c>
      <c r="E897" s="170" t="s">
        <v>1053</v>
      </c>
    </row>
    <row r="898" spans="1:5" x14ac:dyDescent="0.25">
      <c r="A898" s="296"/>
      <c r="B898" s="297"/>
      <c r="C898" s="298"/>
      <c r="D898" s="299"/>
      <c r="E898" s="171" t="s">
        <v>1054</v>
      </c>
    </row>
    <row r="899" spans="1:5" x14ac:dyDescent="0.25">
      <c r="A899" s="280" t="s">
        <v>1501</v>
      </c>
      <c r="B899" s="282" t="s">
        <v>1496</v>
      </c>
      <c r="C899" s="283"/>
      <c r="D899" s="286" t="s">
        <v>41</v>
      </c>
      <c r="E899" s="172" t="s">
        <v>1053</v>
      </c>
    </row>
    <row r="900" spans="1:5" x14ac:dyDescent="0.25">
      <c r="A900" s="281"/>
      <c r="B900" s="284"/>
      <c r="C900" s="285"/>
      <c r="D900" s="287"/>
      <c r="E900" s="173" t="s">
        <v>1054</v>
      </c>
    </row>
    <row r="901" spans="1:5" x14ac:dyDescent="0.25">
      <c r="A901" s="288" t="s">
        <v>1502</v>
      </c>
      <c r="B901" s="290" t="s">
        <v>1496</v>
      </c>
      <c r="C901" s="291"/>
      <c r="D901" s="294" t="s">
        <v>41</v>
      </c>
      <c r="E901" s="170" t="s">
        <v>1053</v>
      </c>
    </row>
    <row r="902" spans="1:5" x14ac:dyDescent="0.25">
      <c r="A902" s="296"/>
      <c r="B902" s="297"/>
      <c r="C902" s="298"/>
      <c r="D902" s="299"/>
      <c r="E902" s="171" t="s">
        <v>1054</v>
      </c>
    </row>
    <row r="903" spans="1:5" x14ac:dyDescent="0.25">
      <c r="A903" s="280" t="s">
        <v>1162</v>
      </c>
      <c r="B903" s="282" t="s">
        <v>1496</v>
      </c>
      <c r="C903" s="283"/>
      <c r="D903" s="286" t="s">
        <v>41</v>
      </c>
      <c r="E903" s="172" t="s">
        <v>1053</v>
      </c>
    </row>
    <row r="904" spans="1:5" x14ac:dyDescent="0.25">
      <c r="A904" s="281"/>
      <c r="B904" s="284"/>
      <c r="C904" s="285"/>
      <c r="D904" s="287"/>
      <c r="E904" s="173" t="s">
        <v>1054</v>
      </c>
    </row>
    <row r="905" spans="1:5" x14ac:dyDescent="0.25">
      <c r="A905" s="288" t="s">
        <v>1503</v>
      </c>
      <c r="B905" s="290" t="s">
        <v>1496</v>
      </c>
      <c r="C905" s="291"/>
      <c r="D905" s="294" t="s">
        <v>41</v>
      </c>
      <c r="E905" s="170" t="s">
        <v>1053</v>
      </c>
    </row>
    <row r="906" spans="1:5" x14ac:dyDescent="0.25">
      <c r="A906" s="296"/>
      <c r="B906" s="297"/>
      <c r="C906" s="298"/>
      <c r="D906" s="299"/>
      <c r="E906" s="171" t="s">
        <v>1054</v>
      </c>
    </row>
    <row r="907" spans="1:5" x14ac:dyDescent="0.25">
      <c r="A907" s="280" t="s">
        <v>1504</v>
      </c>
      <c r="B907" s="282" t="s">
        <v>1496</v>
      </c>
      <c r="C907" s="283"/>
      <c r="D907" s="286" t="s">
        <v>41</v>
      </c>
      <c r="E907" s="172" t="s">
        <v>1053</v>
      </c>
    </row>
    <row r="908" spans="1:5" x14ac:dyDescent="0.25">
      <c r="A908" s="281"/>
      <c r="B908" s="284"/>
      <c r="C908" s="285"/>
      <c r="D908" s="287"/>
      <c r="E908" s="173" t="s">
        <v>1054</v>
      </c>
    </row>
    <row r="909" spans="1:5" x14ac:dyDescent="0.25">
      <c r="A909" s="288" t="s">
        <v>1505</v>
      </c>
      <c r="B909" s="290" t="s">
        <v>1496</v>
      </c>
      <c r="C909" s="291"/>
      <c r="D909" s="294" t="s">
        <v>41</v>
      </c>
      <c r="E909" s="170" t="s">
        <v>1053</v>
      </c>
    </row>
    <row r="910" spans="1:5" x14ac:dyDescent="0.25">
      <c r="A910" s="296"/>
      <c r="B910" s="297"/>
      <c r="C910" s="298"/>
      <c r="D910" s="299"/>
      <c r="E910" s="171" t="s">
        <v>1054</v>
      </c>
    </row>
    <row r="911" spans="1:5" x14ac:dyDescent="0.25">
      <c r="A911" s="280" t="s">
        <v>1474</v>
      </c>
      <c r="B911" s="282" t="s">
        <v>1496</v>
      </c>
      <c r="C911" s="283"/>
      <c r="D911" s="286" t="s">
        <v>41</v>
      </c>
      <c r="E911" s="172" t="s">
        <v>1053</v>
      </c>
    </row>
    <row r="912" spans="1:5" x14ac:dyDescent="0.25">
      <c r="A912" s="281"/>
      <c r="B912" s="284"/>
      <c r="C912" s="285"/>
      <c r="D912" s="287"/>
      <c r="E912" s="173" t="s">
        <v>1054</v>
      </c>
    </row>
    <row r="913" spans="1:5" x14ac:dyDescent="0.25">
      <c r="A913" s="288" t="s">
        <v>1506</v>
      </c>
      <c r="B913" s="290" t="s">
        <v>1507</v>
      </c>
      <c r="C913" s="291"/>
      <c r="D913" s="294" t="s">
        <v>41</v>
      </c>
      <c r="E913" s="170" t="s">
        <v>1053</v>
      </c>
    </row>
    <row r="914" spans="1:5" x14ac:dyDescent="0.25">
      <c r="A914" s="296"/>
      <c r="B914" s="297"/>
      <c r="C914" s="298"/>
      <c r="D914" s="299"/>
      <c r="E914" s="171" t="s">
        <v>1054</v>
      </c>
    </row>
    <row r="915" spans="1:5" x14ac:dyDescent="0.25">
      <c r="A915" s="280" t="s">
        <v>1508</v>
      </c>
      <c r="B915" s="282" t="s">
        <v>1507</v>
      </c>
      <c r="C915" s="283"/>
      <c r="D915" s="286" t="s">
        <v>41</v>
      </c>
      <c r="E915" s="172" t="s">
        <v>1053</v>
      </c>
    </row>
    <row r="916" spans="1:5" x14ac:dyDescent="0.25">
      <c r="A916" s="281"/>
      <c r="B916" s="284"/>
      <c r="C916" s="285"/>
      <c r="D916" s="287"/>
      <c r="E916" s="173" t="s">
        <v>1054</v>
      </c>
    </row>
    <row r="917" spans="1:5" x14ac:dyDescent="0.25">
      <c r="A917" s="288" t="s">
        <v>1509</v>
      </c>
      <c r="B917" s="290" t="s">
        <v>1507</v>
      </c>
      <c r="C917" s="291"/>
      <c r="D917" s="294" t="s">
        <v>41</v>
      </c>
      <c r="E917" s="170" t="s">
        <v>1053</v>
      </c>
    </row>
    <row r="918" spans="1:5" x14ac:dyDescent="0.25">
      <c r="A918" s="296"/>
      <c r="B918" s="297"/>
      <c r="C918" s="298"/>
      <c r="D918" s="299"/>
      <c r="E918" s="171" t="s">
        <v>1054</v>
      </c>
    </row>
    <row r="919" spans="1:5" x14ac:dyDescent="0.25">
      <c r="A919" s="280" t="s">
        <v>1510</v>
      </c>
      <c r="B919" s="282" t="s">
        <v>1507</v>
      </c>
      <c r="C919" s="283"/>
      <c r="D919" s="286" t="s">
        <v>41</v>
      </c>
      <c r="E919" s="172" t="s">
        <v>1053</v>
      </c>
    </row>
    <row r="920" spans="1:5" x14ac:dyDescent="0.25">
      <c r="A920" s="281"/>
      <c r="B920" s="284"/>
      <c r="C920" s="285"/>
      <c r="D920" s="287"/>
      <c r="E920" s="173" t="s">
        <v>1054</v>
      </c>
    </row>
    <row r="921" spans="1:5" x14ac:dyDescent="0.25">
      <c r="A921" s="288" t="s">
        <v>1511</v>
      </c>
      <c r="B921" s="290" t="s">
        <v>1507</v>
      </c>
      <c r="C921" s="291"/>
      <c r="D921" s="294" t="s">
        <v>41</v>
      </c>
      <c r="E921" s="170" t="s">
        <v>1053</v>
      </c>
    </row>
    <row r="922" spans="1:5" x14ac:dyDescent="0.25">
      <c r="A922" s="296"/>
      <c r="B922" s="297"/>
      <c r="C922" s="298"/>
      <c r="D922" s="299"/>
      <c r="E922" s="171" t="s">
        <v>1054</v>
      </c>
    </row>
    <row r="923" spans="1:5" x14ac:dyDescent="0.25">
      <c r="A923" s="280" t="s">
        <v>1512</v>
      </c>
      <c r="B923" s="282" t="s">
        <v>1507</v>
      </c>
      <c r="C923" s="283"/>
      <c r="D923" s="286" t="s">
        <v>41</v>
      </c>
      <c r="E923" s="172" t="s">
        <v>1053</v>
      </c>
    </row>
    <row r="924" spans="1:5" x14ac:dyDescent="0.25">
      <c r="A924" s="281"/>
      <c r="B924" s="284"/>
      <c r="C924" s="285"/>
      <c r="D924" s="287"/>
      <c r="E924" s="173" t="s">
        <v>1054</v>
      </c>
    </row>
    <row r="925" spans="1:5" x14ac:dyDescent="0.25">
      <c r="A925" s="288" t="s">
        <v>1513</v>
      </c>
      <c r="B925" s="290" t="s">
        <v>1514</v>
      </c>
      <c r="C925" s="291"/>
      <c r="D925" s="294" t="s">
        <v>41</v>
      </c>
      <c r="E925" s="170" t="s">
        <v>1053</v>
      </c>
    </row>
    <row r="926" spans="1:5" x14ac:dyDescent="0.25">
      <c r="A926" s="296"/>
      <c r="B926" s="297"/>
      <c r="C926" s="298"/>
      <c r="D926" s="299"/>
      <c r="E926" s="171" t="s">
        <v>1054</v>
      </c>
    </row>
    <row r="927" spans="1:5" x14ac:dyDescent="0.25">
      <c r="A927" s="280" t="s">
        <v>1515</v>
      </c>
      <c r="B927" s="282" t="s">
        <v>1514</v>
      </c>
      <c r="C927" s="283"/>
      <c r="D927" s="286" t="s">
        <v>41</v>
      </c>
      <c r="E927" s="172" t="s">
        <v>1053</v>
      </c>
    </row>
    <row r="928" spans="1:5" x14ac:dyDescent="0.25">
      <c r="A928" s="281"/>
      <c r="B928" s="284"/>
      <c r="C928" s="285"/>
      <c r="D928" s="287"/>
      <c r="E928" s="173" t="s">
        <v>1054</v>
      </c>
    </row>
    <row r="929" spans="1:5" x14ac:dyDescent="0.25">
      <c r="A929" s="288" t="s">
        <v>1516</v>
      </c>
      <c r="B929" s="290" t="s">
        <v>1514</v>
      </c>
      <c r="C929" s="291"/>
      <c r="D929" s="294" t="s">
        <v>41</v>
      </c>
      <c r="E929" s="170" t="s">
        <v>1053</v>
      </c>
    </row>
    <row r="930" spans="1:5" x14ac:dyDescent="0.25">
      <c r="A930" s="296"/>
      <c r="B930" s="297"/>
      <c r="C930" s="298"/>
      <c r="D930" s="299"/>
      <c r="E930" s="171" t="s">
        <v>1054</v>
      </c>
    </row>
    <row r="931" spans="1:5" x14ac:dyDescent="0.25">
      <c r="A931" s="280" t="s">
        <v>1517</v>
      </c>
      <c r="B931" s="282" t="s">
        <v>1514</v>
      </c>
      <c r="C931" s="283"/>
      <c r="D931" s="286" t="s">
        <v>41</v>
      </c>
      <c r="E931" s="172" t="s">
        <v>1053</v>
      </c>
    </row>
    <row r="932" spans="1:5" x14ac:dyDescent="0.25">
      <c r="A932" s="281"/>
      <c r="B932" s="284"/>
      <c r="C932" s="285"/>
      <c r="D932" s="287"/>
      <c r="E932" s="173" t="s">
        <v>1054</v>
      </c>
    </row>
    <row r="933" spans="1:5" x14ac:dyDescent="0.25">
      <c r="A933" s="288" t="s">
        <v>1518</v>
      </c>
      <c r="B933" s="290" t="s">
        <v>1514</v>
      </c>
      <c r="C933" s="291"/>
      <c r="D933" s="294" t="s">
        <v>41</v>
      </c>
      <c r="E933" s="170" t="s">
        <v>1053</v>
      </c>
    </row>
    <row r="934" spans="1:5" x14ac:dyDescent="0.25">
      <c r="A934" s="296"/>
      <c r="B934" s="297"/>
      <c r="C934" s="298"/>
      <c r="D934" s="299"/>
      <c r="E934" s="171" t="s">
        <v>1054</v>
      </c>
    </row>
    <row r="935" spans="1:5" x14ac:dyDescent="0.25">
      <c r="A935" s="280" t="s">
        <v>1519</v>
      </c>
      <c r="B935" s="282" t="s">
        <v>1514</v>
      </c>
      <c r="C935" s="283"/>
      <c r="D935" s="286" t="s">
        <v>41</v>
      </c>
      <c r="E935" s="172" t="s">
        <v>1053</v>
      </c>
    </row>
    <row r="936" spans="1:5" x14ac:dyDescent="0.25">
      <c r="A936" s="281"/>
      <c r="B936" s="284"/>
      <c r="C936" s="285"/>
      <c r="D936" s="287"/>
      <c r="E936" s="173" t="s">
        <v>1054</v>
      </c>
    </row>
    <row r="937" spans="1:5" x14ac:dyDescent="0.25">
      <c r="A937" s="288" t="s">
        <v>1520</v>
      </c>
      <c r="B937" s="290" t="s">
        <v>1514</v>
      </c>
      <c r="C937" s="291"/>
      <c r="D937" s="294" t="s">
        <v>41</v>
      </c>
      <c r="E937" s="170" t="s">
        <v>1053</v>
      </c>
    </row>
    <row r="938" spans="1:5" x14ac:dyDescent="0.25">
      <c r="A938" s="296"/>
      <c r="B938" s="297"/>
      <c r="C938" s="298"/>
      <c r="D938" s="299"/>
      <c r="E938" s="171" t="s">
        <v>1054</v>
      </c>
    </row>
    <row r="939" spans="1:5" x14ac:dyDescent="0.25">
      <c r="A939" s="280" t="s">
        <v>1521</v>
      </c>
      <c r="B939" s="282" t="s">
        <v>1514</v>
      </c>
      <c r="C939" s="283"/>
      <c r="D939" s="286" t="s">
        <v>41</v>
      </c>
      <c r="E939" s="172" t="s">
        <v>1053</v>
      </c>
    </row>
    <row r="940" spans="1:5" x14ac:dyDescent="0.25">
      <c r="A940" s="281"/>
      <c r="B940" s="284"/>
      <c r="C940" s="285"/>
      <c r="D940" s="287"/>
      <c r="E940" s="173" t="s">
        <v>1054</v>
      </c>
    </row>
    <row r="941" spans="1:5" x14ac:dyDescent="0.25">
      <c r="A941" s="288" t="s">
        <v>1172</v>
      </c>
      <c r="B941" s="290" t="s">
        <v>1522</v>
      </c>
      <c r="C941" s="291"/>
      <c r="D941" s="294" t="s">
        <v>41</v>
      </c>
      <c r="E941" s="170" t="s">
        <v>1053</v>
      </c>
    </row>
    <row r="942" spans="1:5" x14ac:dyDescent="0.25">
      <c r="A942" s="296"/>
      <c r="B942" s="297"/>
      <c r="C942" s="298"/>
      <c r="D942" s="299"/>
      <c r="E942" s="171" t="s">
        <v>1054</v>
      </c>
    </row>
    <row r="943" spans="1:5" x14ac:dyDescent="0.25">
      <c r="A943" s="280" t="s">
        <v>1523</v>
      </c>
      <c r="B943" s="282" t="s">
        <v>1522</v>
      </c>
      <c r="C943" s="283"/>
      <c r="D943" s="286" t="s">
        <v>41</v>
      </c>
      <c r="E943" s="172" t="s">
        <v>1053</v>
      </c>
    </row>
    <row r="944" spans="1:5" x14ac:dyDescent="0.25">
      <c r="A944" s="281"/>
      <c r="B944" s="284"/>
      <c r="C944" s="285"/>
      <c r="D944" s="287"/>
      <c r="E944" s="173" t="s">
        <v>1054</v>
      </c>
    </row>
    <row r="945" spans="1:5" x14ac:dyDescent="0.25">
      <c r="A945" s="288" t="s">
        <v>1524</v>
      </c>
      <c r="B945" s="290" t="s">
        <v>1522</v>
      </c>
      <c r="C945" s="291"/>
      <c r="D945" s="294" t="s">
        <v>41</v>
      </c>
      <c r="E945" s="170" t="s">
        <v>1053</v>
      </c>
    </row>
    <row r="946" spans="1:5" x14ac:dyDescent="0.25">
      <c r="A946" s="296"/>
      <c r="B946" s="297"/>
      <c r="C946" s="298"/>
      <c r="D946" s="299"/>
      <c r="E946" s="171" t="s">
        <v>1054</v>
      </c>
    </row>
    <row r="947" spans="1:5" x14ac:dyDescent="0.25">
      <c r="A947" s="280" t="s">
        <v>1525</v>
      </c>
      <c r="B947" s="282" t="s">
        <v>1526</v>
      </c>
      <c r="C947" s="283"/>
      <c r="D947" s="286" t="s">
        <v>41</v>
      </c>
      <c r="E947" s="172" t="s">
        <v>1053</v>
      </c>
    </row>
    <row r="948" spans="1:5" x14ac:dyDescent="0.25">
      <c r="A948" s="281"/>
      <c r="B948" s="284"/>
      <c r="C948" s="285"/>
      <c r="D948" s="287"/>
      <c r="E948" s="173" t="s">
        <v>1054</v>
      </c>
    </row>
    <row r="949" spans="1:5" x14ac:dyDescent="0.25">
      <c r="A949" s="288" t="s">
        <v>1527</v>
      </c>
      <c r="B949" s="290" t="s">
        <v>1526</v>
      </c>
      <c r="C949" s="291"/>
      <c r="D949" s="294" t="s">
        <v>41</v>
      </c>
      <c r="E949" s="170" t="s">
        <v>1053</v>
      </c>
    </row>
    <row r="950" spans="1:5" x14ac:dyDescent="0.25">
      <c r="A950" s="296"/>
      <c r="B950" s="297"/>
      <c r="C950" s="298"/>
      <c r="D950" s="299"/>
      <c r="E950" s="171" t="s">
        <v>1054</v>
      </c>
    </row>
    <row r="951" spans="1:5" x14ac:dyDescent="0.25">
      <c r="A951" s="280" t="s">
        <v>1528</v>
      </c>
      <c r="B951" s="282" t="s">
        <v>1526</v>
      </c>
      <c r="C951" s="283"/>
      <c r="D951" s="286" t="s">
        <v>41</v>
      </c>
      <c r="E951" s="172" t="s">
        <v>1053</v>
      </c>
    </row>
    <row r="952" spans="1:5" x14ac:dyDescent="0.25">
      <c r="A952" s="281"/>
      <c r="B952" s="284"/>
      <c r="C952" s="285"/>
      <c r="D952" s="287"/>
      <c r="E952" s="173" t="s">
        <v>1054</v>
      </c>
    </row>
    <row r="953" spans="1:5" x14ac:dyDescent="0.25">
      <c r="A953" s="288" t="s">
        <v>1529</v>
      </c>
      <c r="B953" s="290" t="s">
        <v>1526</v>
      </c>
      <c r="C953" s="291"/>
      <c r="D953" s="294" t="s">
        <v>41</v>
      </c>
      <c r="E953" s="170" t="s">
        <v>1053</v>
      </c>
    </row>
    <row r="954" spans="1:5" x14ac:dyDescent="0.25">
      <c r="A954" s="296"/>
      <c r="B954" s="297"/>
      <c r="C954" s="298"/>
      <c r="D954" s="299"/>
      <c r="E954" s="171" t="s">
        <v>1054</v>
      </c>
    </row>
    <row r="955" spans="1:5" x14ac:dyDescent="0.25">
      <c r="A955" s="280" t="s">
        <v>1530</v>
      </c>
      <c r="B955" s="282" t="s">
        <v>1526</v>
      </c>
      <c r="C955" s="283"/>
      <c r="D955" s="286" t="s">
        <v>41</v>
      </c>
      <c r="E955" s="172" t="s">
        <v>1053</v>
      </c>
    </row>
    <row r="956" spans="1:5" x14ac:dyDescent="0.25">
      <c r="A956" s="281"/>
      <c r="B956" s="284"/>
      <c r="C956" s="285"/>
      <c r="D956" s="287"/>
      <c r="E956" s="173" t="s">
        <v>1054</v>
      </c>
    </row>
    <row r="957" spans="1:5" x14ac:dyDescent="0.25">
      <c r="A957" s="288" t="s">
        <v>1531</v>
      </c>
      <c r="B957" s="290" t="s">
        <v>1526</v>
      </c>
      <c r="C957" s="291"/>
      <c r="D957" s="294" t="s">
        <v>41</v>
      </c>
      <c r="E957" s="170" t="s">
        <v>1053</v>
      </c>
    </row>
    <row r="958" spans="1:5" x14ac:dyDescent="0.25">
      <c r="A958" s="296"/>
      <c r="B958" s="297"/>
      <c r="C958" s="298"/>
      <c r="D958" s="299"/>
      <c r="E958" s="171" t="s">
        <v>1054</v>
      </c>
    </row>
    <row r="959" spans="1:5" x14ac:dyDescent="0.25">
      <c r="A959" s="280" t="s">
        <v>1532</v>
      </c>
      <c r="B959" s="282" t="s">
        <v>1526</v>
      </c>
      <c r="C959" s="283"/>
      <c r="D959" s="286" t="s">
        <v>41</v>
      </c>
      <c r="E959" s="172" t="s">
        <v>1053</v>
      </c>
    </row>
    <row r="960" spans="1:5" x14ac:dyDescent="0.25">
      <c r="A960" s="281"/>
      <c r="B960" s="284"/>
      <c r="C960" s="285"/>
      <c r="D960" s="287"/>
      <c r="E960" s="173" t="s">
        <v>1054</v>
      </c>
    </row>
    <row r="961" spans="1:5" x14ac:dyDescent="0.25">
      <c r="A961" s="288" t="s">
        <v>1533</v>
      </c>
      <c r="B961" s="290" t="s">
        <v>1526</v>
      </c>
      <c r="C961" s="291"/>
      <c r="D961" s="294" t="s">
        <v>41</v>
      </c>
      <c r="E961" s="170" t="s">
        <v>1053</v>
      </c>
    </row>
    <row r="962" spans="1:5" x14ac:dyDescent="0.25">
      <c r="A962" s="296"/>
      <c r="B962" s="297"/>
      <c r="C962" s="298"/>
      <c r="D962" s="299"/>
      <c r="E962" s="171" t="s">
        <v>1054</v>
      </c>
    </row>
    <row r="963" spans="1:5" x14ac:dyDescent="0.25">
      <c r="A963" s="280" t="s">
        <v>1534</v>
      </c>
      <c r="B963" s="282" t="s">
        <v>1526</v>
      </c>
      <c r="C963" s="283"/>
      <c r="D963" s="286" t="s">
        <v>41</v>
      </c>
      <c r="E963" s="172" t="s">
        <v>1053</v>
      </c>
    </row>
    <row r="964" spans="1:5" x14ac:dyDescent="0.25">
      <c r="A964" s="281"/>
      <c r="B964" s="284"/>
      <c r="C964" s="285"/>
      <c r="D964" s="287"/>
      <c r="E964" s="173" t="s">
        <v>1054</v>
      </c>
    </row>
    <row r="965" spans="1:5" x14ac:dyDescent="0.25">
      <c r="A965" s="288" t="s">
        <v>1535</v>
      </c>
      <c r="B965" s="290" t="s">
        <v>1526</v>
      </c>
      <c r="C965" s="291"/>
      <c r="D965" s="294" t="s">
        <v>41</v>
      </c>
      <c r="E965" s="170" t="s">
        <v>1053</v>
      </c>
    </row>
    <row r="966" spans="1:5" x14ac:dyDescent="0.25">
      <c r="A966" s="296"/>
      <c r="B966" s="297"/>
      <c r="C966" s="298"/>
      <c r="D966" s="299"/>
      <c r="E966" s="171" t="s">
        <v>1054</v>
      </c>
    </row>
    <row r="967" spans="1:5" x14ac:dyDescent="0.25">
      <c r="A967" s="280" t="s">
        <v>1536</v>
      </c>
      <c r="B967" s="282" t="s">
        <v>1526</v>
      </c>
      <c r="C967" s="283"/>
      <c r="D967" s="286" t="s">
        <v>41</v>
      </c>
      <c r="E967" s="172" t="s">
        <v>1053</v>
      </c>
    </row>
    <row r="968" spans="1:5" x14ac:dyDescent="0.25">
      <c r="A968" s="281"/>
      <c r="B968" s="284"/>
      <c r="C968" s="285"/>
      <c r="D968" s="287"/>
      <c r="E968" s="173" t="s">
        <v>1054</v>
      </c>
    </row>
    <row r="969" spans="1:5" x14ac:dyDescent="0.25">
      <c r="A969" s="288" t="s">
        <v>1537</v>
      </c>
      <c r="B969" s="290" t="s">
        <v>1526</v>
      </c>
      <c r="C969" s="291"/>
      <c r="D969" s="294" t="s">
        <v>41</v>
      </c>
      <c r="E969" s="170" t="s">
        <v>1053</v>
      </c>
    </row>
    <row r="970" spans="1:5" x14ac:dyDescent="0.25">
      <c r="A970" s="296"/>
      <c r="B970" s="297"/>
      <c r="C970" s="298"/>
      <c r="D970" s="299"/>
      <c r="E970" s="171" t="s">
        <v>1054</v>
      </c>
    </row>
    <row r="971" spans="1:5" x14ac:dyDescent="0.25">
      <c r="A971" s="280" t="s">
        <v>1172</v>
      </c>
      <c r="B971" s="282" t="s">
        <v>1526</v>
      </c>
      <c r="C971" s="283"/>
      <c r="D971" s="286" t="s">
        <v>41</v>
      </c>
      <c r="E971" s="172" t="s">
        <v>1053</v>
      </c>
    </row>
    <row r="972" spans="1:5" x14ac:dyDescent="0.25">
      <c r="A972" s="281"/>
      <c r="B972" s="284"/>
      <c r="C972" s="285"/>
      <c r="D972" s="287"/>
      <c r="E972" s="173" t="s">
        <v>1054</v>
      </c>
    </row>
    <row r="973" spans="1:5" x14ac:dyDescent="0.25">
      <c r="A973" s="288" t="s">
        <v>1538</v>
      </c>
      <c r="B973" s="290" t="s">
        <v>1526</v>
      </c>
      <c r="C973" s="291"/>
      <c r="D973" s="294" t="s">
        <v>41</v>
      </c>
      <c r="E973" s="170" t="s">
        <v>1053</v>
      </c>
    </row>
    <row r="974" spans="1:5" x14ac:dyDescent="0.25">
      <c r="A974" s="296"/>
      <c r="B974" s="297"/>
      <c r="C974" s="298"/>
      <c r="D974" s="299"/>
      <c r="E974" s="171" t="s">
        <v>1054</v>
      </c>
    </row>
    <row r="975" spans="1:5" x14ac:dyDescent="0.25">
      <c r="A975" s="280" t="s">
        <v>1539</v>
      </c>
      <c r="B975" s="282" t="s">
        <v>1526</v>
      </c>
      <c r="C975" s="283"/>
      <c r="D975" s="286" t="s">
        <v>41</v>
      </c>
      <c r="E975" s="172" t="s">
        <v>1053</v>
      </c>
    </row>
    <row r="976" spans="1:5" x14ac:dyDescent="0.25">
      <c r="A976" s="281"/>
      <c r="B976" s="284"/>
      <c r="C976" s="285"/>
      <c r="D976" s="287"/>
      <c r="E976" s="173" t="s">
        <v>1054</v>
      </c>
    </row>
    <row r="977" spans="1:5" x14ac:dyDescent="0.25">
      <c r="A977" s="288" t="s">
        <v>1540</v>
      </c>
      <c r="B977" s="290" t="s">
        <v>1526</v>
      </c>
      <c r="C977" s="291"/>
      <c r="D977" s="294" t="s">
        <v>41</v>
      </c>
      <c r="E977" s="170" t="s">
        <v>1053</v>
      </c>
    </row>
    <row r="978" spans="1:5" x14ac:dyDescent="0.25">
      <c r="A978" s="296"/>
      <c r="B978" s="297"/>
      <c r="C978" s="298"/>
      <c r="D978" s="299"/>
      <c r="E978" s="171" t="s">
        <v>1054</v>
      </c>
    </row>
    <row r="979" spans="1:5" x14ac:dyDescent="0.25">
      <c r="A979" s="280" t="s">
        <v>1541</v>
      </c>
      <c r="B979" s="282" t="s">
        <v>1542</v>
      </c>
      <c r="C979" s="283"/>
      <c r="D979" s="286" t="s">
        <v>41</v>
      </c>
      <c r="E979" s="172" t="s">
        <v>1053</v>
      </c>
    </row>
    <row r="980" spans="1:5" x14ac:dyDescent="0.25">
      <c r="A980" s="281"/>
      <c r="B980" s="284"/>
      <c r="C980" s="285"/>
      <c r="D980" s="287"/>
      <c r="E980" s="173" t="s">
        <v>1054</v>
      </c>
    </row>
    <row r="981" spans="1:5" x14ac:dyDescent="0.25">
      <c r="A981" s="288" t="s">
        <v>1543</v>
      </c>
      <c r="B981" s="290" t="s">
        <v>1542</v>
      </c>
      <c r="C981" s="291"/>
      <c r="D981" s="294" t="s">
        <v>41</v>
      </c>
      <c r="E981" s="170" t="s">
        <v>1053</v>
      </c>
    </row>
    <row r="982" spans="1:5" x14ac:dyDescent="0.25">
      <c r="A982" s="296"/>
      <c r="B982" s="297"/>
      <c r="C982" s="298"/>
      <c r="D982" s="299"/>
      <c r="E982" s="171" t="s">
        <v>1054</v>
      </c>
    </row>
    <row r="983" spans="1:5" x14ac:dyDescent="0.25">
      <c r="A983" s="280" t="s">
        <v>1544</v>
      </c>
      <c r="B983" s="282" t="s">
        <v>1542</v>
      </c>
      <c r="C983" s="283"/>
      <c r="D983" s="286" t="s">
        <v>41</v>
      </c>
      <c r="E983" s="172" t="s">
        <v>1053</v>
      </c>
    </row>
    <row r="984" spans="1:5" x14ac:dyDescent="0.25">
      <c r="A984" s="281"/>
      <c r="B984" s="284"/>
      <c r="C984" s="285"/>
      <c r="D984" s="287"/>
      <c r="E984" s="173" t="s">
        <v>1054</v>
      </c>
    </row>
    <row r="985" spans="1:5" x14ac:dyDescent="0.25">
      <c r="A985" s="288" t="s">
        <v>1545</v>
      </c>
      <c r="B985" s="290" t="s">
        <v>1542</v>
      </c>
      <c r="C985" s="291"/>
      <c r="D985" s="294" t="s">
        <v>41</v>
      </c>
      <c r="E985" s="170" t="s">
        <v>1053</v>
      </c>
    </row>
    <row r="986" spans="1:5" x14ac:dyDescent="0.25">
      <c r="A986" s="296"/>
      <c r="B986" s="297"/>
      <c r="C986" s="298"/>
      <c r="D986" s="299"/>
      <c r="E986" s="171" t="s">
        <v>1054</v>
      </c>
    </row>
    <row r="987" spans="1:5" x14ac:dyDescent="0.25">
      <c r="A987" s="280" t="s">
        <v>1546</v>
      </c>
      <c r="B987" s="282" t="s">
        <v>1542</v>
      </c>
      <c r="C987" s="283"/>
      <c r="D987" s="286" t="s">
        <v>41</v>
      </c>
      <c r="E987" s="172" t="s">
        <v>1053</v>
      </c>
    </row>
    <row r="988" spans="1:5" x14ac:dyDescent="0.25">
      <c r="A988" s="281"/>
      <c r="B988" s="284"/>
      <c r="C988" s="285"/>
      <c r="D988" s="287"/>
      <c r="E988" s="173" t="s">
        <v>1054</v>
      </c>
    </row>
    <row r="989" spans="1:5" x14ac:dyDescent="0.25">
      <c r="A989" s="288" t="s">
        <v>1547</v>
      </c>
      <c r="B989" s="290" t="s">
        <v>1548</v>
      </c>
      <c r="C989" s="291"/>
      <c r="D989" s="294" t="s">
        <v>41</v>
      </c>
      <c r="E989" s="170" t="s">
        <v>1053</v>
      </c>
    </row>
    <row r="990" spans="1:5" x14ac:dyDescent="0.25">
      <c r="A990" s="296"/>
      <c r="B990" s="297"/>
      <c r="C990" s="298"/>
      <c r="D990" s="299"/>
      <c r="E990" s="171" t="s">
        <v>1054</v>
      </c>
    </row>
    <row r="991" spans="1:5" x14ac:dyDescent="0.25">
      <c r="A991" s="280" t="s">
        <v>1549</v>
      </c>
      <c r="B991" s="282" t="s">
        <v>1548</v>
      </c>
      <c r="C991" s="283"/>
      <c r="D991" s="286" t="s">
        <v>41</v>
      </c>
      <c r="E991" s="172" t="s">
        <v>1053</v>
      </c>
    </row>
    <row r="992" spans="1:5" x14ac:dyDescent="0.25">
      <c r="A992" s="281"/>
      <c r="B992" s="284"/>
      <c r="C992" s="285"/>
      <c r="D992" s="287"/>
      <c r="E992" s="173" t="s">
        <v>1054</v>
      </c>
    </row>
    <row r="993" spans="1:5" x14ac:dyDescent="0.25">
      <c r="A993" s="288" t="s">
        <v>1550</v>
      </c>
      <c r="B993" s="290" t="s">
        <v>1548</v>
      </c>
      <c r="C993" s="291"/>
      <c r="D993" s="294" t="s">
        <v>41</v>
      </c>
      <c r="E993" s="170" t="s">
        <v>1053</v>
      </c>
    </row>
    <row r="994" spans="1:5" x14ac:dyDescent="0.25">
      <c r="A994" s="296"/>
      <c r="B994" s="297"/>
      <c r="C994" s="298"/>
      <c r="D994" s="299"/>
      <c r="E994" s="171" t="s">
        <v>1054</v>
      </c>
    </row>
    <row r="995" spans="1:5" x14ac:dyDescent="0.25">
      <c r="A995" s="280" t="s">
        <v>1551</v>
      </c>
      <c r="B995" s="282" t="s">
        <v>1548</v>
      </c>
      <c r="C995" s="283"/>
      <c r="D995" s="286" t="s">
        <v>41</v>
      </c>
      <c r="E995" s="172" t="s">
        <v>1053</v>
      </c>
    </row>
    <row r="996" spans="1:5" x14ac:dyDescent="0.25">
      <c r="A996" s="281"/>
      <c r="B996" s="284"/>
      <c r="C996" s="285"/>
      <c r="D996" s="287"/>
      <c r="E996" s="173" t="s">
        <v>1054</v>
      </c>
    </row>
    <row r="997" spans="1:5" x14ac:dyDescent="0.25">
      <c r="A997" s="288" t="s">
        <v>1552</v>
      </c>
      <c r="B997" s="290" t="s">
        <v>1548</v>
      </c>
      <c r="C997" s="291"/>
      <c r="D997" s="294" t="s">
        <v>41</v>
      </c>
      <c r="E997" s="170" t="s">
        <v>1053</v>
      </c>
    </row>
    <row r="998" spans="1:5" x14ac:dyDescent="0.25">
      <c r="A998" s="296"/>
      <c r="B998" s="297"/>
      <c r="C998" s="298"/>
      <c r="D998" s="299"/>
      <c r="E998" s="171" t="s">
        <v>1054</v>
      </c>
    </row>
    <row r="999" spans="1:5" x14ac:dyDescent="0.25">
      <c r="A999" s="280" t="s">
        <v>1553</v>
      </c>
      <c r="B999" s="282" t="s">
        <v>1548</v>
      </c>
      <c r="C999" s="283"/>
      <c r="D999" s="286" t="s">
        <v>41</v>
      </c>
      <c r="E999" s="172" t="s">
        <v>1053</v>
      </c>
    </row>
    <row r="1000" spans="1:5" x14ac:dyDescent="0.25">
      <c r="A1000" s="281"/>
      <c r="B1000" s="284"/>
      <c r="C1000" s="285"/>
      <c r="D1000" s="287"/>
      <c r="E1000" s="173" t="s">
        <v>1054</v>
      </c>
    </row>
    <row r="1001" spans="1:5" x14ac:dyDescent="0.25">
      <c r="A1001" s="288" t="s">
        <v>1554</v>
      </c>
      <c r="B1001" s="290" t="s">
        <v>1548</v>
      </c>
      <c r="C1001" s="291"/>
      <c r="D1001" s="294" t="s">
        <v>41</v>
      </c>
      <c r="E1001" s="170" t="s">
        <v>1053</v>
      </c>
    </row>
    <row r="1002" spans="1:5" x14ac:dyDescent="0.25">
      <c r="A1002" s="296"/>
      <c r="B1002" s="297"/>
      <c r="C1002" s="298"/>
      <c r="D1002" s="299"/>
      <c r="E1002" s="171" t="s">
        <v>1054</v>
      </c>
    </row>
    <row r="1003" spans="1:5" x14ac:dyDescent="0.25">
      <c r="A1003" s="280" t="s">
        <v>1555</v>
      </c>
      <c r="B1003" s="282" t="s">
        <v>1548</v>
      </c>
      <c r="C1003" s="283"/>
      <c r="D1003" s="286" t="s">
        <v>41</v>
      </c>
      <c r="E1003" s="172" t="s">
        <v>1053</v>
      </c>
    </row>
    <row r="1004" spans="1:5" x14ac:dyDescent="0.25">
      <c r="A1004" s="281"/>
      <c r="B1004" s="284"/>
      <c r="C1004" s="285"/>
      <c r="D1004" s="287"/>
      <c r="E1004" s="173" t="s">
        <v>1054</v>
      </c>
    </row>
    <row r="1005" spans="1:5" x14ac:dyDescent="0.25">
      <c r="A1005" s="288" t="s">
        <v>1556</v>
      </c>
      <c r="B1005" s="290" t="s">
        <v>1557</v>
      </c>
      <c r="C1005" s="291"/>
      <c r="D1005" s="294" t="s">
        <v>41</v>
      </c>
      <c r="E1005" s="170" t="s">
        <v>1053</v>
      </c>
    </row>
    <row r="1006" spans="1:5" x14ac:dyDescent="0.25">
      <c r="A1006" s="296"/>
      <c r="B1006" s="297"/>
      <c r="C1006" s="298"/>
      <c r="D1006" s="299"/>
      <c r="E1006" s="171" t="s">
        <v>1054</v>
      </c>
    </row>
    <row r="1007" spans="1:5" x14ac:dyDescent="0.25">
      <c r="A1007" s="280" t="s">
        <v>1065</v>
      </c>
      <c r="B1007" s="282" t="s">
        <v>1557</v>
      </c>
      <c r="C1007" s="283"/>
      <c r="D1007" s="286" t="s">
        <v>41</v>
      </c>
      <c r="E1007" s="172" t="s">
        <v>1053</v>
      </c>
    </row>
    <row r="1008" spans="1:5" x14ac:dyDescent="0.25">
      <c r="A1008" s="281"/>
      <c r="B1008" s="284"/>
      <c r="C1008" s="285"/>
      <c r="D1008" s="287"/>
      <c r="E1008" s="173" t="s">
        <v>1054</v>
      </c>
    </row>
    <row r="1009" spans="1:5" x14ac:dyDescent="0.25">
      <c r="A1009" s="288" t="s">
        <v>1558</v>
      </c>
      <c r="B1009" s="290" t="s">
        <v>1557</v>
      </c>
      <c r="C1009" s="291"/>
      <c r="D1009" s="294" t="s">
        <v>41</v>
      </c>
      <c r="E1009" s="170" t="s">
        <v>1053</v>
      </c>
    </row>
    <row r="1010" spans="1:5" x14ac:dyDescent="0.25">
      <c r="A1010" s="296"/>
      <c r="B1010" s="297"/>
      <c r="C1010" s="298"/>
      <c r="D1010" s="299"/>
      <c r="E1010" s="171" t="s">
        <v>1054</v>
      </c>
    </row>
    <row r="1011" spans="1:5" x14ac:dyDescent="0.25">
      <c r="A1011" s="280" t="s">
        <v>1559</v>
      </c>
      <c r="B1011" s="282" t="s">
        <v>1557</v>
      </c>
      <c r="C1011" s="283"/>
      <c r="D1011" s="286" t="s">
        <v>41</v>
      </c>
      <c r="E1011" s="172" t="s">
        <v>1053</v>
      </c>
    </row>
    <row r="1012" spans="1:5" x14ac:dyDescent="0.25">
      <c r="A1012" s="281"/>
      <c r="B1012" s="284"/>
      <c r="C1012" s="285"/>
      <c r="D1012" s="287"/>
      <c r="E1012" s="173" t="s">
        <v>1054</v>
      </c>
    </row>
    <row r="1013" spans="1:5" x14ac:dyDescent="0.25">
      <c r="A1013" s="288" t="s">
        <v>1560</v>
      </c>
      <c r="B1013" s="290" t="s">
        <v>1557</v>
      </c>
      <c r="C1013" s="291"/>
      <c r="D1013" s="294" t="s">
        <v>41</v>
      </c>
      <c r="E1013" s="170" t="s">
        <v>1053</v>
      </c>
    </row>
    <row r="1014" spans="1:5" x14ac:dyDescent="0.25">
      <c r="A1014" s="296"/>
      <c r="B1014" s="297"/>
      <c r="C1014" s="298"/>
      <c r="D1014" s="299"/>
      <c r="E1014" s="171" t="s">
        <v>1054</v>
      </c>
    </row>
    <row r="1015" spans="1:5" x14ac:dyDescent="0.25">
      <c r="A1015" s="280" t="s">
        <v>1561</v>
      </c>
      <c r="B1015" s="282" t="s">
        <v>1557</v>
      </c>
      <c r="C1015" s="283"/>
      <c r="D1015" s="286" t="s">
        <v>41</v>
      </c>
      <c r="E1015" s="172" t="s">
        <v>1053</v>
      </c>
    </row>
    <row r="1016" spans="1:5" x14ac:dyDescent="0.25">
      <c r="A1016" s="281"/>
      <c r="B1016" s="284"/>
      <c r="C1016" s="285"/>
      <c r="D1016" s="287"/>
      <c r="E1016" s="173" t="s">
        <v>1054</v>
      </c>
    </row>
    <row r="1017" spans="1:5" x14ac:dyDescent="0.25">
      <c r="A1017" s="288" t="s">
        <v>1562</v>
      </c>
      <c r="B1017" s="290" t="s">
        <v>1557</v>
      </c>
      <c r="C1017" s="291"/>
      <c r="D1017" s="294" t="s">
        <v>41</v>
      </c>
      <c r="E1017" s="170" t="s">
        <v>1053</v>
      </c>
    </row>
    <row r="1018" spans="1:5" x14ac:dyDescent="0.25">
      <c r="A1018" s="296"/>
      <c r="B1018" s="297"/>
      <c r="C1018" s="298"/>
      <c r="D1018" s="299"/>
      <c r="E1018" s="171" t="s">
        <v>1054</v>
      </c>
    </row>
    <row r="1019" spans="1:5" x14ac:dyDescent="0.25">
      <c r="A1019" s="280" t="s">
        <v>1563</v>
      </c>
      <c r="B1019" s="282" t="s">
        <v>1557</v>
      </c>
      <c r="C1019" s="283"/>
      <c r="D1019" s="286" t="s">
        <v>41</v>
      </c>
      <c r="E1019" s="172" t="s">
        <v>1053</v>
      </c>
    </row>
    <row r="1020" spans="1:5" x14ac:dyDescent="0.25">
      <c r="A1020" s="281"/>
      <c r="B1020" s="284"/>
      <c r="C1020" s="285"/>
      <c r="D1020" s="287"/>
      <c r="E1020" s="173" t="s">
        <v>1054</v>
      </c>
    </row>
    <row r="1021" spans="1:5" x14ac:dyDescent="0.25">
      <c r="A1021" s="288" t="s">
        <v>1564</v>
      </c>
      <c r="B1021" s="290" t="s">
        <v>1557</v>
      </c>
      <c r="C1021" s="291"/>
      <c r="D1021" s="294" t="s">
        <v>41</v>
      </c>
      <c r="E1021" s="170" t="s">
        <v>1053</v>
      </c>
    </row>
    <row r="1022" spans="1:5" x14ac:dyDescent="0.25">
      <c r="A1022" s="296"/>
      <c r="B1022" s="297"/>
      <c r="C1022" s="298"/>
      <c r="D1022" s="299"/>
      <c r="E1022" s="171" t="s">
        <v>1054</v>
      </c>
    </row>
    <row r="1023" spans="1:5" x14ac:dyDescent="0.25">
      <c r="A1023" s="280" t="s">
        <v>1565</v>
      </c>
      <c r="B1023" s="282" t="s">
        <v>1557</v>
      </c>
      <c r="C1023" s="283"/>
      <c r="D1023" s="286" t="s">
        <v>41</v>
      </c>
      <c r="E1023" s="172" t="s">
        <v>1053</v>
      </c>
    </row>
    <row r="1024" spans="1:5" x14ac:dyDescent="0.25">
      <c r="A1024" s="281"/>
      <c r="B1024" s="284"/>
      <c r="C1024" s="285"/>
      <c r="D1024" s="287"/>
      <c r="E1024" s="173" t="s">
        <v>1054</v>
      </c>
    </row>
    <row r="1025" spans="1:5" x14ac:dyDescent="0.25">
      <c r="A1025" s="288" t="s">
        <v>1566</v>
      </c>
      <c r="B1025" s="290" t="s">
        <v>1567</v>
      </c>
      <c r="C1025" s="291"/>
      <c r="D1025" s="294" t="s">
        <v>41</v>
      </c>
      <c r="E1025" s="170" t="s">
        <v>1053</v>
      </c>
    </row>
    <row r="1026" spans="1:5" x14ac:dyDescent="0.25">
      <c r="A1026" s="296"/>
      <c r="B1026" s="297"/>
      <c r="C1026" s="298"/>
      <c r="D1026" s="299"/>
      <c r="E1026" s="171" t="s">
        <v>1054</v>
      </c>
    </row>
    <row r="1027" spans="1:5" x14ac:dyDescent="0.25">
      <c r="A1027" s="280" t="s">
        <v>1568</v>
      </c>
      <c r="B1027" s="282" t="s">
        <v>1567</v>
      </c>
      <c r="C1027" s="283"/>
      <c r="D1027" s="286" t="s">
        <v>41</v>
      </c>
      <c r="E1027" s="172" t="s">
        <v>1053</v>
      </c>
    </row>
    <row r="1028" spans="1:5" x14ac:dyDescent="0.25">
      <c r="A1028" s="281"/>
      <c r="B1028" s="284"/>
      <c r="C1028" s="285"/>
      <c r="D1028" s="287"/>
      <c r="E1028" s="173" t="s">
        <v>1054</v>
      </c>
    </row>
    <row r="1029" spans="1:5" x14ac:dyDescent="0.25">
      <c r="A1029" s="288" t="s">
        <v>1569</v>
      </c>
      <c r="B1029" s="290" t="s">
        <v>1567</v>
      </c>
      <c r="C1029" s="291"/>
      <c r="D1029" s="294" t="s">
        <v>41</v>
      </c>
      <c r="E1029" s="170" t="s">
        <v>1053</v>
      </c>
    </row>
    <row r="1030" spans="1:5" x14ac:dyDescent="0.25">
      <c r="A1030" s="296"/>
      <c r="B1030" s="297"/>
      <c r="C1030" s="298"/>
      <c r="D1030" s="299"/>
      <c r="E1030" s="171" t="s">
        <v>1054</v>
      </c>
    </row>
    <row r="1031" spans="1:5" x14ac:dyDescent="0.25">
      <c r="A1031" s="280" t="s">
        <v>1570</v>
      </c>
      <c r="B1031" s="282" t="s">
        <v>1567</v>
      </c>
      <c r="C1031" s="283"/>
      <c r="D1031" s="286" t="s">
        <v>41</v>
      </c>
      <c r="E1031" s="172" t="s">
        <v>1053</v>
      </c>
    </row>
    <row r="1032" spans="1:5" x14ac:dyDescent="0.25">
      <c r="A1032" s="281"/>
      <c r="B1032" s="284"/>
      <c r="C1032" s="285"/>
      <c r="D1032" s="287"/>
      <c r="E1032" s="173" t="s">
        <v>1054</v>
      </c>
    </row>
    <row r="1033" spans="1:5" x14ac:dyDescent="0.25">
      <c r="A1033" s="288" t="s">
        <v>1571</v>
      </c>
      <c r="B1033" s="290" t="s">
        <v>1567</v>
      </c>
      <c r="C1033" s="291"/>
      <c r="D1033" s="294" t="s">
        <v>41</v>
      </c>
      <c r="E1033" s="170" t="s">
        <v>1053</v>
      </c>
    </row>
    <row r="1034" spans="1:5" x14ac:dyDescent="0.25">
      <c r="A1034" s="296"/>
      <c r="B1034" s="297"/>
      <c r="C1034" s="298"/>
      <c r="D1034" s="299"/>
      <c r="E1034" s="171" t="s">
        <v>1054</v>
      </c>
    </row>
    <row r="1035" spans="1:5" x14ac:dyDescent="0.25">
      <c r="A1035" s="280" t="s">
        <v>1572</v>
      </c>
      <c r="B1035" s="282" t="s">
        <v>1567</v>
      </c>
      <c r="C1035" s="283"/>
      <c r="D1035" s="286" t="s">
        <v>41</v>
      </c>
      <c r="E1035" s="172" t="s">
        <v>1053</v>
      </c>
    </row>
    <row r="1036" spans="1:5" x14ac:dyDescent="0.25">
      <c r="A1036" s="281"/>
      <c r="B1036" s="284"/>
      <c r="C1036" s="285"/>
      <c r="D1036" s="287"/>
      <c r="E1036" s="173" t="s">
        <v>1054</v>
      </c>
    </row>
    <row r="1037" spans="1:5" x14ac:dyDescent="0.25">
      <c r="A1037" s="288" t="s">
        <v>1573</v>
      </c>
      <c r="B1037" s="290" t="s">
        <v>1567</v>
      </c>
      <c r="C1037" s="291"/>
      <c r="D1037" s="294" t="s">
        <v>41</v>
      </c>
      <c r="E1037" s="170" t="s">
        <v>1053</v>
      </c>
    </row>
    <row r="1038" spans="1:5" x14ac:dyDescent="0.25">
      <c r="A1038" s="296"/>
      <c r="B1038" s="297"/>
      <c r="C1038" s="298"/>
      <c r="D1038" s="299"/>
      <c r="E1038" s="171" t="s">
        <v>1054</v>
      </c>
    </row>
    <row r="1039" spans="1:5" x14ac:dyDescent="0.25">
      <c r="A1039" s="280" t="s">
        <v>1574</v>
      </c>
      <c r="B1039" s="282" t="s">
        <v>1567</v>
      </c>
      <c r="C1039" s="283"/>
      <c r="D1039" s="286" t="s">
        <v>41</v>
      </c>
      <c r="E1039" s="172" t="s">
        <v>1053</v>
      </c>
    </row>
    <row r="1040" spans="1:5" x14ac:dyDescent="0.25">
      <c r="A1040" s="281"/>
      <c r="B1040" s="284"/>
      <c r="C1040" s="285"/>
      <c r="D1040" s="287"/>
      <c r="E1040" s="173" t="s">
        <v>1054</v>
      </c>
    </row>
    <row r="1041" spans="1:5" x14ac:dyDescent="0.25">
      <c r="A1041" s="288" t="s">
        <v>1575</v>
      </c>
      <c r="B1041" s="290" t="s">
        <v>1567</v>
      </c>
      <c r="C1041" s="291"/>
      <c r="D1041" s="294" t="s">
        <v>41</v>
      </c>
      <c r="E1041" s="170" t="s">
        <v>1053</v>
      </c>
    </row>
    <row r="1042" spans="1:5" x14ac:dyDescent="0.25">
      <c r="A1042" s="296"/>
      <c r="B1042" s="297"/>
      <c r="C1042" s="298"/>
      <c r="D1042" s="299"/>
      <c r="E1042" s="171" t="s">
        <v>1054</v>
      </c>
    </row>
    <row r="1043" spans="1:5" x14ac:dyDescent="0.25">
      <c r="A1043" s="280" t="s">
        <v>1576</v>
      </c>
      <c r="B1043" s="282" t="s">
        <v>1567</v>
      </c>
      <c r="C1043" s="283"/>
      <c r="D1043" s="286" t="s">
        <v>41</v>
      </c>
      <c r="E1043" s="172" t="s">
        <v>1053</v>
      </c>
    </row>
    <row r="1044" spans="1:5" x14ac:dyDescent="0.25">
      <c r="A1044" s="281"/>
      <c r="B1044" s="284"/>
      <c r="C1044" s="285"/>
      <c r="D1044" s="287"/>
      <c r="E1044" s="173" t="s">
        <v>1054</v>
      </c>
    </row>
    <row r="1045" spans="1:5" x14ac:dyDescent="0.25">
      <c r="A1045" s="288" t="s">
        <v>1577</v>
      </c>
      <c r="B1045" s="290" t="s">
        <v>1567</v>
      </c>
      <c r="C1045" s="291"/>
      <c r="D1045" s="294" t="s">
        <v>41</v>
      </c>
      <c r="E1045" s="170" t="s">
        <v>1053</v>
      </c>
    </row>
    <row r="1046" spans="1:5" x14ac:dyDescent="0.25">
      <c r="A1046" s="296"/>
      <c r="B1046" s="297"/>
      <c r="C1046" s="298"/>
      <c r="D1046" s="299"/>
      <c r="E1046" s="171" t="s">
        <v>1054</v>
      </c>
    </row>
    <row r="1047" spans="1:5" x14ac:dyDescent="0.25">
      <c r="A1047" s="280" t="s">
        <v>1578</v>
      </c>
      <c r="B1047" s="282" t="s">
        <v>1567</v>
      </c>
      <c r="C1047" s="283"/>
      <c r="D1047" s="286" t="s">
        <v>41</v>
      </c>
      <c r="E1047" s="172" t="s">
        <v>1053</v>
      </c>
    </row>
    <row r="1048" spans="1:5" x14ac:dyDescent="0.25">
      <c r="A1048" s="281"/>
      <c r="B1048" s="284"/>
      <c r="C1048" s="285"/>
      <c r="D1048" s="287"/>
      <c r="E1048" s="173" t="s">
        <v>1054</v>
      </c>
    </row>
    <row r="1049" spans="1:5" x14ac:dyDescent="0.25">
      <c r="A1049" s="288" t="s">
        <v>1579</v>
      </c>
      <c r="B1049" s="290" t="s">
        <v>1567</v>
      </c>
      <c r="C1049" s="291"/>
      <c r="D1049" s="294" t="s">
        <v>41</v>
      </c>
      <c r="E1049" s="170" t="s">
        <v>1053</v>
      </c>
    </row>
    <row r="1050" spans="1:5" x14ac:dyDescent="0.25">
      <c r="A1050" s="296"/>
      <c r="B1050" s="297"/>
      <c r="C1050" s="298"/>
      <c r="D1050" s="299"/>
      <c r="E1050" s="171" t="s">
        <v>1054</v>
      </c>
    </row>
    <row r="1051" spans="1:5" x14ac:dyDescent="0.25">
      <c r="A1051" s="280" t="s">
        <v>1580</v>
      </c>
      <c r="B1051" s="282" t="s">
        <v>1567</v>
      </c>
      <c r="C1051" s="283"/>
      <c r="D1051" s="286" t="s">
        <v>41</v>
      </c>
      <c r="E1051" s="172" t="s">
        <v>1053</v>
      </c>
    </row>
    <row r="1052" spans="1:5" x14ac:dyDescent="0.25">
      <c r="A1052" s="281"/>
      <c r="B1052" s="284"/>
      <c r="C1052" s="285"/>
      <c r="D1052" s="287"/>
      <c r="E1052" s="173" t="s">
        <v>1054</v>
      </c>
    </row>
    <row r="1053" spans="1:5" x14ac:dyDescent="0.25">
      <c r="A1053" s="288" t="s">
        <v>1581</v>
      </c>
      <c r="B1053" s="290" t="s">
        <v>1567</v>
      </c>
      <c r="C1053" s="291"/>
      <c r="D1053" s="294" t="s">
        <v>41</v>
      </c>
      <c r="E1053" s="170" t="s">
        <v>1053</v>
      </c>
    </row>
    <row r="1054" spans="1:5" x14ac:dyDescent="0.25">
      <c r="A1054" s="296"/>
      <c r="B1054" s="297"/>
      <c r="C1054" s="298"/>
      <c r="D1054" s="299"/>
      <c r="E1054" s="171" t="s">
        <v>1054</v>
      </c>
    </row>
    <row r="1055" spans="1:5" x14ac:dyDescent="0.25">
      <c r="A1055" s="280" t="s">
        <v>1582</v>
      </c>
      <c r="B1055" s="282" t="s">
        <v>1567</v>
      </c>
      <c r="C1055" s="283"/>
      <c r="D1055" s="286" t="s">
        <v>41</v>
      </c>
      <c r="E1055" s="172" t="s">
        <v>1053</v>
      </c>
    </row>
    <row r="1056" spans="1:5" x14ac:dyDescent="0.25">
      <c r="A1056" s="281"/>
      <c r="B1056" s="284"/>
      <c r="C1056" s="285"/>
      <c r="D1056" s="287"/>
      <c r="E1056" s="173" t="s">
        <v>1054</v>
      </c>
    </row>
    <row r="1057" spans="1:5" x14ac:dyDescent="0.25">
      <c r="A1057" s="288" t="s">
        <v>1583</v>
      </c>
      <c r="B1057" s="290" t="s">
        <v>1567</v>
      </c>
      <c r="C1057" s="291"/>
      <c r="D1057" s="294" t="s">
        <v>41</v>
      </c>
      <c r="E1057" s="170" t="s">
        <v>1053</v>
      </c>
    </row>
    <row r="1058" spans="1:5" x14ac:dyDescent="0.25">
      <c r="A1058" s="296"/>
      <c r="B1058" s="297"/>
      <c r="C1058" s="298"/>
      <c r="D1058" s="299"/>
      <c r="E1058" s="171" t="s">
        <v>1054</v>
      </c>
    </row>
    <row r="1059" spans="1:5" x14ac:dyDescent="0.25">
      <c r="A1059" s="280" t="s">
        <v>1584</v>
      </c>
      <c r="B1059" s="282" t="s">
        <v>1567</v>
      </c>
      <c r="C1059" s="283"/>
      <c r="D1059" s="286" t="s">
        <v>41</v>
      </c>
      <c r="E1059" s="172" t="s">
        <v>1053</v>
      </c>
    </row>
    <row r="1060" spans="1:5" x14ac:dyDescent="0.25">
      <c r="A1060" s="281"/>
      <c r="B1060" s="284"/>
      <c r="C1060" s="285"/>
      <c r="D1060" s="287"/>
      <c r="E1060" s="173" t="s">
        <v>1054</v>
      </c>
    </row>
    <row r="1061" spans="1:5" x14ac:dyDescent="0.25">
      <c r="A1061" s="288" t="s">
        <v>1585</v>
      </c>
      <c r="B1061" s="290" t="s">
        <v>1567</v>
      </c>
      <c r="C1061" s="291"/>
      <c r="D1061" s="294" t="s">
        <v>41</v>
      </c>
      <c r="E1061" s="170" t="s">
        <v>1053</v>
      </c>
    </row>
    <row r="1062" spans="1:5" x14ac:dyDescent="0.25">
      <c r="A1062" s="296"/>
      <c r="B1062" s="297"/>
      <c r="C1062" s="298"/>
      <c r="D1062" s="299"/>
      <c r="E1062" s="171" t="s">
        <v>1054</v>
      </c>
    </row>
    <row r="1063" spans="1:5" x14ac:dyDescent="0.25">
      <c r="A1063" s="280" t="s">
        <v>1586</v>
      </c>
      <c r="B1063" s="282" t="s">
        <v>1587</v>
      </c>
      <c r="C1063" s="283"/>
      <c r="D1063" s="286" t="s">
        <v>41</v>
      </c>
      <c r="E1063" s="172" t="s">
        <v>1053</v>
      </c>
    </row>
    <row r="1064" spans="1:5" x14ac:dyDescent="0.25">
      <c r="A1064" s="281"/>
      <c r="B1064" s="284"/>
      <c r="C1064" s="285"/>
      <c r="D1064" s="287"/>
      <c r="E1064" s="173" t="s">
        <v>1054</v>
      </c>
    </row>
    <row r="1065" spans="1:5" x14ac:dyDescent="0.25">
      <c r="A1065" s="288" t="s">
        <v>1588</v>
      </c>
      <c r="B1065" s="290" t="s">
        <v>1587</v>
      </c>
      <c r="C1065" s="291"/>
      <c r="D1065" s="294" t="s">
        <v>41</v>
      </c>
      <c r="E1065" s="170" t="s">
        <v>1053</v>
      </c>
    </row>
    <row r="1066" spans="1:5" x14ac:dyDescent="0.25">
      <c r="A1066" s="296"/>
      <c r="B1066" s="297"/>
      <c r="C1066" s="298"/>
      <c r="D1066" s="299"/>
      <c r="E1066" s="171" t="s">
        <v>1054</v>
      </c>
    </row>
    <row r="1067" spans="1:5" x14ac:dyDescent="0.25">
      <c r="A1067" s="280" t="s">
        <v>1589</v>
      </c>
      <c r="B1067" s="282" t="s">
        <v>1587</v>
      </c>
      <c r="C1067" s="283"/>
      <c r="D1067" s="286" t="s">
        <v>41</v>
      </c>
      <c r="E1067" s="172" t="s">
        <v>1053</v>
      </c>
    </row>
    <row r="1068" spans="1:5" x14ac:dyDescent="0.25">
      <c r="A1068" s="281"/>
      <c r="B1068" s="284"/>
      <c r="C1068" s="285"/>
      <c r="D1068" s="287"/>
      <c r="E1068" s="173" t="s">
        <v>1054</v>
      </c>
    </row>
    <row r="1069" spans="1:5" x14ac:dyDescent="0.25">
      <c r="A1069" s="288" t="s">
        <v>1540</v>
      </c>
      <c r="B1069" s="290" t="s">
        <v>1587</v>
      </c>
      <c r="C1069" s="291"/>
      <c r="D1069" s="294" t="s">
        <v>41</v>
      </c>
      <c r="E1069" s="170" t="s">
        <v>1053</v>
      </c>
    </row>
    <row r="1070" spans="1:5" x14ac:dyDescent="0.25">
      <c r="A1070" s="296"/>
      <c r="B1070" s="297"/>
      <c r="C1070" s="298"/>
      <c r="D1070" s="299"/>
      <c r="E1070" s="171" t="s">
        <v>1054</v>
      </c>
    </row>
    <row r="1071" spans="1:5" x14ac:dyDescent="0.25">
      <c r="A1071" s="280" t="s">
        <v>1590</v>
      </c>
      <c r="B1071" s="282" t="s">
        <v>1591</v>
      </c>
      <c r="C1071" s="283"/>
      <c r="D1071" s="286" t="s">
        <v>41</v>
      </c>
      <c r="E1071" s="172" t="s">
        <v>1053</v>
      </c>
    </row>
    <row r="1072" spans="1:5" x14ac:dyDescent="0.25">
      <c r="A1072" s="281"/>
      <c r="B1072" s="284"/>
      <c r="C1072" s="285"/>
      <c r="D1072" s="287"/>
      <c r="E1072" s="173" t="s">
        <v>1054</v>
      </c>
    </row>
    <row r="1073" spans="1:5" x14ac:dyDescent="0.25">
      <c r="A1073" s="288" t="s">
        <v>1592</v>
      </c>
      <c r="B1073" s="290" t="s">
        <v>1591</v>
      </c>
      <c r="C1073" s="291"/>
      <c r="D1073" s="294" t="s">
        <v>41</v>
      </c>
      <c r="E1073" s="170" t="s">
        <v>1053</v>
      </c>
    </row>
    <row r="1074" spans="1:5" x14ac:dyDescent="0.25">
      <c r="A1074" s="296"/>
      <c r="B1074" s="297"/>
      <c r="C1074" s="298"/>
      <c r="D1074" s="299"/>
      <c r="E1074" s="171" t="s">
        <v>1054</v>
      </c>
    </row>
    <row r="1075" spans="1:5" x14ac:dyDescent="0.25">
      <c r="A1075" s="280" t="s">
        <v>1593</v>
      </c>
      <c r="B1075" s="282" t="s">
        <v>1591</v>
      </c>
      <c r="C1075" s="283"/>
      <c r="D1075" s="286" t="s">
        <v>41</v>
      </c>
      <c r="E1075" s="172" t="s">
        <v>1053</v>
      </c>
    </row>
    <row r="1076" spans="1:5" x14ac:dyDescent="0.25">
      <c r="A1076" s="281"/>
      <c r="B1076" s="284"/>
      <c r="C1076" s="285"/>
      <c r="D1076" s="287"/>
      <c r="E1076" s="173" t="s">
        <v>1054</v>
      </c>
    </row>
    <row r="1077" spans="1:5" x14ac:dyDescent="0.25">
      <c r="A1077" s="288" t="s">
        <v>1594</v>
      </c>
      <c r="B1077" s="290" t="s">
        <v>1591</v>
      </c>
      <c r="C1077" s="291"/>
      <c r="D1077" s="294" t="s">
        <v>41</v>
      </c>
      <c r="E1077" s="170" t="s">
        <v>1053</v>
      </c>
    </row>
    <row r="1078" spans="1:5" x14ac:dyDescent="0.25">
      <c r="A1078" s="296"/>
      <c r="B1078" s="297"/>
      <c r="C1078" s="298"/>
      <c r="D1078" s="299"/>
      <c r="E1078" s="171" t="s">
        <v>1054</v>
      </c>
    </row>
    <row r="1079" spans="1:5" x14ac:dyDescent="0.25">
      <c r="A1079" s="280" t="s">
        <v>1595</v>
      </c>
      <c r="B1079" s="282" t="s">
        <v>1596</v>
      </c>
      <c r="C1079" s="283"/>
      <c r="D1079" s="286" t="s">
        <v>41</v>
      </c>
      <c r="E1079" s="172" t="s">
        <v>1053</v>
      </c>
    </row>
    <row r="1080" spans="1:5" x14ac:dyDescent="0.25">
      <c r="A1080" s="281"/>
      <c r="B1080" s="284"/>
      <c r="C1080" s="285"/>
      <c r="D1080" s="287"/>
      <c r="E1080" s="173" t="s">
        <v>1054</v>
      </c>
    </row>
    <row r="1081" spans="1:5" x14ac:dyDescent="0.25">
      <c r="A1081" s="288" t="s">
        <v>1597</v>
      </c>
      <c r="B1081" s="290" t="s">
        <v>1596</v>
      </c>
      <c r="C1081" s="291"/>
      <c r="D1081" s="294" t="s">
        <v>41</v>
      </c>
      <c r="E1081" s="170" t="s">
        <v>1053</v>
      </c>
    </row>
    <row r="1082" spans="1:5" x14ac:dyDescent="0.25">
      <c r="A1082" s="296"/>
      <c r="B1082" s="297"/>
      <c r="C1082" s="298"/>
      <c r="D1082" s="299"/>
      <c r="E1082" s="171" t="s">
        <v>1054</v>
      </c>
    </row>
    <row r="1083" spans="1:5" x14ac:dyDescent="0.25">
      <c r="A1083" s="280" t="s">
        <v>1598</v>
      </c>
      <c r="B1083" s="282" t="s">
        <v>1596</v>
      </c>
      <c r="C1083" s="283"/>
      <c r="D1083" s="286" t="s">
        <v>41</v>
      </c>
      <c r="E1083" s="172" t="s">
        <v>1053</v>
      </c>
    </row>
    <row r="1084" spans="1:5" x14ac:dyDescent="0.25">
      <c r="A1084" s="281"/>
      <c r="B1084" s="284"/>
      <c r="C1084" s="285"/>
      <c r="D1084" s="287"/>
      <c r="E1084" s="173" t="s">
        <v>1054</v>
      </c>
    </row>
    <row r="1085" spans="1:5" x14ac:dyDescent="0.25">
      <c r="A1085" s="288" t="s">
        <v>1599</v>
      </c>
      <c r="B1085" s="290" t="s">
        <v>1596</v>
      </c>
      <c r="C1085" s="291"/>
      <c r="D1085" s="294" t="s">
        <v>41</v>
      </c>
      <c r="E1085" s="170" t="s">
        <v>1053</v>
      </c>
    </row>
    <row r="1086" spans="1:5" x14ac:dyDescent="0.25">
      <c r="A1086" s="296"/>
      <c r="B1086" s="297"/>
      <c r="C1086" s="298"/>
      <c r="D1086" s="299"/>
      <c r="E1086" s="171" t="s">
        <v>1054</v>
      </c>
    </row>
    <row r="1087" spans="1:5" x14ac:dyDescent="0.25">
      <c r="A1087" s="280" t="s">
        <v>1600</v>
      </c>
      <c r="B1087" s="282" t="s">
        <v>1596</v>
      </c>
      <c r="C1087" s="283"/>
      <c r="D1087" s="286" t="s">
        <v>41</v>
      </c>
      <c r="E1087" s="172" t="s">
        <v>1053</v>
      </c>
    </row>
    <row r="1088" spans="1:5" x14ac:dyDescent="0.25">
      <c r="A1088" s="281"/>
      <c r="B1088" s="284"/>
      <c r="C1088" s="285"/>
      <c r="D1088" s="287"/>
      <c r="E1088" s="173" t="s">
        <v>1054</v>
      </c>
    </row>
    <row r="1089" spans="1:5" x14ac:dyDescent="0.25">
      <c r="A1089" s="288" t="s">
        <v>1601</v>
      </c>
      <c r="B1089" s="290" t="s">
        <v>1602</v>
      </c>
      <c r="C1089" s="291"/>
      <c r="D1089" s="294" t="s">
        <v>41</v>
      </c>
      <c r="E1089" s="170" t="s">
        <v>1053</v>
      </c>
    </row>
    <row r="1090" spans="1:5" x14ac:dyDescent="0.25">
      <c r="A1090" s="296"/>
      <c r="B1090" s="297"/>
      <c r="C1090" s="298"/>
      <c r="D1090" s="299"/>
      <c r="E1090" s="171" t="s">
        <v>1054</v>
      </c>
    </row>
    <row r="1091" spans="1:5" x14ac:dyDescent="0.25">
      <c r="A1091" s="280" t="s">
        <v>1171</v>
      </c>
      <c r="B1091" s="282" t="s">
        <v>1602</v>
      </c>
      <c r="C1091" s="283"/>
      <c r="D1091" s="286" t="s">
        <v>41</v>
      </c>
      <c r="E1091" s="172" t="s">
        <v>1053</v>
      </c>
    </row>
    <row r="1092" spans="1:5" x14ac:dyDescent="0.25">
      <c r="A1092" s="281"/>
      <c r="B1092" s="284"/>
      <c r="C1092" s="285"/>
      <c r="D1092" s="287"/>
      <c r="E1092" s="173" t="s">
        <v>1054</v>
      </c>
    </row>
    <row r="1093" spans="1:5" x14ac:dyDescent="0.25">
      <c r="A1093" s="288" t="s">
        <v>1603</v>
      </c>
      <c r="B1093" s="290" t="s">
        <v>1602</v>
      </c>
      <c r="C1093" s="291"/>
      <c r="D1093" s="294" t="s">
        <v>41</v>
      </c>
      <c r="E1093" s="170" t="s">
        <v>1053</v>
      </c>
    </row>
    <row r="1094" spans="1:5" x14ac:dyDescent="0.25">
      <c r="A1094" s="296"/>
      <c r="B1094" s="297"/>
      <c r="C1094" s="298"/>
      <c r="D1094" s="299"/>
      <c r="E1094" s="171" t="s">
        <v>1054</v>
      </c>
    </row>
    <row r="1095" spans="1:5" x14ac:dyDescent="0.25">
      <c r="A1095" s="280" t="s">
        <v>1604</v>
      </c>
      <c r="B1095" s="282" t="s">
        <v>1602</v>
      </c>
      <c r="C1095" s="283"/>
      <c r="D1095" s="286" t="s">
        <v>41</v>
      </c>
      <c r="E1095" s="172" t="s">
        <v>1053</v>
      </c>
    </row>
    <row r="1096" spans="1:5" x14ac:dyDescent="0.25">
      <c r="A1096" s="281"/>
      <c r="B1096" s="284"/>
      <c r="C1096" s="285"/>
      <c r="D1096" s="287"/>
      <c r="E1096" s="173" t="s">
        <v>1054</v>
      </c>
    </row>
    <row r="1097" spans="1:5" x14ac:dyDescent="0.25">
      <c r="A1097" s="288" t="s">
        <v>1605</v>
      </c>
      <c r="B1097" s="290" t="s">
        <v>1602</v>
      </c>
      <c r="C1097" s="291"/>
      <c r="D1097" s="294" t="s">
        <v>41</v>
      </c>
      <c r="E1097" s="170" t="s">
        <v>1053</v>
      </c>
    </row>
    <row r="1098" spans="1:5" x14ac:dyDescent="0.25">
      <c r="A1098" s="296"/>
      <c r="B1098" s="297"/>
      <c r="C1098" s="298"/>
      <c r="D1098" s="299"/>
      <c r="E1098" s="171" t="s">
        <v>1054</v>
      </c>
    </row>
    <row r="1099" spans="1:5" x14ac:dyDescent="0.25">
      <c r="A1099" s="280" t="s">
        <v>1606</v>
      </c>
      <c r="B1099" s="282" t="s">
        <v>1602</v>
      </c>
      <c r="C1099" s="283"/>
      <c r="D1099" s="286" t="s">
        <v>41</v>
      </c>
      <c r="E1099" s="172" t="s">
        <v>1053</v>
      </c>
    </row>
    <row r="1100" spans="1:5" x14ac:dyDescent="0.25">
      <c r="A1100" s="281"/>
      <c r="B1100" s="284"/>
      <c r="C1100" s="285"/>
      <c r="D1100" s="287"/>
      <c r="E1100" s="173" t="s">
        <v>1054</v>
      </c>
    </row>
    <row r="1101" spans="1:5" x14ac:dyDescent="0.25">
      <c r="A1101" s="288" t="s">
        <v>1607</v>
      </c>
      <c r="B1101" s="290" t="s">
        <v>1608</v>
      </c>
      <c r="C1101" s="291"/>
      <c r="D1101" s="294" t="s">
        <v>41</v>
      </c>
      <c r="E1101" s="170" t="s">
        <v>1053</v>
      </c>
    </row>
    <row r="1102" spans="1:5" x14ac:dyDescent="0.25">
      <c r="A1102" s="296"/>
      <c r="B1102" s="297"/>
      <c r="C1102" s="298"/>
      <c r="D1102" s="299"/>
      <c r="E1102" s="171" t="s">
        <v>1054</v>
      </c>
    </row>
    <row r="1103" spans="1:5" x14ac:dyDescent="0.25">
      <c r="A1103" s="280" t="s">
        <v>1609</v>
      </c>
      <c r="B1103" s="282" t="s">
        <v>1608</v>
      </c>
      <c r="C1103" s="283"/>
      <c r="D1103" s="286" t="s">
        <v>41</v>
      </c>
      <c r="E1103" s="172" t="s">
        <v>1053</v>
      </c>
    </row>
    <row r="1104" spans="1:5" x14ac:dyDescent="0.25">
      <c r="A1104" s="281"/>
      <c r="B1104" s="284"/>
      <c r="C1104" s="285"/>
      <c r="D1104" s="287"/>
      <c r="E1104" s="173" t="s">
        <v>1054</v>
      </c>
    </row>
    <row r="1105" spans="1:5" x14ac:dyDescent="0.25">
      <c r="A1105" s="288" t="s">
        <v>1610</v>
      </c>
      <c r="B1105" s="290" t="s">
        <v>1608</v>
      </c>
      <c r="C1105" s="291"/>
      <c r="D1105" s="294" t="s">
        <v>41</v>
      </c>
      <c r="E1105" s="170" t="s">
        <v>1053</v>
      </c>
    </row>
    <row r="1106" spans="1:5" x14ac:dyDescent="0.25">
      <c r="A1106" s="296"/>
      <c r="B1106" s="297"/>
      <c r="C1106" s="298"/>
      <c r="D1106" s="299"/>
      <c r="E1106" s="171" t="s">
        <v>1054</v>
      </c>
    </row>
    <row r="1107" spans="1:5" x14ac:dyDescent="0.25">
      <c r="A1107" s="280" t="s">
        <v>1611</v>
      </c>
      <c r="B1107" s="282" t="s">
        <v>1608</v>
      </c>
      <c r="C1107" s="283"/>
      <c r="D1107" s="286" t="s">
        <v>41</v>
      </c>
      <c r="E1107" s="172" t="s">
        <v>1053</v>
      </c>
    </row>
    <row r="1108" spans="1:5" x14ac:dyDescent="0.25">
      <c r="A1108" s="281"/>
      <c r="B1108" s="284"/>
      <c r="C1108" s="285"/>
      <c r="D1108" s="287"/>
      <c r="E1108" s="173" t="s">
        <v>1054</v>
      </c>
    </row>
    <row r="1109" spans="1:5" x14ac:dyDescent="0.25">
      <c r="A1109" s="288" t="s">
        <v>1612</v>
      </c>
      <c r="B1109" s="290" t="s">
        <v>1608</v>
      </c>
      <c r="C1109" s="291"/>
      <c r="D1109" s="294" t="s">
        <v>41</v>
      </c>
      <c r="E1109" s="170" t="s">
        <v>1053</v>
      </c>
    </row>
    <row r="1110" spans="1:5" x14ac:dyDescent="0.25">
      <c r="A1110" s="296"/>
      <c r="B1110" s="297"/>
      <c r="C1110" s="298"/>
      <c r="D1110" s="299"/>
      <c r="E1110" s="171" t="s">
        <v>1054</v>
      </c>
    </row>
    <row r="1111" spans="1:5" x14ac:dyDescent="0.25">
      <c r="A1111" s="280" t="s">
        <v>1613</v>
      </c>
      <c r="B1111" s="282" t="s">
        <v>1608</v>
      </c>
      <c r="C1111" s="283"/>
      <c r="D1111" s="286" t="s">
        <v>41</v>
      </c>
      <c r="E1111" s="172" t="s">
        <v>1053</v>
      </c>
    </row>
    <row r="1112" spans="1:5" x14ac:dyDescent="0.25">
      <c r="A1112" s="281"/>
      <c r="B1112" s="284"/>
      <c r="C1112" s="285"/>
      <c r="D1112" s="287"/>
      <c r="E1112" s="173" t="s">
        <v>1054</v>
      </c>
    </row>
    <row r="1113" spans="1:5" x14ac:dyDescent="0.25">
      <c r="A1113" s="288" t="s">
        <v>1614</v>
      </c>
      <c r="B1113" s="290" t="s">
        <v>1608</v>
      </c>
      <c r="C1113" s="291"/>
      <c r="D1113" s="294" t="s">
        <v>41</v>
      </c>
      <c r="E1113" s="170" t="s">
        <v>1053</v>
      </c>
    </row>
    <row r="1114" spans="1:5" x14ac:dyDescent="0.25">
      <c r="A1114" s="296"/>
      <c r="B1114" s="297"/>
      <c r="C1114" s="298"/>
      <c r="D1114" s="299"/>
      <c r="E1114" s="171" t="s">
        <v>1054</v>
      </c>
    </row>
    <row r="1115" spans="1:5" x14ac:dyDescent="0.25">
      <c r="A1115" s="280" t="s">
        <v>1615</v>
      </c>
      <c r="B1115" s="282" t="s">
        <v>1616</v>
      </c>
      <c r="C1115" s="283"/>
      <c r="D1115" s="286" t="s">
        <v>41</v>
      </c>
      <c r="E1115" s="172" t="s">
        <v>1053</v>
      </c>
    </row>
    <row r="1116" spans="1:5" x14ac:dyDescent="0.25">
      <c r="A1116" s="281"/>
      <c r="B1116" s="284"/>
      <c r="C1116" s="285"/>
      <c r="D1116" s="287"/>
      <c r="E1116" s="173" t="s">
        <v>1054</v>
      </c>
    </row>
    <row r="1117" spans="1:5" x14ac:dyDescent="0.25">
      <c r="A1117" s="288" t="s">
        <v>1617</v>
      </c>
      <c r="B1117" s="290" t="s">
        <v>1616</v>
      </c>
      <c r="C1117" s="291"/>
      <c r="D1117" s="294" t="s">
        <v>41</v>
      </c>
      <c r="E1117" s="170" t="s">
        <v>1053</v>
      </c>
    </row>
    <row r="1118" spans="1:5" x14ac:dyDescent="0.25">
      <c r="A1118" s="296"/>
      <c r="B1118" s="297"/>
      <c r="C1118" s="298"/>
      <c r="D1118" s="299"/>
      <c r="E1118" s="171" t="s">
        <v>1054</v>
      </c>
    </row>
    <row r="1119" spans="1:5" x14ac:dyDescent="0.25">
      <c r="A1119" s="280" t="s">
        <v>1618</v>
      </c>
      <c r="B1119" s="282" t="s">
        <v>1616</v>
      </c>
      <c r="C1119" s="283"/>
      <c r="D1119" s="286" t="s">
        <v>41</v>
      </c>
      <c r="E1119" s="172" t="s">
        <v>1053</v>
      </c>
    </row>
    <row r="1120" spans="1:5" x14ac:dyDescent="0.25">
      <c r="A1120" s="281"/>
      <c r="B1120" s="284"/>
      <c r="C1120" s="285"/>
      <c r="D1120" s="287"/>
      <c r="E1120" s="173" t="s">
        <v>1054</v>
      </c>
    </row>
    <row r="1121" spans="1:5" x14ac:dyDescent="0.25">
      <c r="A1121" s="288" t="s">
        <v>1619</v>
      </c>
      <c r="B1121" s="290" t="s">
        <v>1616</v>
      </c>
      <c r="C1121" s="291"/>
      <c r="D1121" s="294" t="s">
        <v>41</v>
      </c>
      <c r="E1121" s="170" t="s">
        <v>1053</v>
      </c>
    </row>
    <row r="1122" spans="1:5" x14ac:dyDescent="0.25">
      <c r="A1122" s="296"/>
      <c r="B1122" s="297"/>
      <c r="C1122" s="298"/>
      <c r="D1122" s="299"/>
      <c r="E1122" s="171" t="s">
        <v>1054</v>
      </c>
    </row>
    <row r="1123" spans="1:5" x14ac:dyDescent="0.25">
      <c r="A1123" s="280" t="s">
        <v>1620</v>
      </c>
      <c r="B1123" s="282" t="s">
        <v>1616</v>
      </c>
      <c r="C1123" s="283"/>
      <c r="D1123" s="286" t="s">
        <v>41</v>
      </c>
      <c r="E1123" s="172" t="s">
        <v>1053</v>
      </c>
    </row>
    <row r="1124" spans="1:5" x14ac:dyDescent="0.25">
      <c r="A1124" s="281"/>
      <c r="B1124" s="284"/>
      <c r="C1124" s="285"/>
      <c r="D1124" s="287"/>
      <c r="E1124" s="173" t="s">
        <v>1054</v>
      </c>
    </row>
    <row r="1125" spans="1:5" x14ac:dyDescent="0.25">
      <c r="A1125" s="288" t="s">
        <v>1621</v>
      </c>
      <c r="B1125" s="290" t="s">
        <v>1616</v>
      </c>
      <c r="C1125" s="291"/>
      <c r="D1125" s="294" t="s">
        <v>41</v>
      </c>
      <c r="E1125" s="170" t="s">
        <v>1053</v>
      </c>
    </row>
    <row r="1126" spans="1:5" x14ac:dyDescent="0.25">
      <c r="A1126" s="296"/>
      <c r="B1126" s="297"/>
      <c r="C1126" s="298"/>
      <c r="D1126" s="299"/>
      <c r="E1126" s="171" t="s">
        <v>1054</v>
      </c>
    </row>
    <row r="1127" spans="1:5" x14ac:dyDescent="0.25">
      <c r="A1127" s="280" t="s">
        <v>1622</v>
      </c>
      <c r="B1127" s="282" t="s">
        <v>1616</v>
      </c>
      <c r="C1127" s="283"/>
      <c r="D1127" s="286" t="s">
        <v>41</v>
      </c>
      <c r="E1127" s="172" t="s">
        <v>1053</v>
      </c>
    </row>
    <row r="1128" spans="1:5" x14ac:dyDescent="0.25">
      <c r="A1128" s="281"/>
      <c r="B1128" s="284"/>
      <c r="C1128" s="285"/>
      <c r="D1128" s="287"/>
      <c r="E1128" s="173" t="s">
        <v>1054</v>
      </c>
    </row>
    <row r="1129" spans="1:5" x14ac:dyDescent="0.25">
      <c r="A1129" s="288" t="s">
        <v>1623</v>
      </c>
      <c r="B1129" s="290" t="s">
        <v>1616</v>
      </c>
      <c r="C1129" s="291"/>
      <c r="D1129" s="294" t="s">
        <v>41</v>
      </c>
      <c r="E1129" s="170" t="s">
        <v>1053</v>
      </c>
    </row>
    <row r="1130" spans="1:5" x14ac:dyDescent="0.25">
      <c r="A1130" s="296"/>
      <c r="B1130" s="297"/>
      <c r="C1130" s="298"/>
      <c r="D1130" s="299"/>
      <c r="E1130" s="171" t="s">
        <v>1054</v>
      </c>
    </row>
    <row r="1131" spans="1:5" x14ac:dyDescent="0.25">
      <c r="A1131" s="280" t="s">
        <v>1463</v>
      </c>
      <c r="B1131" s="282"/>
      <c r="C1131" s="283"/>
      <c r="D1131" s="286" t="s">
        <v>41</v>
      </c>
      <c r="E1131" s="172" t="s">
        <v>1053</v>
      </c>
    </row>
    <row r="1132" spans="1:5" x14ac:dyDescent="0.25">
      <c r="A1132" s="281"/>
      <c r="B1132" s="284"/>
      <c r="C1132" s="285"/>
      <c r="D1132" s="287"/>
      <c r="E1132" s="173" t="s">
        <v>1054</v>
      </c>
    </row>
    <row r="1133" spans="1:5" x14ac:dyDescent="0.25">
      <c r="A1133" s="288" t="s">
        <v>1485</v>
      </c>
      <c r="B1133" s="290"/>
      <c r="C1133" s="291"/>
      <c r="D1133" s="294" t="s">
        <v>41</v>
      </c>
      <c r="E1133" s="170" t="s">
        <v>1053</v>
      </c>
    </row>
    <row r="1134" spans="1:5" x14ac:dyDescent="0.25">
      <c r="A1134" s="296"/>
      <c r="B1134" s="297"/>
      <c r="C1134" s="298"/>
      <c r="D1134" s="299"/>
      <c r="E1134" s="171" t="s">
        <v>1054</v>
      </c>
    </row>
    <row r="1135" spans="1:5" x14ac:dyDescent="0.25">
      <c r="A1135" s="280" t="s">
        <v>1491</v>
      </c>
      <c r="B1135" s="282"/>
      <c r="C1135" s="283"/>
      <c r="D1135" s="286" t="s">
        <v>41</v>
      </c>
      <c r="E1135" s="172" t="s">
        <v>1053</v>
      </c>
    </row>
    <row r="1136" spans="1:5" x14ac:dyDescent="0.25">
      <c r="A1136" s="281"/>
      <c r="B1136" s="284"/>
      <c r="C1136" s="285"/>
      <c r="D1136" s="287"/>
      <c r="E1136" s="173" t="s">
        <v>1054</v>
      </c>
    </row>
    <row r="1137" spans="1:5" x14ac:dyDescent="0.25">
      <c r="A1137" s="288" t="s">
        <v>1496</v>
      </c>
      <c r="B1137" s="290"/>
      <c r="C1137" s="291"/>
      <c r="D1137" s="294" t="s">
        <v>41</v>
      </c>
      <c r="E1137" s="170" t="s">
        <v>1053</v>
      </c>
    </row>
    <row r="1138" spans="1:5" x14ac:dyDescent="0.25">
      <c r="A1138" s="296"/>
      <c r="B1138" s="297"/>
      <c r="C1138" s="298"/>
      <c r="D1138" s="299"/>
      <c r="E1138" s="171" t="s">
        <v>1054</v>
      </c>
    </row>
    <row r="1139" spans="1:5" x14ac:dyDescent="0.25">
      <c r="A1139" s="280" t="s">
        <v>1507</v>
      </c>
      <c r="B1139" s="282"/>
      <c r="C1139" s="283"/>
      <c r="D1139" s="286" t="s">
        <v>41</v>
      </c>
      <c r="E1139" s="172" t="s">
        <v>1053</v>
      </c>
    </row>
    <row r="1140" spans="1:5" x14ac:dyDescent="0.25">
      <c r="A1140" s="281"/>
      <c r="B1140" s="284"/>
      <c r="C1140" s="285"/>
      <c r="D1140" s="287"/>
      <c r="E1140" s="173" t="s">
        <v>1054</v>
      </c>
    </row>
    <row r="1141" spans="1:5" x14ac:dyDescent="0.25">
      <c r="A1141" s="288" t="s">
        <v>1514</v>
      </c>
      <c r="B1141" s="290"/>
      <c r="C1141" s="291"/>
      <c r="D1141" s="294" t="s">
        <v>41</v>
      </c>
      <c r="E1141" s="170" t="s">
        <v>1053</v>
      </c>
    </row>
    <row r="1142" spans="1:5" x14ac:dyDescent="0.25">
      <c r="A1142" s="296"/>
      <c r="B1142" s="297"/>
      <c r="C1142" s="298"/>
      <c r="D1142" s="299"/>
      <c r="E1142" s="171" t="s">
        <v>1054</v>
      </c>
    </row>
    <row r="1143" spans="1:5" x14ac:dyDescent="0.25">
      <c r="A1143" s="280" t="s">
        <v>1522</v>
      </c>
      <c r="B1143" s="282"/>
      <c r="C1143" s="283"/>
      <c r="D1143" s="286" t="s">
        <v>41</v>
      </c>
      <c r="E1143" s="172" t="s">
        <v>1053</v>
      </c>
    </row>
    <row r="1144" spans="1:5" x14ac:dyDescent="0.25">
      <c r="A1144" s="281"/>
      <c r="B1144" s="284"/>
      <c r="C1144" s="285"/>
      <c r="D1144" s="287"/>
      <c r="E1144" s="173" t="s">
        <v>1054</v>
      </c>
    </row>
    <row r="1145" spans="1:5" x14ac:dyDescent="0.25">
      <c r="A1145" s="288" t="s">
        <v>1526</v>
      </c>
      <c r="B1145" s="290"/>
      <c r="C1145" s="291"/>
      <c r="D1145" s="294" t="s">
        <v>41</v>
      </c>
      <c r="E1145" s="170" t="s">
        <v>1053</v>
      </c>
    </row>
    <row r="1146" spans="1:5" x14ac:dyDescent="0.25">
      <c r="A1146" s="296"/>
      <c r="B1146" s="297"/>
      <c r="C1146" s="298"/>
      <c r="D1146" s="299"/>
      <c r="E1146" s="171" t="s">
        <v>1054</v>
      </c>
    </row>
    <row r="1147" spans="1:5" x14ac:dyDescent="0.25">
      <c r="A1147" s="280" t="s">
        <v>1542</v>
      </c>
      <c r="B1147" s="282"/>
      <c r="C1147" s="283"/>
      <c r="D1147" s="286" t="s">
        <v>41</v>
      </c>
      <c r="E1147" s="172" t="s">
        <v>1053</v>
      </c>
    </row>
    <row r="1148" spans="1:5" x14ac:dyDescent="0.25">
      <c r="A1148" s="281"/>
      <c r="B1148" s="284"/>
      <c r="C1148" s="285"/>
      <c r="D1148" s="287"/>
      <c r="E1148" s="173" t="s">
        <v>1054</v>
      </c>
    </row>
    <row r="1149" spans="1:5" x14ac:dyDescent="0.25">
      <c r="A1149" s="288" t="s">
        <v>1548</v>
      </c>
      <c r="B1149" s="290"/>
      <c r="C1149" s="291"/>
      <c r="D1149" s="294" t="s">
        <v>41</v>
      </c>
      <c r="E1149" s="170" t="s">
        <v>1053</v>
      </c>
    </row>
    <row r="1150" spans="1:5" x14ac:dyDescent="0.25">
      <c r="A1150" s="296"/>
      <c r="B1150" s="297"/>
      <c r="C1150" s="298"/>
      <c r="D1150" s="299"/>
      <c r="E1150" s="171" t="s">
        <v>1054</v>
      </c>
    </row>
    <row r="1151" spans="1:5" x14ac:dyDescent="0.25">
      <c r="A1151" s="280" t="s">
        <v>1557</v>
      </c>
      <c r="B1151" s="282"/>
      <c r="C1151" s="283"/>
      <c r="D1151" s="286" t="s">
        <v>41</v>
      </c>
      <c r="E1151" s="172" t="s">
        <v>1053</v>
      </c>
    </row>
    <row r="1152" spans="1:5" x14ac:dyDescent="0.25">
      <c r="A1152" s="281"/>
      <c r="B1152" s="284"/>
      <c r="C1152" s="285"/>
      <c r="D1152" s="287"/>
      <c r="E1152" s="173" t="s">
        <v>1054</v>
      </c>
    </row>
    <row r="1153" spans="1:5" x14ac:dyDescent="0.25">
      <c r="A1153" s="288" t="s">
        <v>1587</v>
      </c>
      <c r="B1153" s="290"/>
      <c r="C1153" s="291"/>
      <c r="D1153" s="294" t="s">
        <v>41</v>
      </c>
      <c r="E1153" s="170" t="s">
        <v>1053</v>
      </c>
    </row>
    <row r="1154" spans="1:5" x14ac:dyDescent="0.25">
      <c r="A1154" s="296"/>
      <c r="B1154" s="297"/>
      <c r="C1154" s="298"/>
      <c r="D1154" s="299"/>
      <c r="E1154" s="171" t="s">
        <v>1054</v>
      </c>
    </row>
    <row r="1155" spans="1:5" x14ac:dyDescent="0.25">
      <c r="A1155" s="280" t="s">
        <v>1591</v>
      </c>
      <c r="B1155" s="282"/>
      <c r="C1155" s="283"/>
      <c r="D1155" s="286" t="s">
        <v>41</v>
      </c>
      <c r="E1155" s="172" t="s">
        <v>1053</v>
      </c>
    </row>
    <row r="1156" spans="1:5" x14ac:dyDescent="0.25">
      <c r="A1156" s="281"/>
      <c r="B1156" s="284"/>
      <c r="C1156" s="285"/>
      <c r="D1156" s="287"/>
      <c r="E1156" s="173" t="s">
        <v>1054</v>
      </c>
    </row>
    <row r="1157" spans="1:5" x14ac:dyDescent="0.25">
      <c r="A1157" s="288" t="s">
        <v>1596</v>
      </c>
      <c r="B1157" s="290"/>
      <c r="C1157" s="291"/>
      <c r="D1157" s="294" t="s">
        <v>41</v>
      </c>
      <c r="E1157" s="170" t="s">
        <v>1053</v>
      </c>
    </row>
    <row r="1158" spans="1:5" x14ac:dyDescent="0.25">
      <c r="A1158" s="296"/>
      <c r="B1158" s="297"/>
      <c r="C1158" s="298"/>
      <c r="D1158" s="299"/>
      <c r="E1158" s="171" t="s">
        <v>1054</v>
      </c>
    </row>
    <row r="1159" spans="1:5" x14ac:dyDescent="0.25">
      <c r="A1159" s="280" t="s">
        <v>1602</v>
      </c>
      <c r="B1159" s="282"/>
      <c r="C1159" s="283"/>
      <c r="D1159" s="286" t="s">
        <v>41</v>
      </c>
      <c r="E1159" s="172" t="s">
        <v>1053</v>
      </c>
    </row>
    <row r="1160" spans="1:5" x14ac:dyDescent="0.25">
      <c r="A1160" s="281"/>
      <c r="B1160" s="284"/>
      <c r="C1160" s="285"/>
      <c r="D1160" s="287"/>
      <c r="E1160" s="173" t="s">
        <v>1054</v>
      </c>
    </row>
    <row r="1161" spans="1:5" x14ac:dyDescent="0.25">
      <c r="A1161" s="288" t="s">
        <v>1608</v>
      </c>
      <c r="B1161" s="290"/>
      <c r="C1161" s="291"/>
      <c r="D1161" s="294" t="s">
        <v>41</v>
      </c>
      <c r="E1161" s="170" t="s">
        <v>1053</v>
      </c>
    </row>
    <row r="1162" spans="1:5" x14ac:dyDescent="0.25">
      <c r="A1162" s="296"/>
      <c r="B1162" s="297"/>
      <c r="C1162" s="298"/>
      <c r="D1162" s="299"/>
      <c r="E1162" s="171" t="s">
        <v>1054</v>
      </c>
    </row>
    <row r="1163" spans="1:5" x14ac:dyDescent="0.25">
      <c r="A1163" s="280" t="s">
        <v>1567</v>
      </c>
      <c r="B1163" s="282"/>
      <c r="C1163" s="283"/>
      <c r="D1163" s="286" t="s">
        <v>41</v>
      </c>
      <c r="E1163" s="172" t="s">
        <v>1053</v>
      </c>
    </row>
    <row r="1164" spans="1:5" x14ac:dyDescent="0.25">
      <c r="A1164" s="281"/>
      <c r="B1164" s="284"/>
      <c r="C1164" s="285"/>
      <c r="D1164" s="287"/>
      <c r="E1164" s="173" t="s">
        <v>1054</v>
      </c>
    </row>
    <row r="1165" spans="1:5" x14ac:dyDescent="0.25">
      <c r="A1165" s="288" t="s">
        <v>1573</v>
      </c>
      <c r="B1165" s="290" t="s">
        <v>1522</v>
      </c>
      <c r="C1165" s="291"/>
      <c r="D1165" s="294" t="s">
        <v>41</v>
      </c>
      <c r="E1165" s="170" t="s">
        <v>1053</v>
      </c>
    </row>
    <row r="1166" spans="1:5" x14ac:dyDescent="0.25">
      <c r="A1166" s="296"/>
      <c r="B1166" s="297"/>
      <c r="C1166" s="298"/>
      <c r="D1166" s="299"/>
      <c r="E1166" s="171" t="s">
        <v>1054</v>
      </c>
    </row>
    <row r="1167" spans="1:5" x14ac:dyDescent="0.25">
      <c r="A1167" s="280" t="s">
        <v>1624</v>
      </c>
      <c r="B1167" s="282" t="s">
        <v>1463</v>
      </c>
      <c r="C1167" s="283"/>
      <c r="D1167" s="286" t="s">
        <v>41</v>
      </c>
      <c r="E1167" s="172" t="s">
        <v>1053</v>
      </c>
    </row>
    <row r="1168" spans="1:5" x14ac:dyDescent="0.25">
      <c r="A1168" s="281"/>
      <c r="B1168" s="284"/>
      <c r="C1168" s="285"/>
      <c r="D1168" s="287"/>
      <c r="E1168" s="173" t="s">
        <v>1054</v>
      </c>
    </row>
    <row r="1169" spans="1:5" x14ac:dyDescent="0.25">
      <c r="A1169" s="288" t="s">
        <v>1625</v>
      </c>
      <c r="B1169" s="290" t="s">
        <v>1485</v>
      </c>
      <c r="C1169" s="291"/>
      <c r="D1169" s="294" t="s">
        <v>41</v>
      </c>
      <c r="E1169" s="170" t="s">
        <v>1053</v>
      </c>
    </row>
    <row r="1170" spans="1:5" x14ac:dyDescent="0.25">
      <c r="A1170" s="296"/>
      <c r="B1170" s="297"/>
      <c r="C1170" s="298"/>
      <c r="D1170" s="299"/>
      <c r="E1170" s="171" t="s">
        <v>1054</v>
      </c>
    </row>
    <row r="1171" spans="1:5" x14ac:dyDescent="0.25">
      <c r="A1171" s="280" t="s">
        <v>1373</v>
      </c>
      <c r="B1171" s="282" t="s">
        <v>1491</v>
      </c>
      <c r="C1171" s="283"/>
      <c r="D1171" s="286" t="s">
        <v>41</v>
      </c>
      <c r="E1171" s="172" t="s">
        <v>1053</v>
      </c>
    </row>
    <row r="1172" spans="1:5" x14ac:dyDescent="0.25">
      <c r="A1172" s="281"/>
      <c r="B1172" s="284"/>
      <c r="C1172" s="285"/>
      <c r="D1172" s="287"/>
      <c r="E1172" s="173" t="s">
        <v>1054</v>
      </c>
    </row>
    <row r="1173" spans="1:5" x14ac:dyDescent="0.25">
      <c r="A1173" s="288" t="s">
        <v>1626</v>
      </c>
      <c r="B1173" s="290" t="s">
        <v>1496</v>
      </c>
      <c r="C1173" s="291"/>
      <c r="D1173" s="294" t="s">
        <v>41</v>
      </c>
      <c r="E1173" s="170" t="s">
        <v>1053</v>
      </c>
    </row>
    <row r="1174" spans="1:5" x14ac:dyDescent="0.25">
      <c r="A1174" s="296"/>
      <c r="B1174" s="297"/>
      <c r="C1174" s="298"/>
      <c r="D1174" s="299"/>
      <c r="E1174" s="171" t="s">
        <v>1054</v>
      </c>
    </row>
    <row r="1175" spans="1:5" x14ac:dyDescent="0.25">
      <c r="A1175" s="280" t="s">
        <v>1183</v>
      </c>
      <c r="B1175" s="282" t="s">
        <v>1507</v>
      </c>
      <c r="C1175" s="283"/>
      <c r="D1175" s="286" t="s">
        <v>41</v>
      </c>
      <c r="E1175" s="172" t="s">
        <v>1053</v>
      </c>
    </row>
    <row r="1176" spans="1:5" x14ac:dyDescent="0.25">
      <c r="A1176" s="281"/>
      <c r="B1176" s="284"/>
      <c r="C1176" s="285"/>
      <c r="D1176" s="287"/>
      <c r="E1176" s="173" t="s">
        <v>1054</v>
      </c>
    </row>
    <row r="1177" spans="1:5" x14ac:dyDescent="0.25">
      <c r="A1177" s="288" t="s">
        <v>1627</v>
      </c>
      <c r="B1177" s="290" t="s">
        <v>1526</v>
      </c>
      <c r="C1177" s="291"/>
      <c r="D1177" s="294" t="s">
        <v>41</v>
      </c>
      <c r="E1177" s="170" t="s">
        <v>1053</v>
      </c>
    </row>
    <row r="1178" spans="1:5" x14ac:dyDescent="0.25">
      <c r="A1178" s="296"/>
      <c r="B1178" s="297"/>
      <c r="C1178" s="298"/>
      <c r="D1178" s="299"/>
      <c r="E1178" s="171" t="s">
        <v>1054</v>
      </c>
    </row>
    <row r="1179" spans="1:5" x14ac:dyDescent="0.25">
      <c r="A1179" s="280" t="s">
        <v>1628</v>
      </c>
      <c r="B1179" s="282" t="s">
        <v>1526</v>
      </c>
      <c r="C1179" s="283"/>
      <c r="D1179" s="286" t="s">
        <v>41</v>
      </c>
      <c r="E1179" s="172" t="s">
        <v>1053</v>
      </c>
    </row>
    <row r="1180" spans="1:5" x14ac:dyDescent="0.25">
      <c r="A1180" s="281"/>
      <c r="B1180" s="284"/>
      <c r="C1180" s="285"/>
      <c r="D1180" s="287"/>
      <c r="E1180" s="173" t="s">
        <v>1054</v>
      </c>
    </row>
    <row r="1181" spans="1:5" x14ac:dyDescent="0.25">
      <c r="A1181" s="288" t="s">
        <v>1629</v>
      </c>
      <c r="B1181" s="290" t="s">
        <v>1542</v>
      </c>
      <c r="C1181" s="291"/>
      <c r="D1181" s="294" t="s">
        <v>41</v>
      </c>
      <c r="E1181" s="170" t="s">
        <v>1053</v>
      </c>
    </row>
    <row r="1182" spans="1:5" x14ac:dyDescent="0.25">
      <c r="A1182" s="296"/>
      <c r="B1182" s="297"/>
      <c r="C1182" s="298"/>
      <c r="D1182" s="299"/>
      <c r="E1182" s="171" t="s">
        <v>1054</v>
      </c>
    </row>
    <row r="1183" spans="1:5" x14ac:dyDescent="0.25">
      <c r="A1183" s="280" t="s">
        <v>1630</v>
      </c>
      <c r="B1183" s="282" t="s">
        <v>1557</v>
      </c>
      <c r="C1183" s="283"/>
      <c r="D1183" s="286" t="s">
        <v>41</v>
      </c>
      <c r="E1183" s="172" t="s">
        <v>1053</v>
      </c>
    </row>
    <row r="1184" spans="1:5" x14ac:dyDescent="0.25">
      <c r="A1184" s="281"/>
      <c r="B1184" s="284"/>
      <c r="C1184" s="285"/>
      <c r="D1184" s="287"/>
      <c r="E1184" s="173" t="s">
        <v>1054</v>
      </c>
    </row>
    <row r="1185" spans="1:5" x14ac:dyDescent="0.25">
      <c r="A1185" s="288" t="s">
        <v>1631</v>
      </c>
      <c r="B1185" s="290" t="s">
        <v>1567</v>
      </c>
      <c r="C1185" s="291"/>
      <c r="D1185" s="294" t="s">
        <v>41</v>
      </c>
      <c r="E1185" s="170" t="s">
        <v>1053</v>
      </c>
    </row>
    <row r="1186" spans="1:5" x14ac:dyDescent="0.25">
      <c r="A1186" s="296"/>
      <c r="B1186" s="297"/>
      <c r="C1186" s="298"/>
      <c r="D1186" s="299"/>
      <c r="E1186" s="171" t="s">
        <v>1054</v>
      </c>
    </row>
    <row r="1187" spans="1:5" x14ac:dyDescent="0.25">
      <c r="A1187" s="280" t="s">
        <v>1632</v>
      </c>
      <c r="B1187" s="282" t="s">
        <v>1463</v>
      </c>
      <c r="C1187" s="283"/>
      <c r="D1187" s="286" t="s">
        <v>41</v>
      </c>
      <c r="E1187" s="172" t="s">
        <v>1053</v>
      </c>
    </row>
    <row r="1188" spans="1:5" x14ac:dyDescent="0.25">
      <c r="A1188" s="281"/>
      <c r="B1188" s="284"/>
      <c r="C1188" s="285"/>
      <c r="D1188" s="287"/>
      <c r="E1188" s="173" t="s">
        <v>1054</v>
      </c>
    </row>
    <row r="1189" spans="1:5" x14ac:dyDescent="0.25">
      <c r="A1189" s="288" t="s">
        <v>1633</v>
      </c>
      <c r="B1189" s="290" t="s">
        <v>1514</v>
      </c>
      <c r="C1189" s="291"/>
      <c r="D1189" s="294" t="s">
        <v>41</v>
      </c>
      <c r="E1189" s="170" t="s">
        <v>1053</v>
      </c>
    </row>
    <row r="1190" spans="1:5" x14ac:dyDescent="0.25">
      <c r="A1190" s="296"/>
      <c r="B1190" s="297"/>
      <c r="C1190" s="298"/>
      <c r="D1190" s="299"/>
      <c r="E1190" s="171" t="s">
        <v>1054</v>
      </c>
    </row>
    <row r="1191" spans="1:5" x14ac:dyDescent="0.25">
      <c r="A1191" s="280" t="s">
        <v>1634</v>
      </c>
      <c r="B1191" s="282" t="s">
        <v>1548</v>
      </c>
      <c r="C1191" s="283"/>
      <c r="D1191" s="286" t="s">
        <v>41</v>
      </c>
      <c r="E1191" s="172" t="s">
        <v>1053</v>
      </c>
    </row>
    <row r="1192" spans="1:5" x14ac:dyDescent="0.25">
      <c r="A1192" s="281"/>
      <c r="B1192" s="284"/>
      <c r="C1192" s="285"/>
      <c r="D1192" s="287"/>
      <c r="E1192" s="173" t="s">
        <v>1054</v>
      </c>
    </row>
    <row r="1193" spans="1:5" x14ac:dyDescent="0.25">
      <c r="A1193" s="288" t="s">
        <v>1635</v>
      </c>
      <c r="B1193" s="290" t="s">
        <v>1548</v>
      </c>
      <c r="C1193" s="291"/>
      <c r="D1193" s="294" t="s">
        <v>41</v>
      </c>
      <c r="E1193" s="170" t="s">
        <v>1053</v>
      </c>
    </row>
    <row r="1194" spans="1:5" x14ac:dyDescent="0.25">
      <c r="A1194" s="296"/>
      <c r="B1194" s="297"/>
      <c r="C1194" s="298"/>
      <c r="D1194" s="299"/>
      <c r="E1194" s="171" t="s">
        <v>1054</v>
      </c>
    </row>
    <row r="1195" spans="1:5" x14ac:dyDescent="0.25">
      <c r="A1195" s="280" t="s">
        <v>1616</v>
      </c>
      <c r="B1195" s="282"/>
      <c r="C1195" s="283"/>
      <c r="D1195" s="286" t="s">
        <v>41</v>
      </c>
      <c r="E1195" s="172" t="s">
        <v>1053</v>
      </c>
    </row>
    <row r="1196" spans="1:5" x14ac:dyDescent="0.25">
      <c r="A1196" s="281"/>
      <c r="B1196" s="284"/>
      <c r="C1196" s="285"/>
      <c r="D1196" s="287"/>
      <c r="E1196" s="173" t="s">
        <v>1054</v>
      </c>
    </row>
    <row r="1197" spans="1:5" x14ac:dyDescent="0.25">
      <c r="A1197" s="288" t="s">
        <v>1636</v>
      </c>
      <c r="B1197" s="290" t="s">
        <v>1463</v>
      </c>
      <c r="C1197" s="291"/>
      <c r="D1197" s="294" t="s">
        <v>41</v>
      </c>
      <c r="E1197" s="170" t="s">
        <v>1053</v>
      </c>
    </row>
    <row r="1198" spans="1:5" x14ac:dyDescent="0.25">
      <c r="A1198" s="296"/>
      <c r="B1198" s="297"/>
      <c r="C1198" s="298"/>
      <c r="D1198" s="299"/>
      <c r="E1198" s="171" t="s">
        <v>1054</v>
      </c>
    </row>
    <row r="1199" spans="1:5" x14ac:dyDescent="0.25">
      <c r="A1199" s="280" t="s">
        <v>1637</v>
      </c>
      <c r="B1199" s="282" t="s">
        <v>1463</v>
      </c>
      <c r="C1199" s="283"/>
      <c r="D1199" s="286" t="s">
        <v>41</v>
      </c>
      <c r="E1199" s="172" t="s">
        <v>1053</v>
      </c>
    </row>
    <row r="1200" spans="1:5" x14ac:dyDescent="0.25">
      <c r="A1200" s="281"/>
      <c r="B1200" s="284"/>
      <c r="C1200" s="285"/>
      <c r="D1200" s="287"/>
      <c r="E1200" s="173" t="s">
        <v>1054</v>
      </c>
    </row>
    <row r="1201" spans="1:5" x14ac:dyDescent="0.25">
      <c r="A1201" s="288" t="s">
        <v>1638</v>
      </c>
      <c r="B1201" s="290" t="s">
        <v>1463</v>
      </c>
      <c r="C1201" s="291"/>
      <c r="D1201" s="294" t="s">
        <v>41</v>
      </c>
      <c r="E1201" s="170" t="s">
        <v>1053</v>
      </c>
    </row>
    <row r="1202" spans="1:5" x14ac:dyDescent="0.25">
      <c r="A1202" s="296"/>
      <c r="B1202" s="297"/>
      <c r="C1202" s="298"/>
      <c r="D1202" s="299"/>
      <c r="E1202" s="171" t="s">
        <v>1054</v>
      </c>
    </row>
    <row r="1203" spans="1:5" x14ac:dyDescent="0.25">
      <c r="A1203" s="280" t="s">
        <v>1639</v>
      </c>
      <c r="B1203" s="282" t="s">
        <v>1496</v>
      </c>
      <c r="C1203" s="283"/>
      <c r="D1203" s="286" t="s">
        <v>41</v>
      </c>
      <c r="E1203" s="172" t="s">
        <v>1053</v>
      </c>
    </row>
    <row r="1204" spans="1:5" x14ac:dyDescent="0.25">
      <c r="A1204" s="281"/>
      <c r="B1204" s="284"/>
      <c r="C1204" s="285"/>
      <c r="D1204" s="287"/>
      <c r="E1204" s="173" t="s">
        <v>1054</v>
      </c>
    </row>
    <row r="1205" spans="1:5" x14ac:dyDescent="0.25">
      <c r="A1205" s="288" t="s">
        <v>1640</v>
      </c>
      <c r="B1205" s="290"/>
      <c r="C1205" s="291"/>
      <c r="D1205" s="294" t="s">
        <v>42</v>
      </c>
      <c r="E1205" s="170" t="s">
        <v>1053</v>
      </c>
    </row>
    <row r="1206" spans="1:5" x14ac:dyDescent="0.25">
      <c r="A1206" s="296"/>
      <c r="B1206" s="297"/>
      <c r="C1206" s="298"/>
      <c r="D1206" s="299"/>
      <c r="E1206" s="171" t="s">
        <v>1054</v>
      </c>
    </row>
    <row r="1207" spans="1:5" x14ac:dyDescent="0.25">
      <c r="A1207" s="280" t="s">
        <v>1641</v>
      </c>
      <c r="B1207" s="282"/>
      <c r="C1207" s="283"/>
      <c r="D1207" s="286" t="s">
        <v>42</v>
      </c>
      <c r="E1207" s="172" t="s">
        <v>1053</v>
      </c>
    </row>
    <row r="1208" spans="1:5" x14ac:dyDescent="0.25">
      <c r="A1208" s="281"/>
      <c r="B1208" s="284"/>
      <c r="C1208" s="285"/>
      <c r="D1208" s="287"/>
      <c r="E1208" s="173" t="s">
        <v>1054</v>
      </c>
    </row>
    <row r="1209" spans="1:5" x14ac:dyDescent="0.25">
      <c r="A1209" s="288" t="s">
        <v>1642</v>
      </c>
      <c r="B1209" s="290"/>
      <c r="C1209" s="291"/>
      <c r="D1209" s="294" t="s">
        <v>42</v>
      </c>
      <c r="E1209" s="170" t="s">
        <v>1053</v>
      </c>
    </row>
    <row r="1210" spans="1:5" x14ac:dyDescent="0.25">
      <c r="A1210" s="296"/>
      <c r="B1210" s="297"/>
      <c r="C1210" s="298"/>
      <c r="D1210" s="299"/>
      <c r="E1210" s="171" t="s">
        <v>1054</v>
      </c>
    </row>
    <row r="1211" spans="1:5" x14ac:dyDescent="0.25">
      <c r="A1211" s="280" t="s">
        <v>1643</v>
      </c>
      <c r="B1211" s="282"/>
      <c r="C1211" s="283"/>
      <c r="D1211" s="286" t="s">
        <v>42</v>
      </c>
      <c r="E1211" s="172" t="s">
        <v>1053</v>
      </c>
    </row>
    <row r="1212" spans="1:5" x14ac:dyDescent="0.25">
      <c r="A1212" s="281"/>
      <c r="B1212" s="284"/>
      <c r="C1212" s="285"/>
      <c r="D1212" s="287"/>
      <c r="E1212" s="173" t="s">
        <v>1054</v>
      </c>
    </row>
    <row r="1213" spans="1:5" x14ac:dyDescent="0.25">
      <c r="A1213" s="288" t="s">
        <v>1644</v>
      </c>
      <c r="B1213" s="290"/>
      <c r="C1213" s="291"/>
      <c r="D1213" s="294" t="s">
        <v>42</v>
      </c>
      <c r="E1213" s="170" t="s">
        <v>1053</v>
      </c>
    </row>
    <row r="1214" spans="1:5" x14ac:dyDescent="0.25">
      <c r="A1214" s="296"/>
      <c r="B1214" s="297"/>
      <c r="C1214" s="298"/>
      <c r="D1214" s="299"/>
      <c r="E1214" s="171" t="s">
        <v>1054</v>
      </c>
    </row>
    <row r="1215" spans="1:5" x14ac:dyDescent="0.25">
      <c r="A1215" s="280" t="s">
        <v>1645</v>
      </c>
      <c r="B1215" s="282"/>
      <c r="C1215" s="283"/>
      <c r="D1215" s="286" t="s">
        <v>42</v>
      </c>
      <c r="E1215" s="172" t="s">
        <v>1053</v>
      </c>
    </row>
    <row r="1216" spans="1:5" x14ac:dyDescent="0.25">
      <c r="A1216" s="281"/>
      <c r="B1216" s="284"/>
      <c r="C1216" s="285"/>
      <c r="D1216" s="287"/>
      <c r="E1216" s="173" t="s">
        <v>1054</v>
      </c>
    </row>
    <row r="1217" spans="1:5" x14ac:dyDescent="0.25">
      <c r="A1217" s="288" t="s">
        <v>1646</v>
      </c>
      <c r="B1217" s="290"/>
      <c r="C1217" s="291"/>
      <c r="D1217" s="294" t="s">
        <v>42</v>
      </c>
      <c r="E1217" s="170" t="s">
        <v>1053</v>
      </c>
    </row>
    <row r="1218" spans="1:5" x14ac:dyDescent="0.25">
      <c r="A1218" s="296"/>
      <c r="B1218" s="297"/>
      <c r="C1218" s="298"/>
      <c r="D1218" s="299"/>
      <c r="E1218" s="171" t="s">
        <v>1054</v>
      </c>
    </row>
    <row r="1219" spans="1:5" x14ac:dyDescent="0.25">
      <c r="A1219" s="280" t="s">
        <v>1647</v>
      </c>
      <c r="B1219" s="282"/>
      <c r="C1219" s="283"/>
      <c r="D1219" s="286" t="s">
        <v>42</v>
      </c>
      <c r="E1219" s="172" t="s">
        <v>1053</v>
      </c>
    </row>
    <row r="1220" spans="1:5" x14ac:dyDescent="0.25">
      <c r="A1220" s="281"/>
      <c r="B1220" s="284"/>
      <c r="C1220" s="285"/>
      <c r="D1220" s="287"/>
      <c r="E1220" s="173" t="s">
        <v>1054</v>
      </c>
    </row>
    <row r="1221" spans="1:5" x14ac:dyDescent="0.25">
      <c r="A1221" s="288" t="s">
        <v>1648</v>
      </c>
      <c r="B1221" s="290" t="s">
        <v>1649</v>
      </c>
      <c r="C1221" s="291"/>
      <c r="D1221" s="294" t="s">
        <v>42</v>
      </c>
      <c r="E1221" s="170" t="s">
        <v>1053</v>
      </c>
    </row>
    <row r="1222" spans="1:5" x14ac:dyDescent="0.25">
      <c r="A1222" s="296"/>
      <c r="B1222" s="297"/>
      <c r="C1222" s="298"/>
      <c r="D1222" s="299"/>
      <c r="E1222" s="171" t="s">
        <v>1054</v>
      </c>
    </row>
    <row r="1223" spans="1:5" x14ac:dyDescent="0.25">
      <c r="A1223" s="280" t="s">
        <v>1543</v>
      </c>
      <c r="B1223" s="282" t="s">
        <v>1649</v>
      </c>
      <c r="C1223" s="283"/>
      <c r="D1223" s="286" t="s">
        <v>42</v>
      </c>
      <c r="E1223" s="172" t="s">
        <v>1053</v>
      </c>
    </row>
    <row r="1224" spans="1:5" x14ac:dyDescent="0.25">
      <c r="A1224" s="281"/>
      <c r="B1224" s="284"/>
      <c r="C1224" s="285"/>
      <c r="D1224" s="287"/>
      <c r="E1224" s="173" t="s">
        <v>1054</v>
      </c>
    </row>
    <row r="1225" spans="1:5" x14ac:dyDescent="0.25">
      <c r="A1225" s="288" t="s">
        <v>1650</v>
      </c>
      <c r="B1225" s="290" t="s">
        <v>1649</v>
      </c>
      <c r="C1225" s="291"/>
      <c r="D1225" s="294" t="s">
        <v>42</v>
      </c>
      <c r="E1225" s="170" t="s">
        <v>1053</v>
      </c>
    </row>
    <row r="1226" spans="1:5" x14ac:dyDescent="0.25">
      <c r="A1226" s="296"/>
      <c r="B1226" s="297"/>
      <c r="C1226" s="298"/>
      <c r="D1226" s="299"/>
      <c r="E1226" s="171" t="s">
        <v>1054</v>
      </c>
    </row>
    <row r="1227" spans="1:5" x14ac:dyDescent="0.25">
      <c r="A1227" s="280" t="s">
        <v>1651</v>
      </c>
      <c r="B1227" s="282" t="s">
        <v>1649</v>
      </c>
      <c r="C1227" s="283"/>
      <c r="D1227" s="286" t="s">
        <v>42</v>
      </c>
      <c r="E1227" s="172" t="s">
        <v>1053</v>
      </c>
    </row>
    <row r="1228" spans="1:5" x14ac:dyDescent="0.25">
      <c r="A1228" s="281"/>
      <c r="B1228" s="284"/>
      <c r="C1228" s="285"/>
      <c r="D1228" s="287"/>
      <c r="E1228" s="173" t="s">
        <v>1054</v>
      </c>
    </row>
    <row r="1229" spans="1:5" x14ac:dyDescent="0.25">
      <c r="A1229" s="288" t="s">
        <v>1652</v>
      </c>
      <c r="B1229" s="290" t="s">
        <v>1649</v>
      </c>
      <c r="C1229" s="291"/>
      <c r="D1229" s="294" t="s">
        <v>42</v>
      </c>
      <c r="E1229" s="170" t="s">
        <v>1053</v>
      </c>
    </row>
    <row r="1230" spans="1:5" x14ac:dyDescent="0.25">
      <c r="A1230" s="296"/>
      <c r="B1230" s="297"/>
      <c r="C1230" s="298"/>
      <c r="D1230" s="299"/>
      <c r="E1230" s="171" t="s">
        <v>1054</v>
      </c>
    </row>
    <row r="1231" spans="1:5" x14ac:dyDescent="0.25">
      <c r="A1231" s="280" t="s">
        <v>1653</v>
      </c>
      <c r="B1231" s="282" t="s">
        <v>1649</v>
      </c>
      <c r="C1231" s="283"/>
      <c r="D1231" s="286" t="s">
        <v>42</v>
      </c>
      <c r="E1231" s="172" t="s">
        <v>1053</v>
      </c>
    </row>
    <row r="1232" spans="1:5" x14ac:dyDescent="0.25">
      <c r="A1232" s="281"/>
      <c r="B1232" s="284"/>
      <c r="C1232" s="285"/>
      <c r="D1232" s="287"/>
      <c r="E1232" s="173" t="s">
        <v>1054</v>
      </c>
    </row>
    <row r="1233" spans="1:5" x14ac:dyDescent="0.25">
      <c r="A1233" s="288" t="s">
        <v>1654</v>
      </c>
      <c r="B1233" s="290" t="s">
        <v>1649</v>
      </c>
      <c r="C1233" s="291"/>
      <c r="D1233" s="294" t="s">
        <v>42</v>
      </c>
      <c r="E1233" s="170" t="s">
        <v>1053</v>
      </c>
    </row>
    <row r="1234" spans="1:5" x14ac:dyDescent="0.25">
      <c r="A1234" s="296"/>
      <c r="B1234" s="297"/>
      <c r="C1234" s="298"/>
      <c r="D1234" s="299"/>
      <c r="E1234" s="171" t="s">
        <v>1054</v>
      </c>
    </row>
    <row r="1235" spans="1:5" x14ac:dyDescent="0.25">
      <c r="A1235" s="280" t="s">
        <v>1655</v>
      </c>
      <c r="B1235" s="282" t="s">
        <v>1649</v>
      </c>
      <c r="C1235" s="283"/>
      <c r="D1235" s="286" t="s">
        <v>42</v>
      </c>
      <c r="E1235" s="172" t="s">
        <v>1053</v>
      </c>
    </row>
    <row r="1236" spans="1:5" x14ac:dyDescent="0.25">
      <c r="A1236" s="281"/>
      <c r="B1236" s="284"/>
      <c r="C1236" s="285"/>
      <c r="D1236" s="287"/>
      <c r="E1236" s="173" t="s">
        <v>1054</v>
      </c>
    </row>
    <row r="1237" spans="1:5" x14ac:dyDescent="0.25">
      <c r="A1237" s="288" t="s">
        <v>1656</v>
      </c>
      <c r="B1237" s="290" t="s">
        <v>1649</v>
      </c>
      <c r="C1237" s="291"/>
      <c r="D1237" s="294" t="s">
        <v>42</v>
      </c>
      <c r="E1237" s="170" t="s">
        <v>1053</v>
      </c>
    </row>
    <row r="1238" spans="1:5" x14ac:dyDescent="0.25">
      <c r="A1238" s="296"/>
      <c r="B1238" s="297"/>
      <c r="C1238" s="298"/>
      <c r="D1238" s="299"/>
      <c r="E1238" s="171" t="s">
        <v>1054</v>
      </c>
    </row>
    <row r="1239" spans="1:5" x14ac:dyDescent="0.25">
      <c r="A1239" s="280" t="s">
        <v>1563</v>
      </c>
      <c r="B1239" s="282" t="s">
        <v>1649</v>
      </c>
      <c r="C1239" s="283"/>
      <c r="D1239" s="286" t="s">
        <v>42</v>
      </c>
      <c r="E1239" s="172" t="s">
        <v>1053</v>
      </c>
    </row>
    <row r="1240" spans="1:5" x14ac:dyDescent="0.25">
      <c r="A1240" s="281"/>
      <c r="B1240" s="284"/>
      <c r="C1240" s="285"/>
      <c r="D1240" s="287"/>
      <c r="E1240" s="173" t="s">
        <v>1054</v>
      </c>
    </row>
    <row r="1241" spans="1:5" x14ac:dyDescent="0.25">
      <c r="A1241" s="288" t="s">
        <v>1657</v>
      </c>
      <c r="B1241" s="290" t="s">
        <v>1649</v>
      </c>
      <c r="C1241" s="291"/>
      <c r="D1241" s="294" t="s">
        <v>42</v>
      </c>
      <c r="E1241" s="170" t="s">
        <v>1053</v>
      </c>
    </row>
    <row r="1242" spans="1:5" x14ac:dyDescent="0.25">
      <c r="A1242" s="296"/>
      <c r="B1242" s="297"/>
      <c r="C1242" s="298"/>
      <c r="D1242" s="299"/>
      <c r="E1242" s="171" t="s">
        <v>1054</v>
      </c>
    </row>
    <row r="1243" spans="1:5" x14ac:dyDescent="0.25">
      <c r="A1243" s="280" t="s">
        <v>1658</v>
      </c>
      <c r="B1243" s="282" t="s">
        <v>1649</v>
      </c>
      <c r="C1243" s="283"/>
      <c r="D1243" s="286" t="s">
        <v>42</v>
      </c>
      <c r="E1243" s="172" t="s">
        <v>1053</v>
      </c>
    </row>
    <row r="1244" spans="1:5" x14ac:dyDescent="0.25">
      <c r="A1244" s="281"/>
      <c r="B1244" s="284"/>
      <c r="C1244" s="285"/>
      <c r="D1244" s="287"/>
      <c r="E1244" s="173" t="s">
        <v>1054</v>
      </c>
    </row>
    <row r="1245" spans="1:5" x14ac:dyDescent="0.25">
      <c r="A1245" s="288" t="s">
        <v>1659</v>
      </c>
      <c r="B1245" s="290" t="s">
        <v>1649</v>
      </c>
      <c r="C1245" s="291"/>
      <c r="D1245" s="294" t="s">
        <v>42</v>
      </c>
      <c r="E1245" s="170" t="s">
        <v>1053</v>
      </c>
    </row>
    <row r="1246" spans="1:5" x14ac:dyDescent="0.25">
      <c r="A1246" s="296"/>
      <c r="B1246" s="297"/>
      <c r="C1246" s="298"/>
      <c r="D1246" s="299"/>
      <c r="E1246" s="171" t="s">
        <v>1054</v>
      </c>
    </row>
    <row r="1247" spans="1:5" x14ac:dyDescent="0.25">
      <c r="A1247" s="280" t="s">
        <v>1660</v>
      </c>
      <c r="B1247" s="282" t="s">
        <v>1649</v>
      </c>
      <c r="C1247" s="283"/>
      <c r="D1247" s="286" t="s">
        <v>42</v>
      </c>
      <c r="E1247" s="172" t="s">
        <v>1053</v>
      </c>
    </row>
    <row r="1248" spans="1:5" x14ac:dyDescent="0.25">
      <c r="A1248" s="281"/>
      <c r="B1248" s="284"/>
      <c r="C1248" s="285"/>
      <c r="D1248" s="287"/>
      <c r="E1248" s="173" t="s">
        <v>1054</v>
      </c>
    </row>
    <row r="1249" spans="1:5" x14ac:dyDescent="0.25">
      <c r="A1249" s="288" t="s">
        <v>1661</v>
      </c>
      <c r="B1249" s="290" t="s">
        <v>1649</v>
      </c>
      <c r="C1249" s="291"/>
      <c r="D1249" s="294" t="s">
        <v>42</v>
      </c>
      <c r="E1249" s="170" t="s">
        <v>1053</v>
      </c>
    </row>
    <row r="1250" spans="1:5" x14ac:dyDescent="0.25">
      <c r="A1250" s="296"/>
      <c r="B1250" s="297"/>
      <c r="C1250" s="298"/>
      <c r="D1250" s="299"/>
      <c r="E1250" s="171" t="s">
        <v>1054</v>
      </c>
    </row>
    <row r="1251" spans="1:5" x14ac:dyDescent="0.25">
      <c r="A1251" s="280" t="s">
        <v>1662</v>
      </c>
      <c r="B1251" s="282" t="s">
        <v>1649</v>
      </c>
      <c r="C1251" s="283"/>
      <c r="D1251" s="286" t="s">
        <v>42</v>
      </c>
      <c r="E1251" s="172" t="s">
        <v>1053</v>
      </c>
    </row>
    <row r="1252" spans="1:5" x14ac:dyDescent="0.25">
      <c r="A1252" s="281"/>
      <c r="B1252" s="284"/>
      <c r="C1252" s="285"/>
      <c r="D1252" s="287"/>
      <c r="E1252" s="173" t="s">
        <v>1054</v>
      </c>
    </row>
    <row r="1253" spans="1:5" x14ac:dyDescent="0.25">
      <c r="A1253" s="288" t="s">
        <v>1663</v>
      </c>
      <c r="B1253" s="290" t="s">
        <v>1649</v>
      </c>
      <c r="C1253" s="291"/>
      <c r="D1253" s="294" t="s">
        <v>42</v>
      </c>
      <c r="E1253" s="170" t="s">
        <v>1053</v>
      </c>
    </row>
    <row r="1254" spans="1:5" x14ac:dyDescent="0.25">
      <c r="A1254" s="296"/>
      <c r="B1254" s="297"/>
      <c r="C1254" s="298"/>
      <c r="D1254" s="299"/>
      <c r="E1254" s="171" t="s">
        <v>1054</v>
      </c>
    </row>
    <row r="1255" spans="1:5" x14ac:dyDescent="0.25">
      <c r="A1255" s="280" t="s">
        <v>1664</v>
      </c>
      <c r="B1255" s="282" t="s">
        <v>1665</v>
      </c>
      <c r="C1255" s="283"/>
      <c r="D1255" s="286" t="s">
        <v>42</v>
      </c>
      <c r="E1255" s="172" t="s">
        <v>1053</v>
      </c>
    </row>
    <row r="1256" spans="1:5" x14ac:dyDescent="0.25">
      <c r="A1256" s="281"/>
      <c r="B1256" s="284"/>
      <c r="C1256" s="285"/>
      <c r="D1256" s="287"/>
      <c r="E1256" s="173" t="s">
        <v>1054</v>
      </c>
    </row>
    <row r="1257" spans="1:5" x14ac:dyDescent="0.25">
      <c r="A1257" s="288" t="s">
        <v>1666</v>
      </c>
      <c r="B1257" s="290" t="s">
        <v>1665</v>
      </c>
      <c r="C1257" s="291"/>
      <c r="D1257" s="294" t="s">
        <v>42</v>
      </c>
      <c r="E1257" s="170" t="s">
        <v>1053</v>
      </c>
    </row>
    <row r="1258" spans="1:5" x14ac:dyDescent="0.25">
      <c r="A1258" s="296"/>
      <c r="B1258" s="297"/>
      <c r="C1258" s="298"/>
      <c r="D1258" s="299"/>
      <c r="E1258" s="171" t="s">
        <v>1054</v>
      </c>
    </row>
    <row r="1259" spans="1:5" x14ac:dyDescent="0.25">
      <c r="A1259" s="280" t="s">
        <v>1667</v>
      </c>
      <c r="B1259" s="282" t="s">
        <v>1665</v>
      </c>
      <c r="C1259" s="283"/>
      <c r="D1259" s="286" t="s">
        <v>42</v>
      </c>
      <c r="E1259" s="172" t="s">
        <v>1053</v>
      </c>
    </row>
    <row r="1260" spans="1:5" x14ac:dyDescent="0.25">
      <c r="A1260" s="281"/>
      <c r="B1260" s="284"/>
      <c r="C1260" s="285"/>
      <c r="D1260" s="287"/>
      <c r="E1260" s="173" t="s">
        <v>1054</v>
      </c>
    </row>
    <row r="1261" spans="1:5" x14ac:dyDescent="0.25">
      <c r="A1261" s="288" t="s">
        <v>1668</v>
      </c>
      <c r="B1261" s="290" t="s">
        <v>1665</v>
      </c>
      <c r="C1261" s="291"/>
      <c r="D1261" s="294" t="s">
        <v>42</v>
      </c>
      <c r="E1261" s="170" t="s">
        <v>1053</v>
      </c>
    </row>
    <row r="1262" spans="1:5" x14ac:dyDescent="0.25">
      <c r="A1262" s="296"/>
      <c r="B1262" s="297"/>
      <c r="C1262" s="298"/>
      <c r="D1262" s="299"/>
      <c r="E1262" s="171" t="s">
        <v>1054</v>
      </c>
    </row>
    <row r="1263" spans="1:5" x14ac:dyDescent="0.25">
      <c r="A1263" s="280" t="s">
        <v>1669</v>
      </c>
      <c r="B1263" s="282" t="s">
        <v>1665</v>
      </c>
      <c r="C1263" s="283"/>
      <c r="D1263" s="286" t="s">
        <v>42</v>
      </c>
      <c r="E1263" s="172" t="s">
        <v>1053</v>
      </c>
    </row>
    <row r="1264" spans="1:5" x14ac:dyDescent="0.25">
      <c r="A1264" s="281"/>
      <c r="B1264" s="284"/>
      <c r="C1264" s="285"/>
      <c r="D1264" s="287"/>
      <c r="E1264" s="173" t="s">
        <v>1054</v>
      </c>
    </row>
    <row r="1265" spans="1:5" x14ac:dyDescent="0.25">
      <c r="A1265" s="288" t="s">
        <v>1670</v>
      </c>
      <c r="B1265" s="290" t="s">
        <v>1665</v>
      </c>
      <c r="C1265" s="291"/>
      <c r="D1265" s="294" t="s">
        <v>42</v>
      </c>
      <c r="E1265" s="170" t="s">
        <v>1053</v>
      </c>
    </row>
    <row r="1266" spans="1:5" x14ac:dyDescent="0.25">
      <c r="A1266" s="296"/>
      <c r="B1266" s="297"/>
      <c r="C1266" s="298"/>
      <c r="D1266" s="299"/>
      <c r="E1266" s="171" t="s">
        <v>1671</v>
      </c>
    </row>
    <row r="1267" spans="1:5" x14ac:dyDescent="0.25">
      <c r="A1267" s="280" t="s">
        <v>1672</v>
      </c>
      <c r="B1267" s="282" t="s">
        <v>1665</v>
      </c>
      <c r="C1267" s="283"/>
      <c r="D1267" s="286" t="s">
        <v>42</v>
      </c>
      <c r="E1267" s="172" t="s">
        <v>1053</v>
      </c>
    </row>
    <row r="1268" spans="1:5" x14ac:dyDescent="0.25">
      <c r="A1268" s="281"/>
      <c r="B1268" s="284"/>
      <c r="C1268" s="285"/>
      <c r="D1268" s="287"/>
      <c r="E1268" s="173" t="s">
        <v>1054</v>
      </c>
    </row>
    <row r="1269" spans="1:5" x14ac:dyDescent="0.25">
      <c r="A1269" s="288" t="s">
        <v>1673</v>
      </c>
      <c r="B1269" s="290" t="s">
        <v>1665</v>
      </c>
      <c r="C1269" s="291"/>
      <c r="D1269" s="294" t="s">
        <v>42</v>
      </c>
      <c r="E1269" s="170" t="s">
        <v>1053</v>
      </c>
    </row>
    <row r="1270" spans="1:5" x14ac:dyDescent="0.25">
      <c r="A1270" s="296"/>
      <c r="B1270" s="297"/>
      <c r="C1270" s="298"/>
      <c r="D1270" s="299"/>
      <c r="E1270" s="171" t="s">
        <v>1671</v>
      </c>
    </row>
    <row r="1271" spans="1:5" x14ac:dyDescent="0.25">
      <c r="A1271" s="280" t="s">
        <v>1674</v>
      </c>
      <c r="B1271" s="282" t="s">
        <v>1665</v>
      </c>
      <c r="C1271" s="283"/>
      <c r="D1271" s="286" t="s">
        <v>42</v>
      </c>
      <c r="E1271" s="172" t="s">
        <v>1053</v>
      </c>
    </row>
    <row r="1272" spans="1:5" x14ac:dyDescent="0.25">
      <c r="A1272" s="281"/>
      <c r="B1272" s="284"/>
      <c r="C1272" s="285"/>
      <c r="D1272" s="287"/>
      <c r="E1272" s="173" t="s">
        <v>1054</v>
      </c>
    </row>
    <row r="1273" spans="1:5" x14ac:dyDescent="0.25">
      <c r="A1273" s="288" t="s">
        <v>1675</v>
      </c>
      <c r="B1273" s="290" t="s">
        <v>1665</v>
      </c>
      <c r="C1273" s="291"/>
      <c r="D1273" s="294" t="s">
        <v>42</v>
      </c>
      <c r="E1273" s="170" t="s">
        <v>1053</v>
      </c>
    </row>
    <row r="1274" spans="1:5" x14ac:dyDescent="0.25">
      <c r="A1274" s="296"/>
      <c r="B1274" s="297"/>
      <c r="C1274" s="298"/>
      <c r="D1274" s="299"/>
      <c r="E1274" s="171" t="s">
        <v>1054</v>
      </c>
    </row>
    <row r="1275" spans="1:5" x14ac:dyDescent="0.25">
      <c r="A1275" s="280" t="s">
        <v>1676</v>
      </c>
      <c r="B1275" s="282" t="s">
        <v>1677</v>
      </c>
      <c r="C1275" s="283"/>
      <c r="D1275" s="286" t="s">
        <v>42</v>
      </c>
      <c r="E1275" s="172" t="s">
        <v>1053</v>
      </c>
    </row>
    <row r="1276" spans="1:5" x14ac:dyDescent="0.25">
      <c r="A1276" s="281"/>
      <c r="B1276" s="284"/>
      <c r="C1276" s="285"/>
      <c r="D1276" s="287"/>
      <c r="E1276" s="173" t="s">
        <v>1054</v>
      </c>
    </row>
    <row r="1277" spans="1:5" x14ac:dyDescent="0.25">
      <c r="A1277" s="288" t="s">
        <v>1678</v>
      </c>
      <c r="B1277" s="290" t="s">
        <v>1677</v>
      </c>
      <c r="C1277" s="291"/>
      <c r="D1277" s="294" t="s">
        <v>42</v>
      </c>
      <c r="E1277" s="170" t="s">
        <v>1053</v>
      </c>
    </row>
    <row r="1278" spans="1:5" x14ac:dyDescent="0.25">
      <c r="A1278" s="296"/>
      <c r="B1278" s="297"/>
      <c r="C1278" s="298"/>
      <c r="D1278" s="299"/>
      <c r="E1278" s="171" t="s">
        <v>1054</v>
      </c>
    </row>
    <row r="1279" spans="1:5" x14ac:dyDescent="0.25">
      <c r="A1279" s="280" t="s">
        <v>1679</v>
      </c>
      <c r="B1279" s="282" t="s">
        <v>1677</v>
      </c>
      <c r="C1279" s="283"/>
      <c r="D1279" s="286" t="s">
        <v>42</v>
      </c>
      <c r="E1279" s="172" t="s">
        <v>1053</v>
      </c>
    </row>
    <row r="1280" spans="1:5" x14ac:dyDescent="0.25">
      <c r="A1280" s="281"/>
      <c r="B1280" s="284"/>
      <c r="C1280" s="285"/>
      <c r="D1280" s="287"/>
      <c r="E1280" s="173" t="s">
        <v>1054</v>
      </c>
    </row>
    <row r="1281" spans="1:5" x14ac:dyDescent="0.25">
      <c r="A1281" s="288" t="s">
        <v>1680</v>
      </c>
      <c r="B1281" s="290" t="s">
        <v>1677</v>
      </c>
      <c r="C1281" s="291"/>
      <c r="D1281" s="294" t="s">
        <v>42</v>
      </c>
      <c r="E1281" s="170" t="s">
        <v>1053</v>
      </c>
    </row>
    <row r="1282" spans="1:5" x14ac:dyDescent="0.25">
      <c r="A1282" s="296"/>
      <c r="B1282" s="297"/>
      <c r="C1282" s="298"/>
      <c r="D1282" s="299"/>
      <c r="E1282" s="171" t="s">
        <v>1054</v>
      </c>
    </row>
    <row r="1283" spans="1:5" x14ac:dyDescent="0.25">
      <c r="A1283" s="280" t="s">
        <v>1681</v>
      </c>
      <c r="B1283" s="282" t="s">
        <v>1677</v>
      </c>
      <c r="C1283" s="283"/>
      <c r="D1283" s="286" t="s">
        <v>42</v>
      </c>
      <c r="E1283" s="172" t="s">
        <v>1053</v>
      </c>
    </row>
    <row r="1284" spans="1:5" x14ac:dyDescent="0.25">
      <c r="A1284" s="281"/>
      <c r="B1284" s="284"/>
      <c r="C1284" s="285"/>
      <c r="D1284" s="287"/>
      <c r="E1284" s="173" t="s">
        <v>1054</v>
      </c>
    </row>
    <row r="1285" spans="1:5" x14ac:dyDescent="0.25">
      <c r="A1285" s="288" t="s">
        <v>1682</v>
      </c>
      <c r="B1285" s="290" t="s">
        <v>1677</v>
      </c>
      <c r="C1285" s="291"/>
      <c r="D1285" s="294" t="s">
        <v>42</v>
      </c>
      <c r="E1285" s="170" t="s">
        <v>1053</v>
      </c>
    </row>
    <row r="1286" spans="1:5" x14ac:dyDescent="0.25">
      <c r="A1286" s="296"/>
      <c r="B1286" s="297"/>
      <c r="C1286" s="298"/>
      <c r="D1286" s="299"/>
      <c r="E1286" s="171" t="s">
        <v>1054</v>
      </c>
    </row>
    <row r="1287" spans="1:5" x14ac:dyDescent="0.25">
      <c r="A1287" s="280" t="s">
        <v>1683</v>
      </c>
      <c r="B1287" s="282" t="s">
        <v>1677</v>
      </c>
      <c r="C1287" s="283"/>
      <c r="D1287" s="286" t="s">
        <v>42</v>
      </c>
      <c r="E1287" s="172" t="s">
        <v>1053</v>
      </c>
    </row>
    <row r="1288" spans="1:5" x14ac:dyDescent="0.25">
      <c r="A1288" s="281"/>
      <c r="B1288" s="284"/>
      <c r="C1288" s="285"/>
      <c r="D1288" s="287"/>
      <c r="E1288" s="173" t="s">
        <v>1054</v>
      </c>
    </row>
    <row r="1289" spans="1:5" x14ac:dyDescent="0.25">
      <c r="A1289" s="288" t="s">
        <v>1684</v>
      </c>
      <c r="B1289" s="290" t="s">
        <v>1649</v>
      </c>
      <c r="C1289" s="291"/>
      <c r="D1289" s="294" t="s">
        <v>42</v>
      </c>
      <c r="E1289" s="170" t="s">
        <v>1053</v>
      </c>
    </row>
    <row r="1290" spans="1:5" x14ac:dyDescent="0.25">
      <c r="A1290" s="296"/>
      <c r="B1290" s="297"/>
      <c r="C1290" s="298"/>
      <c r="D1290" s="299"/>
      <c r="E1290" s="171" t="s">
        <v>1054</v>
      </c>
    </row>
    <row r="1291" spans="1:5" x14ac:dyDescent="0.25">
      <c r="A1291" s="280" t="s">
        <v>1685</v>
      </c>
      <c r="B1291" s="282" t="s">
        <v>1677</v>
      </c>
      <c r="C1291" s="283"/>
      <c r="D1291" s="286" t="s">
        <v>42</v>
      </c>
      <c r="E1291" s="172" t="s">
        <v>1053</v>
      </c>
    </row>
    <row r="1292" spans="1:5" x14ac:dyDescent="0.25">
      <c r="A1292" s="281"/>
      <c r="B1292" s="284"/>
      <c r="C1292" s="285"/>
      <c r="D1292" s="287"/>
      <c r="E1292" s="173" t="s">
        <v>1054</v>
      </c>
    </row>
    <row r="1293" spans="1:5" x14ac:dyDescent="0.25">
      <c r="A1293" s="288" t="s">
        <v>1686</v>
      </c>
      <c r="B1293" s="290" t="s">
        <v>1677</v>
      </c>
      <c r="C1293" s="291"/>
      <c r="D1293" s="294" t="s">
        <v>42</v>
      </c>
      <c r="E1293" s="170" t="s">
        <v>1053</v>
      </c>
    </row>
    <row r="1294" spans="1:5" x14ac:dyDescent="0.25">
      <c r="A1294" s="296"/>
      <c r="B1294" s="297"/>
      <c r="C1294" s="298"/>
      <c r="D1294" s="299"/>
      <c r="E1294" s="171" t="s">
        <v>1054</v>
      </c>
    </row>
    <row r="1295" spans="1:5" x14ac:dyDescent="0.25">
      <c r="A1295" s="280" t="s">
        <v>1687</v>
      </c>
      <c r="B1295" s="282" t="s">
        <v>1677</v>
      </c>
      <c r="C1295" s="283"/>
      <c r="D1295" s="286" t="s">
        <v>42</v>
      </c>
      <c r="E1295" s="172" t="s">
        <v>1053</v>
      </c>
    </row>
    <row r="1296" spans="1:5" x14ac:dyDescent="0.25">
      <c r="A1296" s="281"/>
      <c r="B1296" s="284"/>
      <c r="C1296" s="285"/>
      <c r="D1296" s="287"/>
      <c r="E1296" s="173" t="s">
        <v>1054</v>
      </c>
    </row>
    <row r="1297" spans="1:5" x14ac:dyDescent="0.25">
      <c r="A1297" s="288" t="s">
        <v>1688</v>
      </c>
      <c r="B1297" s="290" t="s">
        <v>1677</v>
      </c>
      <c r="C1297" s="291"/>
      <c r="D1297" s="294" t="s">
        <v>42</v>
      </c>
      <c r="E1297" s="170" t="s">
        <v>1053</v>
      </c>
    </row>
    <row r="1298" spans="1:5" x14ac:dyDescent="0.25">
      <c r="A1298" s="296"/>
      <c r="B1298" s="297"/>
      <c r="C1298" s="298"/>
      <c r="D1298" s="299"/>
      <c r="E1298" s="171" t="s">
        <v>1054</v>
      </c>
    </row>
    <row r="1299" spans="1:5" x14ac:dyDescent="0.25">
      <c r="A1299" s="280" t="s">
        <v>1689</v>
      </c>
      <c r="B1299" s="282" t="s">
        <v>1677</v>
      </c>
      <c r="C1299" s="283"/>
      <c r="D1299" s="286" t="s">
        <v>42</v>
      </c>
      <c r="E1299" s="172" t="s">
        <v>1053</v>
      </c>
    </row>
    <row r="1300" spans="1:5" x14ac:dyDescent="0.25">
      <c r="A1300" s="281"/>
      <c r="B1300" s="284"/>
      <c r="C1300" s="285"/>
      <c r="D1300" s="287"/>
      <c r="E1300" s="173" t="s">
        <v>1054</v>
      </c>
    </row>
    <row r="1301" spans="1:5" x14ac:dyDescent="0.25">
      <c r="A1301" s="288" t="s">
        <v>1690</v>
      </c>
      <c r="B1301" s="290" t="s">
        <v>1677</v>
      </c>
      <c r="C1301" s="291"/>
      <c r="D1301" s="294" t="s">
        <v>42</v>
      </c>
      <c r="E1301" s="170" t="s">
        <v>1053</v>
      </c>
    </row>
    <row r="1302" spans="1:5" x14ac:dyDescent="0.25">
      <c r="A1302" s="296"/>
      <c r="B1302" s="297"/>
      <c r="C1302" s="298"/>
      <c r="D1302" s="299"/>
      <c r="E1302" s="171" t="s">
        <v>1054</v>
      </c>
    </row>
    <row r="1303" spans="1:5" x14ac:dyDescent="0.25">
      <c r="A1303" s="280" t="s">
        <v>1691</v>
      </c>
      <c r="B1303" s="282" t="s">
        <v>1677</v>
      </c>
      <c r="C1303" s="283"/>
      <c r="D1303" s="286" t="s">
        <v>42</v>
      </c>
      <c r="E1303" s="172" t="s">
        <v>1053</v>
      </c>
    </row>
    <row r="1304" spans="1:5" x14ac:dyDescent="0.25">
      <c r="A1304" s="281"/>
      <c r="B1304" s="284"/>
      <c r="C1304" s="285"/>
      <c r="D1304" s="287"/>
      <c r="E1304" s="173" t="s">
        <v>1054</v>
      </c>
    </row>
    <row r="1305" spans="1:5" x14ac:dyDescent="0.25">
      <c r="A1305" s="288" t="s">
        <v>1692</v>
      </c>
      <c r="B1305" s="290" t="s">
        <v>1693</v>
      </c>
      <c r="C1305" s="291"/>
      <c r="D1305" s="294" t="s">
        <v>42</v>
      </c>
      <c r="E1305" s="170" t="s">
        <v>1053</v>
      </c>
    </row>
    <row r="1306" spans="1:5" x14ac:dyDescent="0.25">
      <c r="A1306" s="296"/>
      <c r="B1306" s="297"/>
      <c r="C1306" s="298"/>
      <c r="D1306" s="299"/>
      <c r="E1306" s="171" t="s">
        <v>1054</v>
      </c>
    </row>
    <row r="1307" spans="1:5" x14ac:dyDescent="0.25">
      <c r="A1307" s="280" t="s">
        <v>1694</v>
      </c>
      <c r="B1307" s="282" t="s">
        <v>1693</v>
      </c>
      <c r="C1307" s="283"/>
      <c r="D1307" s="286" t="s">
        <v>42</v>
      </c>
      <c r="E1307" s="172" t="s">
        <v>1053</v>
      </c>
    </row>
    <row r="1308" spans="1:5" x14ac:dyDescent="0.25">
      <c r="A1308" s="281"/>
      <c r="B1308" s="284"/>
      <c r="C1308" s="285"/>
      <c r="D1308" s="287"/>
      <c r="E1308" s="173" t="s">
        <v>1054</v>
      </c>
    </row>
    <row r="1309" spans="1:5" x14ac:dyDescent="0.25">
      <c r="A1309" s="288" t="s">
        <v>1695</v>
      </c>
      <c r="B1309" s="290" t="s">
        <v>1696</v>
      </c>
      <c r="C1309" s="291"/>
      <c r="D1309" s="294" t="s">
        <v>42</v>
      </c>
      <c r="E1309" s="170" t="s">
        <v>1053</v>
      </c>
    </row>
    <row r="1310" spans="1:5" x14ac:dyDescent="0.25">
      <c r="A1310" s="296"/>
      <c r="B1310" s="297"/>
      <c r="C1310" s="298"/>
      <c r="D1310" s="299"/>
      <c r="E1310" s="171" t="s">
        <v>1054</v>
      </c>
    </row>
    <row r="1311" spans="1:5" x14ac:dyDescent="0.25">
      <c r="A1311" s="280" t="s">
        <v>1697</v>
      </c>
      <c r="B1311" s="282" t="s">
        <v>1696</v>
      </c>
      <c r="C1311" s="283"/>
      <c r="D1311" s="286" t="s">
        <v>42</v>
      </c>
      <c r="E1311" s="172" t="s">
        <v>1053</v>
      </c>
    </row>
    <row r="1312" spans="1:5" x14ac:dyDescent="0.25">
      <c r="A1312" s="281"/>
      <c r="B1312" s="284"/>
      <c r="C1312" s="285"/>
      <c r="D1312" s="287"/>
      <c r="E1312" s="173" t="s">
        <v>1054</v>
      </c>
    </row>
    <row r="1313" spans="1:5" x14ac:dyDescent="0.25">
      <c r="A1313" s="288" t="s">
        <v>1698</v>
      </c>
      <c r="B1313" s="290" t="s">
        <v>1696</v>
      </c>
      <c r="C1313" s="291"/>
      <c r="D1313" s="294" t="s">
        <v>42</v>
      </c>
      <c r="E1313" s="170" t="s">
        <v>1053</v>
      </c>
    </row>
    <row r="1314" spans="1:5" x14ac:dyDescent="0.25">
      <c r="A1314" s="296"/>
      <c r="B1314" s="297"/>
      <c r="C1314" s="298"/>
      <c r="D1314" s="299"/>
      <c r="E1314" s="171" t="s">
        <v>1054</v>
      </c>
    </row>
    <row r="1315" spans="1:5" x14ac:dyDescent="0.25">
      <c r="A1315" s="280" t="s">
        <v>1699</v>
      </c>
      <c r="B1315" s="282" t="s">
        <v>1696</v>
      </c>
      <c r="C1315" s="283"/>
      <c r="D1315" s="286" t="s">
        <v>42</v>
      </c>
      <c r="E1315" s="172" t="s">
        <v>1053</v>
      </c>
    </row>
    <row r="1316" spans="1:5" x14ac:dyDescent="0.25">
      <c r="A1316" s="281"/>
      <c r="B1316" s="284"/>
      <c r="C1316" s="285"/>
      <c r="D1316" s="287"/>
      <c r="E1316" s="173" t="s">
        <v>1054</v>
      </c>
    </row>
    <row r="1317" spans="1:5" x14ac:dyDescent="0.25">
      <c r="A1317" s="288" t="s">
        <v>1700</v>
      </c>
      <c r="B1317" s="290" t="s">
        <v>1693</v>
      </c>
      <c r="C1317" s="291"/>
      <c r="D1317" s="294" t="s">
        <v>42</v>
      </c>
      <c r="E1317" s="170" t="s">
        <v>1053</v>
      </c>
    </row>
    <row r="1318" spans="1:5" x14ac:dyDescent="0.25">
      <c r="A1318" s="296"/>
      <c r="B1318" s="297"/>
      <c r="C1318" s="298"/>
      <c r="D1318" s="299"/>
      <c r="E1318" s="171" t="s">
        <v>1054</v>
      </c>
    </row>
    <row r="1319" spans="1:5" x14ac:dyDescent="0.25">
      <c r="A1319" s="280" t="s">
        <v>1701</v>
      </c>
      <c r="B1319" s="282" t="s">
        <v>1693</v>
      </c>
      <c r="C1319" s="283"/>
      <c r="D1319" s="286" t="s">
        <v>42</v>
      </c>
      <c r="E1319" s="172" t="s">
        <v>1053</v>
      </c>
    </row>
    <row r="1320" spans="1:5" x14ac:dyDescent="0.25">
      <c r="A1320" s="281"/>
      <c r="B1320" s="284"/>
      <c r="C1320" s="285"/>
      <c r="D1320" s="287"/>
      <c r="E1320" s="173" t="s">
        <v>1054</v>
      </c>
    </row>
    <row r="1321" spans="1:5" x14ac:dyDescent="0.25">
      <c r="A1321" s="288" t="s">
        <v>1702</v>
      </c>
      <c r="B1321" s="290" t="s">
        <v>1693</v>
      </c>
      <c r="C1321" s="291"/>
      <c r="D1321" s="294" t="s">
        <v>42</v>
      </c>
      <c r="E1321" s="170" t="s">
        <v>1053</v>
      </c>
    </row>
    <row r="1322" spans="1:5" x14ac:dyDescent="0.25">
      <c r="A1322" s="296"/>
      <c r="B1322" s="297"/>
      <c r="C1322" s="298"/>
      <c r="D1322" s="299"/>
      <c r="E1322" s="171" t="s">
        <v>1054</v>
      </c>
    </row>
    <row r="1323" spans="1:5" x14ac:dyDescent="0.25">
      <c r="A1323" s="280" t="s">
        <v>1703</v>
      </c>
      <c r="B1323" s="282" t="s">
        <v>1704</v>
      </c>
      <c r="C1323" s="283"/>
      <c r="D1323" s="286" t="s">
        <v>42</v>
      </c>
      <c r="E1323" s="172" t="s">
        <v>1053</v>
      </c>
    </row>
    <row r="1324" spans="1:5" x14ac:dyDescent="0.25">
      <c r="A1324" s="281"/>
      <c r="B1324" s="284"/>
      <c r="C1324" s="285"/>
      <c r="D1324" s="287"/>
      <c r="E1324" s="173" t="s">
        <v>1054</v>
      </c>
    </row>
    <row r="1325" spans="1:5" x14ac:dyDescent="0.25">
      <c r="A1325" s="288" t="s">
        <v>1705</v>
      </c>
      <c r="B1325" s="290" t="s">
        <v>1704</v>
      </c>
      <c r="C1325" s="291"/>
      <c r="D1325" s="294" t="s">
        <v>42</v>
      </c>
      <c r="E1325" s="170" t="s">
        <v>1053</v>
      </c>
    </row>
    <row r="1326" spans="1:5" x14ac:dyDescent="0.25">
      <c r="A1326" s="296"/>
      <c r="B1326" s="297"/>
      <c r="C1326" s="298"/>
      <c r="D1326" s="299"/>
      <c r="E1326" s="171" t="s">
        <v>1054</v>
      </c>
    </row>
    <row r="1327" spans="1:5" x14ac:dyDescent="0.25">
      <c r="A1327" s="280" t="s">
        <v>1706</v>
      </c>
      <c r="B1327" s="282" t="s">
        <v>1704</v>
      </c>
      <c r="C1327" s="283"/>
      <c r="D1327" s="286" t="s">
        <v>42</v>
      </c>
      <c r="E1327" s="172" t="s">
        <v>1053</v>
      </c>
    </row>
    <row r="1328" spans="1:5" x14ac:dyDescent="0.25">
      <c r="A1328" s="281"/>
      <c r="B1328" s="284"/>
      <c r="C1328" s="285"/>
      <c r="D1328" s="287"/>
      <c r="E1328" s="173" t="s">
        <v>1054</v>
      </c>
    </row>
    <row r="1329" spans="1:5" x14ac:dyDescent="0.25">
      <c r="A1329" s="288" t="s">
        <v>1707</v>
      </c>
      <c r="B1329" s="290" t="s">
        <v>1704</v>
      </c>
      <c r="C1329" s="291"/>
      <c r="D1329" s="294" t="s">
        <v>42</v>
      </c>
      <c r="E1329" s="170" t="s">
        <v>1053</v>
      </c>
    </row>
    <row r="1330" spans="1:5" x14ac:dyDescent="0.25">
      <c r="A1330" s="296"/>
      <c r="B1330" s="297"/>
      <c r="C1330" s="298"/>
      <c r="D1330" s="299"/>
      <c r="E1330" s="171" t="s">
        <v>1054</v>
      </c>
    </row>
    <row r="1331" spans="1:5" x14ac:dyDescent="0.25">
      <c r="A1331" s="280" t="s">
        <v>1708</v>
      </c>
      <c r="B1331" s="282" t="s">
        <v>1704</v>
      </c>
      <c r="C1331" s="283"/>
      <c r="D1331" s="286" t="s">
        <v>42</v>
      </c>
      <c r="E1331" s="172" t="s">
        <v>1053</v>
      </c>
    </row>
    <row r="1332" spans="1:5" x14ac:dyDescent="0.25">
      <c r="A1332" s="281"/>
      <c r="B1332" s="284"/>
      <c r="C1332" s="285"/>
      <c r="D1332" s="287"/>
      <c r="E1332" s="173" t="s">
        <v>1054</v>
      </c>
    </row>
    <row r="1333" spans="1:5" x14ac:dyDescent="0.25">
      <c r="A1333" s="288" t="s">
        <v>1709</v>
      </c>
      <c r="B1333" s="290" t="s">
        <v>1710</v>
      </c>
      <c r="C1333" s="291"/>
      <c r="D1333" s="294" t="s">
        <v>42</v>
      </c>
      <c r="E1333" s="170" t="s">
        <v>1053</v>
      </c>
    </row>
    <row r="1334" spans="1:5" x14ac:dyDescent="0.25">
      <c r="A1334" s="296"/>
      <c r="B1334" s="297"/>
      <c r="C1334" s="298"/>
      <c r="D1334" s="299"/>
      <c r="E1334" s="171" t="s">
        <v>1054</v>
      </c>
    </row>
    <row r="1335" spans="1:5" x14ac:dyDescent="0.25">
      <c r="A1335" s="280" t="s">
        <v>1711</v>
      </c>
      <c r="B1335" s="282" t="s">
        <v>1710</v>
      </c>
      <c r="C1335" s="283"/>
      <c r="D1335" s="286" t="s">
        <v>42</v>
      </c>
      <c r="E1335" s="172" t="s">
        <v>1053</v>
      </c>
    </row>
    <row r="1336" spans="1:5" x14ac:dyDescent="0.25">
      <c r="A1336" s="281"/>
      <c r="B1336" s="284"/>
      <c r="C1336" s="285"/>
      <c r="D1336" s="287"/>
      <c r="E1336" s="173" t="s">
        <v>1054</v>
      </c>
    </row>
    <row r="1337" spans="1:5" x14ac:dyDescent="0.25">
      <c r="A1337" s="288" t="s">
        <v>1712</v>
      </c>
      <c r="B1337" s="290" t="s">
        <v>1710</v>
      </c>
      <c r="C1337" s="291"/>
      <c r="D1337" s="294" t="s">
        <v>42</v>
      </c>
      <c r="E1337" s="170" t="s">
        <v>1053</v>
      </c>
    </row>
    <row r="1338" spans="1:5" x14ac:dyDescent="0.25">
      <c r="A1338" s="296"/>
      <c r="B1338" s="297"/>
      <c r="C1338" s="298"/>
      <c r="D1338" s="299"/>
      <c r="E1338" s="171" t="s">
        <v>1054</v>
      </c>
    </row>
    <row r="1339" spans="1:5" x14ac:dyDescent="0.25">
      <c r="A1339" s="280" t="s">
        <v>1713</v>
      </c>
      <c r="B1339" s="282" t="s">
        <v>1714</v>
      </c>
      <c r="C1339" s="283"/>
      <c r="D1339" s="286" t="s">
        <v>42</v>
      </c>
      <c r="E1339" s="172" t="s">
        <v>1053</v>
      </c>
    </row>
    <row r="1340" spans="1:5" x14ac:dyDescent="0.25">
      <c r="A1340" s="281"/>
      <c r="B1340" s="284"/>
      <c r="C1340" s="285"/>
      <c r="D1340" s="287"/>
      <c r="E1340" s="173" t="s">
        <v>1054</v>
      </c>
    </row>
    <row r="1341" spans="1:5" x14ac:dyDescent="0.25">
      <c r="A1341" s="288" t="s">
        <v>1715</v>
      </c>
      <c r="B1341" s="290" t="s">
        <v>1714</v>
      </c>
      <c r="C1341" s="291"/>
      <c r="D1341" s="294" t="s">
        <v>42</v>
      </c>
      <c r="E1341" s="170" t="s">
        <v>1053</v>
      </c>
    </row>
    <row r="1342" spans="1:5" x14ac:dyDescent="0.25">
      <c r="A1342" s="296"/>
      <c r="B1342" s="297"/>
      <c r="C1342" s="298"/>
      <c r="D1342" s="299"/>
      <c r="E1342" s="171" t="s">
        <v>1054</v>
      </c>
    </row>
    <row r="1343" spans="1:5" x14ac:dyDescent="0.25">
      <c r="A1343" s="280" t="s">
        <v>1716</v>
      </c>
      <c r="B1343" s="282" t="s">
        <v>1714</v>
      </c>
      <c r="C1343" s="283"/>
      <c r="D1343" s="286" t="s">
        <v>42</v>
      </c>
      <c r="E1343" s="172" t="s">
        <v>1053</v>
      </c>
    </row>
    <row r="1344" spans="1:5" x14ac:dyDescent="0.25">
      <c r="A1344" s="281"/>
      <c r="B1344" s="284"/>
      <c r="C1344" s="285"/>
      <c r="D1344" s="287"/>
      <c r="E1344" s="173" t="s">
        <v>1054</v>
      </c>
    </row>
    <row r="1345" spans="1:5" x14ac:dyDescent="0.25">
      <c r="A1345" s="288" t="s">
        <v>1717</v>
      </c>
      <c r="B1345" s="290" t="s">
        <v>1714</v>
      </c>
      <c r="C1345" s="291"/>
      <c r="D1345" s="294" t="s">
        <v>42</v>
      </c>
      <c r="E1345" s="170" t="s">
        <v>1053</v>
      </c>
    </row>
    <row r="1346" spans="1:5" x14ac:dyDescent="0.25">
      <c r="A1346" s="296"/>
      <c r="B1346" s="297"/>
      <c r="C1346" s="298"/>
      <c r="D1346" s="299"/>
      <c r="E1346" s="171" t="s">
        <v>1054</v>
      </c>
    </row>
    <row r="1347" spans="1:5" x14ac:dyDescent="0.25">
      <c r="A1347" s="280" t="s">
        <v>1718</v>
      </c>
      <c r="B1347" s="282" t="s">
        <v>1714</v>
      </c>
      <c r="C1347" s="283"/>
      <c r="D1347" s="286" t="s">
        <v>42</v>
      </c>
      <c r="E1347" s="172" t="s">
        <v>1053</v>
      </c>
    </row>
    <row r="1348" spans="1:5" x14ac:dyDescent="0.25">
      <c r="A1348" s="281"/>
      <c r="B1348" s="284"/>
      <c r="C1348" s="285"/>
      <c r="D1348" s="287"/>
      <c r="E1348" s="173" t="s">
        <v>1054</v>
      </c>
    </row>
    <row r="1349" spans="1:5" x14ac:dyDescent="0.25">
      <c r="A1349" s="288" t="s">
        <v>1719</v>
      </c>
      <c r="B1349" s="290" t="s">
        <v>1714</v>
      </c>
      <c r="C1349" s="291"/>
      <c r="D1349" s="294" t="s">
        <v>42</v>
      </c>
      <c r="E1349" s="170" t="s">
        <v>1053</v>
      </c>
    </row>
    <row r="1350" spans="1:5" x14ac:dyDescent="0.25">
      <c r="A1350" s="296"/>
      <c r="B1350" s="297"/>
      <c r="C1350" s="298"/>
      <c r="D1350" s="299"/>
      <c r="E1350" s="171" t="s">
        <v>1054</v>
      </c>
    </row>
    <row r="1351" spans="1:5" x14ac:dyDescent="0.25">
      <c r="A1351" s="280" t="s">
        <v>1720</v>
      </c>
      <c r="B1351" s="282" t="s">
        <v>1714</v>
      </c>
      <c r="C1351" s="283"/>
      <c r="D1351" s="286" t="s">
        <v>42</v>
      </c>
      <c r="E1351" s="172" t="s">
        <v>1053</v>
      </c>
    </row>
    <row r="1352" spans="1:5" x14ac:dyDescent="0.25">
      <c r="A1352" s="281"/>
      <c r="B1352" s="284"/>
      <c r="C1352" s="285"/>
      <c r="D1352" s="287"/>
      <c r="E1352" s="173" t="s">
        <v>1054</v>
      </c>
    </row>
    <row r="1353" spans="1:5" x14ac:dyDescent="0.25">
      <c r="A1353" s="288" t="s">
        <v>1721</v>
      </c>
      <c r="B1353" s="290" t="s">
        <v>1722</v>
      </c>
      <c r="C1353" s="291"/>
      <c r="D1353" s="294" t="s">
        <v>42</v>
      </c>
      <c r="E1353" s="170" t="s">
        <v>1053</v>
      </c>
    </row>
    <row r="1354" spans="1:5" x14ac:dyDescent="0.25">
      <c r="A1354" s="296"/>
      <c r="B1354" s="297"/>
      <c r="C1354" s="298"/>
      <c r="D1354" s="299"/>
      <c r="E1354" s="171" t="s">
        <v>1054</v>
      </c>
    </row>
    <row r="1355" spans="1:5" x14ac:dyDescent="0.25">
      <c r="A1355" s="280" t="s">
        <v>1723</v>
      </c>
      <c r="B1355" s="282" t="s">
        <v>1722</v>
      </c>
      <c r="C1355" s="283"/>
      <c r="D1355" s="286" t="s">
        <v>42</v>
      </c>
      <c r="E1355" s="172" t="s">
        <v>1053</v>
      </c>
    </row>
    <row r="1356" spans="1:5" x14ac:dyDescent="0.25">
      <c r="A1356" s="281"/>
      <c r="B1356" s="284"/>
      <c r="C1356" s="285"/>
      <c r="D1356" s="287"/>
      <c r="E1356" s="173" t="s">
        <v>1054</v>
      </c>
    </row>
    <row r="1357" spans="1:5" x14ac:dyDescent="0.25">
      <c r="A1357" s="288" t="s">
        <v>1724</v>
      </c>
      <c r="B1357" s="290" t="s">
        <v>1722</v>
      </c>
      <c r="C1357" s="291"/>
      <c r="D1357" s="294" t="s">
        <v>42</v>
      </c>
      <c r="E1357" s="170" t="s">
        <v>1053</v>
      </c>
    </row>
    <row r="1358" spans="1:5" x14ac:dyDescent="0.25">
      <c r="A1358" s="296"/>
      <c r="B1358" s="297"/>
      <c r="C1358" s="298"/>
      <c r="D1358" s="299"/>
      <c r="E1358" s="171" t="s">
        <v>1054</v>
      </c>
    </row>
    <row r="1359" spans="1:5" x14ac:dyDescent="0.25">
      <c r="A1359" s="280" t="s">
        <v>1725</v>
      </c>
      <c r="B1359" s="282" t="s">
        <v>1722</v>
      </c>
      <c r="C1359" s="283"/>
      <c r="D1359" s="286" t="s">
        <v>42</v>
      </c>
      <c r="E1359" s="172" t="s">
        <v>1053</v>
      </c>
    </row>
    <row r="1360" spans="1:5" x14ac:dyDescent="0.25">
      <c r="A1360" s="281"/>
      <c r="B1360" s="284"/>
      <c r="C1360" s="285"/>
      <c r="D1360" s="287"/>
      <c r="E1360" s="173" t="s">
        <v>1054</v>
      </c>
    </row>
    <row r="1361" spans="1:5" x14ac:dyDescent="0.25">
      <c r="A1361" s="288" t="s">
        <v>1726</v>
      </c>
      <c r="B1361" s="290" t="s">
        <v>1722</v>
      </c>
      <c r="C1361" s="291"/>
      <c r="D1361" s="294" t="s">
        <v>42</v>
      </c>
      <c r="E1361" s="170" t="s">
        <v>1053</v>
      </c>
    </row>
    <row r="1362" spans="1:5" x14ac:dyDescent="0.25">
      <c r="A1362" s="296"/>
      <c r="B1362" s="297"/>
      <c r="C1362" s="298"/>
      <c r="D1362" s="299"/>
      <c r="E1362" s="171" t="s">
        <v>1054</v>
      </c>
    </row>
    <row r="1363" spans="1:5" x14ac:dyDescent="0.25">
      <c r="A1363" s="280" t="s">
        <v>1727</v>
      </c>
      <c r="B1363" s="282" t="s">
        <v>1696</v>
      </c>
      <c r="C1363" s="283"/>
      <c r="D1363" s="286" t="s">
        <v>42</v>
      </c>
      <c r="E1363" s="172" t="s">
        <v>1053</v>
      </c>
    </row>
    <row r="1364" spans="1:5" x14ac:dyDescent="0.25">
      <c r="A1364" s="281"/>
      <c r="B1364" s="284"/>
      <c r="C1364" s="285"/>
      <c r="D1364" s="287"/>
      <c r="E1364" s="173" t="s">
        <v>1054</v>
      </c>
    </row>
    <row r="1365" spans="1:5" x14ac:dyDescent="0.25">
      <c r="A1365" s="288" t="s">
        <v>1649</v>
      </c>
      <c r="B1365" s="290"/>
      <c r="C1365" s="291"/>
      <c r="D1365" s="294" t="s">
        <v>42</v>
      </c>
      <c r="E1365" s="170" t="s">
        <v>1053</v>
      </c>
    </row>
    <row r="1366" spans="1:5" x14ac:dyDescent="0.25">
      <c r="A1366" s="296"/>
      <c r="B1366" s="297"/>
      <c r="C1366" s="298"/>
      <c r="D1366" s="299"/>
      <c r="E1366" s="171" t="s">
        <v>1054</v>
      </c>
    </row>
    <row r="1367" spans="1:5" x14ac:dyDescent="0.25">
      <c r="A1367" s="280" t="s">
        <v>1677</v>
      </c>
      <c r="B1367" s="282"/>
      <c r="C1367" s="283"/>
      <c r="D1367" s="286" t="s">
        <v>42</v>
      </c>
      <c r="E1367" s="172" t="s">
        <v>1053</v>
      </c>
    </row>
    <row r="1368" spans="1:5" x14ac:dyDescent="0.25">
      <c r="A1368" s="281"/>
      <c r="B1368" s="284"/>
      <c r="C1368" s="285"/>
      <c r="D1368" s="287"/>
      <c r="E1368" s="173" t="s">
        <v>1054</v>
      </c>
    </row>
    <row r="1369" spans="1:5" x14ac:dyDescent="0.25">
      <c r="A1369" s="288" t="s">
        <v>1696</v>
      </c>
      <c r="B1369" s="290"/>
      <c r="C1369" s="291"/>
      <c r="D1369" s="294" t="s">
        <v>42</v>
      </c>
      <c r="E1369" s="170" t="s">
        <v>1053</v>
      </c>
    </row>
    <row r="1370" spans="1:5" x14ac:dyDescent="0.25">
      <c r="A1370" s="296"/>
      <c r="B1370" s="297"/>
      <c r="C1370" s="298"/>
      <c r="D1370" s="299"/>
      <c r="E1370" s="171" t="s">
        <v>1054</v>
      </c>
    </row>
    <row r="1371" spans="1:5" x14ac:dyDescent="0.25">
      <c r="A1371" s="280" t="s">
        <v>1704</v>
      </c>
      <c r="B1371" s="282"/>
      <c r="C1371" s="283"/>
      <c r="D1371" s="286" t="s">
        <v>42</v>
      </c>
      <c r="E1371" s="172" t="s">
        <v>1053</v>
      </c>
    </row>
    <row r="1372" spans="1:5" x14ac:dyDescent="0.25">
      <c r="A1372" s="281"/>
      <c r="B1372" s="284"/>
      <c r="C1372" s="285"/>
      <c r="D1372" s="287"/>
      <c r="E1372" s="173" t="s">
        <v>1054</v>
      </c>
    </row>
    <row r="1373" spans="1:5" x14ac:dyDescent="0.25">
      <c r="A1373" s="288" t="s">
        <v>1665</v>
      </c>
      <c r="B1373" s="290"/>
      <c r="C1373" s="291"/>
      <c r="D1373" s="294" t="s">
        <v>42</v>
      </c>
      <c r="E1373" s="170" t="s">
        <v>1053</v>
      </c>
    </row>
    <row r="1374" spans="1:5" x14ac:dyDescent="0.25">
      <c r="A1374" s="296"/>
      <c r="B1374" s="297"/>
      <c r="C1374" s="298"/>
      <c r="D1374" s="299"/>
      <c r="E1374" s="171" t="s">
        <v>1054</v>
      </c>
    </row>
    <row r="1375" spans="1:5" x14ac:dyDescent="0.25">
      <c r="A1375" s="280" t="s">
        <v>1728</v>
      </c>
      <c r="B1375" s="282" t="s">
        <v>1696</v>
      </c>
      <c r="C1375" s="283"/>
      <c r="D1375" s="286" t="s">
        <v>42</v>
      </c>
      <c r="E1375" s="172" t="s">
        <v>1053</v>
      </c>
    </row>
    <row r="1376" spans="1:5" x14ac:dyDescent="0.25">
      <c r="A1376" s="281"/>
      <c r="B1376" s="284"/>
      <c r="C1376" s="285"/>
      <c r="D1376" s="287"/>
      <c r="E1376" s="173" t="s">
        <v>1054</v>
      </c>
    </row>
    <row r="1377" spans="1:5" x14ac:dyDescent="0.25">
      <c r="A1377" s="288" t="s">
        <v>1729</v>
      </c>
      <c r="B1377" s="290"/>
      <c r="C1377" s="291"/>
      <c r="D1377" s="294" t="s">
        <v>42</v>
      </c>
      <c r="E1377" s="170" t="s">
        <v>1053</v>
      </c>
    </row>
    <row r="1378" spans="1:5" x14ac:dyDescent="0.25">
      <c r="A1378" s="296"/>
      <c r="B1378" s="297"/>
      <c r="C1378" s="298"/>
      <c r="D1378" s="299"/>
      <c r="E1378" s="171" t="s">
        <v>1054</v>
      </c>
    </row>
    <row r="1379" spans="1:5" x14ac:dyDescent="0.25">
      <c r="A1379" s="280" t="s">
        <v>1730</v>
      </c>
      <c r="B1379" s="282" t="s">
        <v>1722</v>
      </c>
      <c r="C1379" s="283"/>
      <c r="D1379" s="286" t="s">
        <v>42</v>
      </c>
      <c r="E1379" s="172" t="s">
        <v>1053</v>
      </c>
    </row>
    <row r="1380" spans="1:5" x14ac:dyDescent="0.25">
      <c r="A1380" s="281"/>
      <c r="B1380" s="284"/>
      <c r="C1380" s="285"/>
      <c r="D1380" s="287"/>
      <c r="E1380" s="173" t="s">
        <v>1054</v>
      </c>
    </row>
    <row r="1381" spans="1:5" x14ac:dyDescent="0.25">
      <c r="A1381" s="288" t="s">
        <v>1710</v>
      </c>
      <c r="B1381" s="290"/>
      <c r="C1381" s="291"/>
      <c r="D1381" s="294" t="s">
        <v>42</v>
      </c>
      <c r="E1381" s="170" t="s">
        <v>1053</v>
      </c>
    </row>
    <row r="1382" spans="1:5" x14ac:dyDescent="0.25">
      <c r="A1382" s="296"/>
      <c r="B1382" s="297"/>
      <c r="C1382" s="298"/>
      <c r="D1382" s="299"/>
      <c r="E1382" s="171" t="s">
        <v>1054</v>
      </c>
    </row>
    <row r="1383" spans="1:5" x14ac:dyDescent="0.25">
      <c r="A1383" s="280" t="s">
        <v>1693</v>
      </c>
      <c r="B1383" s="282"/>
      <c r="C1383" s="283"/>
      <c r="D1383" s="286" t="s">
        <v>42</v>
      </c>
      <c r="E1383" s="172" t="s">
        <v>1053</v>
      </c>
    </row>
    <row r="1384" spans="1:5" x14ac:dyDescent="0.25">
      <c r="A1384" s="281"/>
      <c r="B1384" s="284"/>
      <c r="C1384" s="285"/>
      <c r="D1384" s="287"/>
      <c r="E1384" s="173" t="s">
        <v>1054</v>
      </c>
    </row>
    <row r="1385" spans="1:5" x14ac:dyDescent="0.25">
      <c r="A1385" s="288" t="s">
        <v>1714</v>
      </c>
      <c r="B1385" s="290"/>
      <c r="C1385" s="291"/>
      <c r="D1385" s="294" t="s">
        <v>42</v>
      </c>
      <c r="E1385" s="170" t="s">
        <v>1053</v>
      </c>
    </row>
    <row r="1386" spans="1:5" x14ac:dyDescent="0.25">
      <c r="A1386" s="296"/>
      <c r="B1386" s="297"/>
      <c r="C1386" s="298"/>
      <c r="D1386" s="299"/>
      <c r="E1386" s="171" t="s">
        <v>1054</v>
      </c>
    </row>
    <row r="1387" spans="1:5" x14ac:dyDescent="0.25">
      <c r="A1387" s="280" t="s">
        <v>1722</v>
      </c>
      <c r="B1387" s="282"/>
      <c r="C1387" s="283"/>
      <c r="D1387" s="286" t="s">
        <v>42</v>
      </c>
      <c r="E1387" s="172" t="s">
        <v>1053</v>
      </c>
    </row>
    <row r="1388" spans="1:5" x14ac:dyDescent="0.25">
      <c r="A1388" s="281"/>
      <c r="B1388" s="284"/>
      <c r="C1388" s="285"/>
      <c r="D1388" s="287"/>
      <c r="E1388" s="173" t="s">
        <v>1054</v>
      </c>
    </row>
    <row r="1389" spans="1:5" x14ac:dyDescent="0.25">
      <c r="A1389" s="288" t="s">
        <v>1731</v>
      </c>
      <c r="B1389" s="290" t="s">
        <v>1732</v>
      </c>
      <c r="C1389" s="291"/>
      <c r="D1389" s="294" t="s">
        <v>43</v>
      </c>
      <c r="E1389" s="170" t="s">
        <v>1053</v>
      </c>
    </row>
    <row r="1390" spans="1:5" x14ac:dyDescent="0.25">
      <c r="A1390" s="296"/>
      <c r="B1390" s="297"/>
      <c r="C1390" s="298"/>
      <c r="D1390" s="299"/>
      <c r="E1390" s="171" t="s">
        <v>1054</v>
      </c>
    </row>
    <row r="1391" spans="1:5" x14ac:dyDescent="0.25">
      <c r="A1391" s="280" t="s">
        <v>1733</v>
      </c>
      <c r="B1391" s="282" t="s">
        <v>1732</v>
      </c>
      <c r="C1391" s="283"/>
      <c r="D1391" s="286" t="s">
        <v>43</v>
      </c>
      <c r="E1391" s="172" t="s">
        <v>1053</v>
      </c>
    </row>
    <row r="1392" spans="1:5" x14ac:dyDescent="0.25">
      <c r="A1392" s="281"/>
      <c r="B1392" s="284"/>
      <c r="C1392" s="285"/>
      <c r="D1392" s="287"/>
      <c r="E1392" s="173" t="s">
        <v>1054</v>
      </c>
    </row>
    <row r="1393" spans="1:5" x14ac:dyDescent="0.25">
      <c r="A1393" s="288" t="s">
        <v>1734</v>
      </c>
      <c r="B1393" s="290" t="s">
        <v>1732</v>
      </c>
      <c r="C1393" s="291"/>
      <c r="D1393" s="294" t="s">
        <v>43</v>
      </c>
      <c r="E1393" s="170" t="s">
        <v>1053</v>
      </c>
    </row>
    <row r="1394" spans="1:5" x14ac:dyDescent="0.25">
      <c r="A1394" s="296"/>
      <c r="B1394" s="297"/>
      <c r="C1394" s="298"/>
      <c r="D1394" s="299"/>
      <c r="E1394" s="171" t="s">
        <v>1054</v>
      </c>
    </row>
    <row r="1395" spans="1:5" x14ac:dyDescent="0.25">
      <c r="A1395" s="280" t="s">
        <v>1315</v>
      </c>
      <c r="B1395" s="282" t="s">
        <v>1732</v>
      </c>
      <c r="C1395" s="283"/>
      <c r="D1395" s="286" t="s">
        <v>43</v>
      </c>
      <c r="E1395" s="172" t="s">
        <v>1053</v>
      </c>
    </row>
    <row r="1396" spans="1:5" x14ac:dyDescent="0.25">
      <c r="A1396" s="281"/>
      <c r="B1396" s="284"/>
      <c r="C1396" s="285"/>
      <c r="D1396" s="287"/>
      <c r="E1396" s="173" t="s">
        <v>1054</v>
      </c>
    </row>
    <row r="1397" spans="1:5" x14ac:dyDescent="0.25">
      <c r="A1397" s="288" t="s">
        <v>1735</v>
      </c>
      <c r="B1397" s="290" t="s">
        <v>1732</v>
      </c>
      <c r="C1397" s="291"/>
      <c r="D1397" s="294" t="s">
        <v>43</v>
      </c>
      <c r="E1397" s="170" t="s">
        <v>1053</v>
      </c>
    </row>
    <row r="1398" spans="1:5" x14ac:dyDescent="0.25">
      <c r="A1398" s="296"/>
      <c r="B1398" s="297"/>
      <c r="C1398" s="298"/>
      <c r="D1398" s="299"/>
      <c r="E1398" s="171" t="s">
        <v>1054</v>
      </c>
    </row>
    <row r="1399" spans="1:5" x14ac:dyDescent="0.25">
      <c r="A1399" s="280" t="s">
        <v>1736</v>
      </c>
      <c r="B1399" s="282" t="s">
        <v>1732</v>
      </c>
      <c r="C1399" s="283"/>
      <c r="D1399" s="286" t="s">
        <v>43</v>
      </c>
      <c r="E1399" s="172" t="s">
        <v>1053</v>
      </c>
    </row>
    <row r="1400" spans="1:5" x14ac:dyDescent="0.25">
      <c r="A1400" s="281"/>
      <c r="B1400" s="284"/>
      <c r="C1400" s="285"/>
      <c r="D1400" s="287"/>
      <c r="E1400" s="173" t="s">
        <v>1054</v>
      </c>
    </row>
    <row r="1401" spans="1:5" x14ac:dyDescent="0.25">
      <c r="A1401" s="288" t="s">
        <v>1737</v>
      </c>
      <c r="B1401" s="290" t="s">
        <v>1732</v>
      </c>
      <c r="C1401" s="291"/>
      <c r="D1401" s="294" t="s">
        <v>43</v>
      </c>
      <c r="E1401" s="170" t="s">
        <v>1053</v>
      </c>
    </row>
    <row r="1402" spans="1:5" x14ac:dyDescent="0.25">
      <c r="A1402" s="296"/>
      <c r="B1402" s="297"/>
      <c r="C1402" s="298"/>
      <c r="D1402" s="299"/>
      <c r="E1402" s="171" t="s">
        <v>1054</v>
      </c>
    </row>
    <row r="1403" spans="1:5" x14ac:dyDescent="0.25">
      <c r="A1403" s="280" t="s">
        <v>1738</v>
      </c>
      <c r="B1403" s="282" t="s">
        <v>1732</v>
      </c>
      <c r="C1403" s="283"/>
      <c r="D1403" s="286" t="s">
        <v>43</v>
      </c>
      <c r="E1403" s="172" t="s">
        <v>1053</v>
      </c>
    </row>
    <row r="1404" spans="1:5" x14ac:dyDescent="0.25">
      <c r="A1404" s="281"/>
      <c r="B1404" s="284"/>
      <c r="C1404" s="285"/>
      <c r="D1404" s="287"/>
      <c r="E1404" s="173" t="s">
        <v>1054</v>
      </c>
    </row>
    <row r="1405" spans="1:5" x14ac:dyDescent="0.25">
      <c r="A1405" s="288" t="s">
        <v>1739</v>
      </c>
      <c r="B1405" s="290" t="s">
        <v>1732</v>
      </c>
      <c r="C1405" s="291"/>
      <c r="D1405" s="294" t="s">
        <v>43</v>
      </c>
      <c r="E1405" s="170" t="s">
        <v>1053</v>
      </c>
    </row>
    <row r="1406" spans="1:5" x14ac:dyDescent="0.25">
      <c r="A1406" s="296"/>
      <c r="B1406" s="297"/>
      <c r="C1406" s="298"/>
      <c r="D1406" s="299"/>
      <c r="E1406" s="171" t="s">
        <v>1054</v>
      </c>
    </row>
    <row r="1407" spans="1:5" x14ac:dyDescent="0.25">
      <c r="A1407" s="280" t="s">
        <v>1740</v>
      </c>
      <c r="B1407" s="282" t="s">
        <v>1732</v>
      </c>
      <c r="C1407" s="283"/>
      <c r="D1407" s="286" t="s">
        <v>43</v>
      </c>
      <c r="E1407" s="172" t="s">
        <v>1053</v>
      </c>
    </row>
    <row r="1408" spans="1:5" x14ac:dyDescent="0.25">
      <c r="A1408" s="281"/>
      <c r="B1408" s="284"/>
      <c r="C1408" s="285"/>
      <c r="D1408" s="287"/>
      <c r="E1408" s="173" t="s">
        <v>1054</v>
      </c>
    </row>
    <row r="1409" spans="1:5" x14ac:dyDescent="0.25">
      <c r="A1409" s="288" t="s">
        <v>1741</v>
      </c>
      <c r="B1409" s="290" t="s">
        <v>1732</v>
      </c>
      <c r="C1409" s="291"/>
      <c r="D1409" s="294" t="s">
        <v>43</v>
      </c>
      <c r="E1409" s="170" t="s">
        <v>1053</v>
      </c>
    </row>
    <row r="1410" spans="1:5" x14ac:dyDescent="0.25">
      <c r="A1410" s="296"/>
      <c r="B1410" s="297"/>
      <c r="C1410" s="298"/>
      <c r="D1410" s="299"/>
      <c r="E1410" s="171" t="s">
        <v>1054</v>
      </c>
    </row>
    <row r="1411" spans="1:5" x14ac:dyDescent="0.25">
      <c r="A1411" s="280" t="s">
        <v>1742</v>
      </c>
      <c r="B1411" s="282" t="s">
        <v>1732</v>
      </c>
      <c r="C1411" s="283"/>
      <c r="D1411" s="286" t="s">
        <v>43</v>
      </c>
      <c r="E1411" s="172" t="s">
        <v>1053</v>
      </c>
    </row>
    <row r="1412" spans="1:5" x14ac:dyDescent="0.25">
      <c r="A1412" s="281"/>
      <c r="B1412" s="284"/>
      <c r="C1412" s="285"/>
      <c r="D1412" s="287"/>
      <c r="E1412" s="173" t="s">
        <v>1054</v>
      </c>
    </row>
    <row r="1413" spans="1:5" x14ac:dyDescent="0.25">
      <c r="A1413" s="288" t="s">
        <v>1743</v>
      </c>
      <c r="B1413" s="290" t="s">
        <v>1732</v>
      </c>
      <c r="C1413" s="291"/>
      <c r="D1413" s="294" t="s">
        <v>43</v>
      </c>
      <c r="E1413" s="170" t="s">
        <v>1053</v>
      </c>
    </row>
    <row r="1414" spans="1:5" x14ac:dyDescent="0.25">
      <c r="A1414" s="296"/>
      <c r="B1414" s="297"/>
      <c r="C1414" s="298"/>
      <c r="D1414" s="299"/>
      <c r="E1414" s="171" t="s">
        <v>1054</v>
      </c>
    </row>
    <row r="1415" spans="1:5" x14ac:dyDescent="0.25">
      <c r="A1415" s="280" t="s">
        <v>1744</v>
      </c>
      <c r="B1415" s="282" t="s">
        <v>1732</v>
      </c>
      <c r="C1415" s="283"/>
      <c r="D1415" s="286" t="s">
        <v>43</v>
      </c>
      <c r="E1415" s="172" t="s">
        <v>1053</v>
      </c>
    </row>
    <row r="1416" spans="1:5" x14ac:dyDescent="0.25">
      <c r="A1416" s="281"/>
      <c r="B1416" s="284"/>
      <c r="C1416" s="285"/>
      <c r="D1416" s="287"/>
      <c r="E1416" s="173" t="s">
        <v>1054</v>
      </c>
    </row>
    <row r="1417" spans="1:5" x14ac:dyDescent="0.25">
      <c r="A1417" s="288" t="s">
        <v>1745</v>
      </c>
      <c r="B1417" s="290" t="s">
        <v>1732</v>
      </c>
      <c r="C1417" s="291"/>
      <c r="D1417" s="294" t="s">
        <v>43</v>
      </c>
      <c r="E1417" s="170" t="s">
        <v>1053</v>
      </c>
    </row>
    <row r="1418" spans="1:5" x14ac:dyDescent="0.25">
      <c r="A1418" s="296"/>
      <c r="B1418" s="297"/>
      <c r="C1418" s="298"/>
      <c r="D1418" s="299"/>
      <c r="E1418" s="171" t="s">
        <v>1054</v>
      </c>
    </row>
    <row r="1419" spans="1:5" x14ac:dyDescent="0.25">
      <c r="A1419" s="280" t="s">
        <v>1746</v>
      </c>
      <c r="B1419" s="282" t="s">
        <v>1732</v>
      </c>
      <c r="C1419" s="283"/>
      <c r="D1419" s="286" t="s">
        <v>43</v>
      </c>
      <c r="E1419" s="172" t="s">
        <v>1053</v>
      </c>
    </row>
    <row r="1420" spans="1:5" x14ac:dyDescent="0.25">
      <c r="A1420" s="281"/>
      <c r="B1420" s="284"/>
      <c r="C1420" s="285"/>
      <c r="D1420" s="287"/>
      <c r="E1420" s="173" t="s">
        <v>1054</v>
      </c>
    </row>
    <row r="1421" spans="1:5" x14ac:dyDescent="0.25">
      <c r="A1421" s="288" t="s">
        <v>1747</v>
      </c>
      <c r="B1421" s="290" t="s">
        <v>1732</v>
      </c>
      <c r="C1421" s="291"/>
      <c r="D1421" s="294" t="s">
        <v>43</v>
      </c>
      <c r="E1421" s="170" t="s">
        <v>1053</v>
      </c>
    </row>
    <row r="1422" spans="1:5" x14ac:dyDescent="0.25">
      <c r="A1422" s="296"/>
      <c r="B1422" s="297"/>
      <c r="C1422" s="298"/>
      <c r="D1422" s="299"/>
      <c r="E1422" s="171" t="s">
        <v>1054</v>
      </c>
    </row>
    <row r="1423" spans="1:5" x14ac:dyDescent="0.25">
      <c r="A1423" s="280" t="s">
        <v>1748</v>
      </c>
      <c r="B1423" s="282" t="s">
        <v>1732</v>
      </c>
      <c r="C1423" s="283"/>
      <c r="D1423" s="286" t="s">
        <v>43</v>
      </c>
      <c r="E1423" s="172" t="s">
        <v>1053</v>
      </c>
    </row>
    <row r="1424" spans="1:5" x14ac:dyDescent="0.25">
      <c r="A1424" s="281"/>
      <c r="B1424" s="284"/>
      <c r="C1424" s="285"/>
      <c r="D1424" s="287"/>
      <c r="E1424" s="173" t="s">
        <v>1054</v>
      </c>
    </row>
    <row r="1425" spans="1:5" x14ac:dyDescent="0.25">
      <c r="A1425" s="288" t="s">
        <v>1749</v>
      </c>
      <c r="B1425" s="290" t="s">
        <v>1732</v>
      </c>
      <c r="C1425" s="291"/>
      <c r="D1425" s="294" t="s">
        <v>43</v>
      </c>
      <c r="E1425" s="170" t="s">
        <v>1053</v>
      </c>
    </row>
    <row r="1426" spans="1:5" x14ac:dyDescent="0.25">
      <c r="A1426" s="296"/>
      <c r="B1426" s="297"/>
      <c r="C1426" s="298"/>
      <c r="D1426" s="299"/>
      <c r="E1426" s="171" t="s">
        <v>1054</v>
      </c>
    </row>
    <row r="1427" spans="1:5" x14ac:dyDescent="0.25">
      <c r="A1427" s="280" t="s">
        <v>1750</v>
      </c>
      <c r="B1427" s="282" t="s">
        <v>1751</v>
      </c>
      <c r="C1427" s="283"/>
      <c r="D1427" s="286" t="s">
        <v>43</v>
      </c>
      <c r="E1427" s="172" t="s">
        <v>1053</v>
      </c>
    </row>
    <row r="1428" spans="1:5" x14ac:dyDescent="0.25">
      <c r="A1428" s="281"/>
      <c r="B1428" s="284"/>
      <c r="C1428" s="285"/>
      <c r="D1428" s="287"/>
      <c r="E1428" s="173" t="s">
        <v>1054</v>
      </c>
    </row>
    <row r="1429" spans="1:5" x14ac:dyDescent="0.25">
      <c r="A1429" s="288" t="s">
        <v>1752</v>
      </c>
      <c r="B1429" s="290" t="s">
        <v>1751</v>
      </c>
      <c r="C1429" s="291"/>
      <c r="D1429" s="294" t="s">
        <v>43</v>
      </c>
      <c r="E1429" s="170" t="s">
        <v>1053</v>
      </c>
    </row>
    <row r="1430" spans="1:5" x14ac:dyDescent="0.25">
      <c r="A1430" s="296"/>
      <c r="B1430" s="297"/>
      <c r="C1430" s="298"/>
      <c r="D1430" s="299"/>
      <c r="E1430" s="171" t="s">
        <v>1054</v>
      </c>
    </row>
    <row r="1431" spans="1:5" x14ac:dyDescent="0.25">
      <c r="A1431" s="280" t="s">
        <v>1753</v>
      </c>
      <c r="B1431" s="282" t="s">
        <v>1751</v>
      </c>
      <c r="C1431" s="283"/>
      <c r="D1431" s="286" t="s">
        <v>43</v>
      </c>
      <c r="E1431" s="172" t="s">
        <v>1053</v>
      </c>
    </row>
    <row r="1432" spans="1:5" x14ac:dyDescent="0.25">
      <c r="A1432" s="281"/>
      <c r="B1432" s="284"/>
      <c r="C1432" s="285"/>
      <c r="D1432" s="287"/>
      <c r="E1432" s="173" t="s">
        <v>1054</v>
      </c>
    </row>
    <row r="1433" spans="1:5" x14ac:dyDescent="0.25">
      <c r="A1433" s="288" t="s">
        <v>1754</v>
      </c>
      <c r="B1433" s="290" t="s">
        <v>1751</v>
      </c>
      <c r="C1433" s="291"/>
      <c r="D1433" s="294" t="s">
        <v>43</v>
      </c>
      <c r="E1433" s="170" t="s">
        <v>1053</v>
      </c>
    </row>
    <row r="1434" spans="1:5" x14ac:dyDescent="0.25">
      <c r="A1434" s="296"/>
      <c r="B1434" s="297"/>
      <c r="C1434" s="298"/>
      <c r="D1434" s="299"/>
      <c r="E1434" s="171" t="s">
        <v>1054</v>
      </c>
    </row>
    <row r="1435" spans="1:5" x14ac:dyDescent="0.25">
      <c r="A1435" s="280" t="s">
        <v>1755</v>
      </c>
      <c r="B1435" s="282" t="s">
        <v>1751</v>
      </c>
      <c r="C1435" s="283"/>
      <c r="D1435" s="286" t="s">
        <v>43</v>
      </c>
      <c r="E1435" s="172" t="s">
        <v>1053</v>
      </c>
    </row>
    <row r="1436" spans="1:5" x14ac:dyDescent="0.25">
      <c r="A1436" s="281"/>
      <c r="B1436" s="284"/>
      <c r="C1436" s="285"/>
      <c r="D1436" s="287"/>
      <c r="E1436" s="173" t="s">
        <v>1054</v>
      </c>
    </row>
    <row r="1437" spans="1:5" x14ac:dyDescent="0.25">
      <c r="A1437" s="288" t="s">
        <v>1756</v>
      </c>
      <c r="B1437" s="290" t="s">
        <v>1751</v>
      </c>
      <c r="C1437" s="291"/>
      <c r="D1437" s="294" t="s">
        <v>43</v>
      </c>
      <c r="E1437" s="170" t="s">
        <v>1053</v>
      </c>
    </row>
    <row r="1438" spans="1:5" x14ac:dyDescent="0.25">
      <c r="A1438" s="296"/>
      <c r="B1438" s="297"/>
      <c r="C1438" s="298"/>
      <c r="D1438" s="299"/>
      <c r="E1438" s="171" t="s">
        <v>1054</v>
      </c>
    </row>
    <row r="1439" spans="1:5" x14ac:dyDescent="0.25">
      <c r="A1439" s="280" t="s">
        <v>1570</v>
      </c>
      <c r="B1439" s="282" t="s">
        <v>1751</v>
      </c>
      <c r="C1439" s="283"/>
      <c r="D1439" s="286" t="s">
        <v>43</v>
      </c>
      <c r="E1439" s="172" t="s">
        <v>1053</v>
      </c>
    </row>
    <row r="1440" spans="1:5" x14ac:dyDescent="0.25">
      <c r="A1440" s="281"/>
      <c r="B1440" s="284"/>
      <c r="C1440" s="285"/>
      <c r="D1440" s="287"/>
      <c r="E1440" s="173" t="s">
        <v>1054</v>
      </c>
    </row>
    <row r="1441" spans="1:5" x14ac:dyDescent="0.25">
      <c r="A1441" s="288" t="s">
        <v>1757</v>
      </c>
      <c r="B1441" s="290" t="s">
        <v>1751</v>
      </c>
      <c r="C1441" s="291"/>
      <c r="D1441" s="294" t="s">
        <v>43</v>
      </c>
      <c r="E1441" s="170" t="s">
        <v>1053</v>
      </c>
    </row>
    <row r="1442" spans="1:5" x14ac:dyDescent="0.25">
      <c r="A1442" s="296"/>
      <c r="B1442" s="297"/>
      <c r="C1442" s="298"/>
      <c r="D1442" s="299"/>
      <c r="E1442" s="171" t="s">
        <v>1054</v>
      </c>
    </row>
    <row r="1443" spans="1:5" x14ac:dyDescent="0.25">
      <c r="A1443" s="280" t="s">
        <v>1758</v>
      </c>
      <c r="B1443" s="282" t="s">
        <v>1751</v>
      </c>
      <c r="C1443" s="283"/>
      <c r="D1443" s="286" t="s">
        <v>43</v>
      </c>
      <c r="E1443" s="172" t="s">
        <v>1053</v>
      </c>
    </row>
    <row r="1444" spans="1:5" x14ac:dyDescent="0.25">
      <c r="A1444" s="281"/>
      <c r="B1444" s="284"/>
      <c r="C1444" s="285"/>
      <c r="D1444" s="287"/>
      <c r="E1444" s="173" t="s">
        <v>1054</v>
      </c>
    </row>
    <row r="1445" spans="1:5" x14ac:dyDescent="0.25">
      <c r="A1445" s="288" t="s">
        <v>1759</v>
      </c>
      <c r="B1445" s="290" t="s">
        <v>1751</v>
      </c>
      <c r="C1445" s="291"/>
      <c r="D1445" s="294" t="s">
        <v>43</v>
      </c>
      <c r="E1445" s="170" t="s">
        <v>1053</v>
      </c>
    </row>
    <row r="1446" spans="1:5" x14ac:dyDescent="0.25">
      <c r="A1446" s="296"/>
      <c r="B1446" s="297"/>
      <c r="C1446" s="298"/>
      <c r="D1446" s="299"/>
      <c r="E1446" s="171" t="s">
        <v>1054</v>
      </c>
    </row>
    <row r="1447" spans="1:5" x14ac:dyDescent="0.25">
      <c r="A1447" s="280" t="s">
        <v>1760</v>
      </c>
      <c r="B1447" s="282" t="s">
        <v>1751</v>
      </c>
      <c r="C1447" s="283"/>
      <c r="D1447" s="286" t="s">
        <v>43</v>
      </c>
      <c r="E1447" s="172" t="s">
        <v>1053</v>
      </c>
    </row>
    <row r="1448" spans="1:5" x14ac:dyDescent="0.25">
      <c r="A1448" s="281"/>
      <c r="B1448" s="284"/>
      <c r="C1448" s="285"/>
      <c r="D1448" s="287"/>
      <c r="E1448" s="173" t="s">
        <v>1054</v>
      </c>
    </row>
    <row r="1449" spans="1:5" x14ac:dyDescent="0.25">
      <c r="A1449" s="288" t="s">
        <v>1761</v>
      </c>
      <c r="B1449" s="290" t="s">
        <v>1762</v>
      </c>
      <c r="C1449" s="291"/>
      <c r="D1449" s="294" t="s">
        <v>43</v>
      </c>
      <c r="E1449" s="170" t="s">
        <v>1053</v>
      </c>
    </row>
    <row r="1450" spans="1:5" x14ac:dyDescent="0.25">
      <c r="A1450" s="296"/>
      <c r="B1450" s="297"/>
      <c r="C1450" s="298"/>
      <c r="D1450" s="299"/>
      <c r="E1450" s="171" t="s">
        <v>1054</v>
      </c>
    </row>
    <row r="1451" spans="1:5" x14ac:dyDescent="0.25">
      <c r="A1451" s="280" t="s">
        <v>1763</v>
      </c>
      <c r="B1451" s="282" t="s">
        <v>1762</v>
      </c>
      <c r="C1451" s="283"/>
      <c r="D1451" s="286" t="s">
        <v>43</v>
      </c>
      <c r="E1451" s="172" t="s">
        <v>1053</v>
      </c>
    </row>
    <row r="1452" spans="1:5" x14ac:dyDescent="0.25">
      <c r="A1452" s="281"/>
      <c r="B1452" s="284"/>
      <c r="C1452" s="285"/>
      <c r="D1452" s="287"/>
      <c r="E1452" s="173" t="s">
        <v>1054</v>
      </c>
    </row>
    <row r="1453" spans="1:5" x14ac:dyDescent="0.25">
      <c r="A1453" s="288" t="s">
        <v>1764</v>
      </c>
      <c r="B1453" s="290" t="s">
        <v>1762</v>
      </c>
      <c r="C1453" s="291"/>
      <c r="D1453" s="294" t="s">
        <v>43</v>
      </c>
      <c r="E1453" s="170" t="s">
        <v>1053</v>
      </c>
    </row>
    <row r="1454" spans="1:5" x14ac:dyDescent="0.25">
      <c r="A1454" s="296"/>
      <c r="B1454" s="297"/>
      <c r="C1454" s="298"/>
      <c r="D1454" s="299"/>
      <c r="E1454" s="171" t="s">
        <v>1054</v>
      </c>
    </row>
    <row r="1455" spans="1:5" x14ac:dyDescent="0.25">
      <c r="A1455" s="280" t="s">
        <v>1765</v>
      </c>
      <c r="B1455" s="282" t="s">
        <v>1762</v>
      </c>
      <c r="C1455" s="283"/>
      <c r="D1455" s="286" t="s">
        <v>43</v>
      </c>
      <c r="E1455" s="172" t="s">
        <v>1053</v>
      </c>
    </row>
    <row r="1456" spans="1:5" x14ac:dyDescent="0.25">
      <c r="A1456" s="281"/>
      <c r="B1456" s="284"/>
      <c r="C1456" s="285"/>
      <c r="D1456" s="287"/>
      <c r="E1456" s="173" t="s">
        <v>1054</v>
      </c>
    </row>
    <row r="1457" spans="1:5" x14ac:dyDescent="0.25">
      <c r="A1457" s="288" t="s">
        <v>1540</v>
      </c>
      <c r="B1457" s="290" t="s">
        <v>1762</v>
      </c>
      <c r="C1457" s="291"/>
      <c r="D1457" s="294" t="s">
        <v>43</v>
      </c>
      <c r="E1457" s="170" t="s">
        <v>1053</v>
      </c>
    </row>
    <row r="1458" spans="1:5" x14ac:dyDescent="0.25">
      <c r="A1458" s="296"/>
      <c r="B1458" s="297"/>
      <c r="C1458" s="298"/>
      <c r="D1458" s="299"/>
      <c r="E1458" s="171" t="s">
        <v>1054</v>
      </c>
    </row>
    <row r="1459" spans="1:5" x14ac:dyDescent="0.25">
      <c r="A1459" s="280" t="s">
        <v>1766</v>
      </c>
      <c r="B1459" s="282" t="s">
        <v>1762</v>
      </c>
      <c r="C1459" s="283"/>
      <c r="D1459" s="286" t="s">
        <v>43</v>
      </c>
      <c r="E1459" s="172" t="s">
        <v>1053</v>
      </c>
    </row>
    <row r="1460" spans="1:5" x14ac:dyDescent="0.25">
      <c r="A1460" s="281"/>
      <c r="B1460" s="284"/>
      <c r="C1460" s="285"/>
      <c r="D1460" s="287"/>
      <c r="E1460" s="173" t="s">
        <v>1054</v>
      </c>
    </row>
    <row r="1461" spans="1:5" x14ac:dyDescent="0.25">
      <c r="A1461" s="288" t="s">
        <v>1767</v>
      </c>
      <c r="B1461" s="290" t="s">
        <v>1762</v>
      </c>
      <c r="C1461" s="291"/>
      <c r="D1461" s="294" t="s">
        <v>43</v>
      </c>
      <c r="E1461" s="170" t="s">
        <v>1053</v>
      </c>
    </row>
    <row r="1462" spans="1:5" x14ac:dyDescent="0.25">
      <c r="A1462" s="296"/>
      <c r="B1462" s="297"/>
      <c r="C1462" s="298"/>
      <c r="D1462" s="299"/>
      <c r="E1462" s="171" t="s">
        <v>1054</v>
      </c>
    </row>
    <row r="1463" spans="1:5" x14ac:dyDescent="0.25">
      <c r="A1463" s="280" t="s">
        <v>1768</v>
      </c>
      <c r="B1463" s="282" t="s">
        <v>1762</v>
      </c>
      <c r="C1463" s="283"/>
      <c r="D1463" s="286" t="s">
        <v>43</v>
      </c>
      <c r="E1463" s="172" t="s">
        <v>1053</v>
      </c>
    </row>
    <row r="1464" spans="1:5" x14ac:dyDescent="0.25">
      <c r="A1464" s="281"/>
      <c r="B1464" s="284"/>
      <c r="C1464" s="285"/>
      <c r="D1464" s="287"/>
      <c r="E1464" s="173" t="s">
        <v>1054</v>
      </c>
    </row>
    <row r="1465" spans="1:5" x14ac:dyDescent="0.25">
      <c r="A1465" s="288" t="s">
        <v>1769</v>
      </c>
      <c r="B1465" s="290" t="s">
        <v>1762</v>
      </c>
      <c r="C1465" s="291"/>
      <c r="D1465" s="294" t="s">
        <v>43</v>
      </c>
      <c r="E1465" s="170" t="s">
        <v>1053</v>
      </c>
    </row>
    <row r="1466" spans="1:5" x14ac:dyDescent="0.25">
      <c r="A1466" s="296"/>
      <c r="B1466" s="297"/>
      <c r="C1466" s="298"/>
      <c r="D1466" s="299"/>
      <c r="E1466" s="171" t="s">
        <v>1054</v>
      </c>
    </row>
    <row r="1467" spans="1:5" x14ac:dyDescent="0.25">
      <c r="A1467" s="280" t="s">
        <v>1770</v>
      </c>
      <c r="B1467" s="282" t="s">
        <v>1762</v>
      </c>
      <c r="C1467" s="283"/>
      <c r="D1467" s="286" t="s">
        <v>43</v>
      </c>
      <c r="E1467" s="172" t="s">
        <v>1053</v>
      </c>
    </row>
    <row r="1468" spans="1:5" x14ac:dyDescent="0.25">
      <c r="A1468" s="281"/>
      <c r="B1468" s="284"/>
      <c r="C1468" s="285"/>
      <c r="D1468" s="287"/>
      <c r="E1468" s="173" t="s">
        <v>1054</v>
      </c>
    </row>
    <row r="1469" spans="1:5" x14ac:dyDescent="0.25">
      <c r="A1469" s="288" t="s">
        <v>1771</v>
      </c>
      <c r="B1469" s="290" t="s">
        <v>1762</v>
      </c>
      <c r="C1469" s="291"/>
      <c r="D1469" s="294" t="s">
        <v>43</v>
      </c>
      <c r="E1469" s="170" t="s">
        <v>1053</v>
      </c>
    </row>
    <row r="1470" spans="1:5" x14ac:dyDescent="0.25">
      <c r="A1470" s="296"/>
      <c r="B1470" s="297"/>
      <c r="C1470" s="298"/>
      <c r="D1470" s="299"/>
      <c r="E1470" s="171" t="s">
        <v>1054</v>
      </c>
    </row>
    <row r="1471" spans="1:5" x14ac:dyDescent="0.25">
      <c r="A1471" s="280" t="s">
        <v>1772</v>
      </c>
      <c r="B1471" s="282" t="s">
        <v>1762</v>
      </c>
      <c r="C1471" s="283"/>
      <c r="D1471" s="286" t="s">
        <v>43</v>
      </c>
      <c r="E1471" s="172" t="s">
        <v>1053</v>
      </c>
    </row>
    <row r="1472" spans="1:5" x14ac:dyDescent="0.25">
      <c r="A1472" s="281"/>
      <c r="B1472" s="284"/>
      <c r="C1472" s="285"/>
      <c r="D1472" s="287"/>
      <c r="E1472" s="173" t="s">
        <v>1054</v>
      </c>
    </row>
    <row r="1473" spans="1:5" x14ac:dyDescent="0.25">
      <c r="A1473" s="288" t="s">
        <v>1773</v>
      </c>
      <c r="B1473" s="290" t="s">
        <v>1762</v>
      </c>
      <c r="C1473" s="291"/>
      <c r="D1473" s="294" t="s">
        <v>43</v>
      </c>
      <c r="E1473" s="170" t="s">
        <v>1053</v>
      </c>
    </row>
    <row r="1474" spans="1:5" x14ac:dyDescent="0.25">
      <c r="A1474" s="296"/>
      <c r="B1474" s="297"/>
      <c r="C1474" s="298"/>
      <c r="D1474" s="299"/>
      <c r="E1474" s="171" t="s">
        <v>1054</v>
      </c>
    </row>
    <row r="1475" spans="1:5" x14ac:dyDescent="0.25">
      <c r="A1475" s="280" t="s">
        <v>1774</v>
      </c>
      <c r="B1475" s="282" t="s">
        <v>1762</v>
      </c>
      <c r="C1475" s="283"/>
      <c r="D1475" s="286" t="s">
        <v>43</v>
      </c>
      <c r="E1475" s="172" t="s">
        <v>1053</v>
      </c>
    </row>
    <row r="1476" spans="1:5" x14ac:dyDescent="0.25">
      <c r="A1476" s="281"/>
      <c r="B1476" s="284"/>
      <c r="C1476" s="285"/>
      <c r="D1476" s="287"/>
      <c r="E1476" s="173" t="s">
        <v>1054</v>
      </c>
    </row>
    <row r="1477" spans="1:5" x14ac:dyDescent="0.25">
      <c r="A1477" s="288" t="s">
        <v>1775</v>
      </c>
      <c r="B1477" s="290" t="s">
        <v>1776</v>
      </c>
      <c r="C1477" s="291"/>
      <c r="D1477" s="294" t="s">
        <v>43</v>
      </c>
      <c r="E1477" s="170" t="s">
        <v>1053</v>
      </c>
    </row>
    <row r="1478" spans="1:5" x14ac:dyDescent="0.25">
      <c r="A1478" s="296"/>
      <c r="B1478" s="297"/>
      <c r="C1478" s="298"/>
      <c r="D1478" s="299"/>
      <c r="E1478" s="171" t="s">
        <v>1054</v>
      </c>
    </row>
    <row r="1479" spans="1:5" x14ac:dyDescent="0.25">
      <c r="A1479" s="280" t="s">
        <v>1777</v>
      </c>
      <c r="B1479" s="282" t="s">
        <v>1776</v>
      </c>
      <c r="C1479" s="283"/>
      <c r="D1479" s="286" t="s">
        <v>43</v>
      </c>
      <c r="E1479" s="172" t="s">
        <v>1053</v>
      </c>
    </row>
    <row r="1480" spans="1:5" x14ac:dyDescent="0.25">
      <c r="A1480" s="281"/>
      <c r="B1480" s="284"/>
      <c r="C1480" s="285"/>
      <c r="D1480" s="287"/>
      <c r="E1480" s="173" t="s">
        <v>1054</v>
      </c>
    </row>
    <row r="1481" spans="1:5" x14ac:dyDescent="0.25">
      <c r="A1481" s="288" t="s">
        <v>1778</v>
      </c>
      <c r="B1481" s="290" t="s">
        <v>1776</v>
      </c>
      <c r="C1481" s="291"/>
      <c r="D1481" s="294" t="s">
        <v>43</v>
      </c>
      <c r="E1481" s="170" t="s">
        <v>1053</v>
      </c>
    </row>
    <row r="1482" spans="1:5" x14ac:dyDescent="0.25">
      <c r="A1482" s="296"/>
      <c r="B1482" s="297"/>
      <c r="C1482" s="298"/>
      <c r="D1482" s="299"/>
      <c r="E1482" s="171" t="s">
        <v>1054</v>
      </c>
    </row>
    <row r="1483" spans="1:5" x14ac:dyDescent="0.25">
      <c r="A1483" s="280" t="s">
        <v>1779</v>
      </c>
      <c r="B1483" s="282" t="s">
        <v>1776</v>
      </c>
      <c r="C1483" s="283"/>
      <c r="D1483" s="286" t="s">
        <v>43</v>
      </c>
      <c r="E1483" s="172" t="s">
        <v>1053</v>
      </c>
    </row>
    <row r="1484" spans="1:5" x14ac:dyDescent="0.25">
      <c r="A1484" s="281"/>
      <c r="B1484" s="284"/>
      <c r="C1484" s="285"/>
      <c r="D1484" s="287"/>
      <c r="E1484" s="173" t="s">
        <v>1054</v>
      </c>
    </row>
    <row r="1485" spans="1:5" x14ac:dyDescent="0.25">
      <c r="A1485" s="288" t="s">
        <v>1752</v>
      </c>
      <c r="B1485" s="290" t="s">
        <v>1776</v>
      </c>
      <c r="C1485" s="291"/>
      <c r="D1485" s="294" t="s">
        <v>43</v>
      </c>
      <c r="E1485" s="170" t="s">
        <v>1053</v>
      </c>
    </row>
    <row r="1486" spans="1:5" x14ac:dyDescent="0.25">
      <c r="A1486" s="296"/>
      <c r="B1486" s="297"/>
      <c r="C1486" s="298"/>
      <c r="D1486" s="299"/>
      <c r="E1486" s="171" t="s">
        <v>1054</v>
      </c>
    </row>
    <row r="1487" spans="1:5" x14ac:dyDescent="0.25">
      <c r="A1487" s="280" t="s">
        <v>1780</v>
      </c>
      <c r="B1487" s="282" t="s">
        <v>1776</v>
      </c>
      <c r="C1487" s="283"/>
      <c r="D1487" s="286" t="s">
        <v>43</v>
      </c>
      <c r="E1487" s="172" t="s">
        <v>1053</v>
      </c>
    </row>
    <row r="1488" spans="1:5" x14ac:dyDescent="0.25">
      <c r="A1488" s="281"/>
      <c r="B1488" s="284"/>
      <c r="C1488" s="285"/>
      <c r="D1488" s="287"/>
      <c r="E1488" s="173" t="s">
        <v>1054</v>
      </c>
    </row>
    <row r="1489" spans="1:5" x14ac:dyDescent="0.25">
      <c r="A1489" s="288" t="s">
        <v>1735</v>
      </c>
      <c r="B1489" s="290" t="s">
        <v>1776</v>
      </c>
      <c r="C1489" s="291"/>
      <c r="D1489" s="294" t="s">
        <v>43</v>
      </c>
      <c r="E1489" s="170" t="s">
        <v>1053</v>
      </c>
    </row>
    <row r="1490" spans="1:5" x14ac:dyDescent="0.25">
      <c r="A1490" s="296"/>
      <c r="B1490" s="297"/>
      <c r="C1490" s="298"/>
      <c r="D1490" s="299"/>
      <c r="E1490" s="171" t="s">
        <v>1054</v>
      </c>
    </row>
    <row r="1491" spans="1:5" x14ac:dyDescent="0.25">
      <c r="A1491" s="280" t="s">
        <v>1781</v>
      </c>
      <c r="B1491" s="282" t="s">
        <v>1776</v>
      </c>
      <c r="C1491" s="283"/>
      <c r="D1491" s="286" t="s">
        <v>43</v>
      </c>
      <c r="E1491" s="172" t="s">
        <v>1053</v>
      </c>
    </row>
    <row r="1492" spans="1:5" x14ac:dyDescent="0.25">
      <c r="A1492" s="281"/>
      <c r="B1492" s="284"/>
      <c r="C1492" s="285"/>
      <c r="D1492" s="287"/>
      <c r="E1492" s="173" t="s">
        <v>1054</v>
      </c>
    </row>
    <row r="1493" spans="1:5" x14ac:dyDescent="0.25">
      <c r="A1493" s="288" t="s">
        <v>1782</v>
      </c>
      <c r="B1493" s="290" t="s">
        <v>1776</v>
      </c>
      <c r="C1493" s="291"/>
      <c r="D1493" s="294" t="s">
        <v>43</v>
      </c>
      <c r="E1493" s="170" t="s">
        <v>1053</v>
      </c>
    </row>
    <row r="1494" spans="1:5" x14ac:dyDescent="0.25">
      <c r="A1494" s="296"/>
      <c r="B1494" s="297"/>
      <c r="C1494" s="298"/>
      <c r="D1494" s="299"/>
      <c r="E1494" s="171" t="s">
        <v>1054</v>
      </c>
    </row>
    <row r="1495" spans="1:5" x14ac:dyDescent="0.25">
      <c r="A1495" s="280" t="s">
        <v>1783</v>
      </c>
      <c r="B1495" s="282" t="s">
        <v>1776</v>
      </c>
      <c r="C1495" s="283"/>
      <c r="D1495" s="286" t="s">
        <v>43</v>
      </c>
      <c r="E1495" s="172" t="s">
        <v>1053</v>
      </c>
    </row>
    <row r="1496" spans="1:5" x14ac:dyDescent="0.25">
      <c r="A1496" s="281"/>
      <c r="B1496" s="284"/>
      <c r="C1496" s="285"/>
      <c r="D1496" s="287"/>
      <c r="E1496" s="173" t="s">
        <v>1054</v>
      </c>
    </row>
    <row r="1497" spans="1:5" x14ac:dyDescent="0.25">
      <c r="A1497" s="288" t="s">
        <v>1784</v>
      </c>
      <c r="B1497" s="290" t="s">
        <v>1776</v>
      </c>
      <c r="C1497" s="291"/>
      <c r="D1497" s="294" t="s">
        <v>43</v>
      </c>
      <c r="E1497" s="170" t="s">
        <v>1053</v>
      </c>
    </row>
    <row r="1498" spans="1:5" x14ac:dyDescent="0.25">
      <c r="A1498" s="296"/>
      <c r="B1498" s="297"/>
      <c r="C1498" s="298"/>
      <c r="D1498" s="299"/>
      <c r="E1498" s="171" t="s">
        <v>1054</v>
      </c>
    </row>
    <row r="1499" spans="1:5" x14ac:dyDescent="0.25">
      <c r="A1499" s="280" t="s">
        <v>1785</v>
      </c>
      <c r="B1499" s="282" t="s">
        <v>1776</v>
      </c>
      <c r="C1499" s="283"/>
      <c r="D1499" s="286" t="s">
        <v>43</v>
      </c>
      <c r="E1499" s="172" t="s">
        <v>1053</v>
      </c>
    </row>
    <row r="1500" spans="1:5" x14ac:dyDescent="0.25">
      <c r="A1500" s="281"/>
      <c r="B1500" s="284"/>
      <c r="C1500" s="285"/>
      <c r="D1500" s="287"/>
      <c r="E1500" s="173" t="s">
        <v>1054</v>
      </c>
    </row>
    <row r="1501" spans="1:5" x14ac:dyDescent="0.25">
      <c r="A1501" s="288" t="s">
        <v>1786</v>
      </c>
      <c r="B1501" s="290" t="s">
        <v>1776</v>
      </c>
      <c r="C1501" s="291"/>
      <c r="D1501" s="294" t="s">
        <v>43</v>
      </c>
      <c r="E1501" s="170" t="s">
        <v>1053</v>
      </c>
    </row>
    <row r="1502" spans="1:5" x14ac:dyDescent="0.25">
      <c r="A1502" s="296"/>
      <c r="B1502" s="297"/>
      <c r="C1502" s="298"/>
      <c r="D1502" s="299"/>
      <c r="E1502" s="171" t="s">
        <v>1054</v>
      </c>
    </row>
    <row r="1503" spans="1:5" x14ac:dyDescent="0.25">
      <c r="A1503" s="280" t="s">
        <v>1787</v>
      </c>
      <c r="B1503" s="282" t="s">
        <v>1776</v>
      </c>
      <c r="C1503" s="283"/>
      <c r="D1503" s="286" t="s">
        <v>43</v>
      </c>
      <c r="E1503" s="172" t="s">
        <v>1053</v>
      </c>
    </row>
    <row r="1504" spans="1:5" x14ac:dyDescent="0.25">
      <c r="A1504" s="281"/>
      <c r="B1504" s="284"/>
      <c r="C1504" s="285"/>
      <c r="D1504" s="287"/>
      <c r="E1504" s="173" t="s">
        <v>1054</v>
      </c>
    </row>
    <row r="1505" spans="1:5" x14ac:dyDescent="0.25">
      <c r="A1505" s="288" t="s">
        <v>1579</v>
      </c>
      <c r="B1505" s="290" t="s">
        <v>1776</v>
      </c>
      <c r="C1505" s="291"/>
      <c r="D1505" s="294" t="s">
        <v>43</v>
      </c>
      <c r="E1505" s="170" t="s">
        <v>1053</v>
      </c>
    </row>
    <row r="1506" spans="1:5" x14ac:dyDescent="0.25">
      <c r="A1506" s="296"/>
      <c r="B1506" s="297"/>
      <c r="C1506" s="298"/>
      <c r="D1506" s="299"/>
      <c r="E1506" s="171" t="s">
        <v>1054</v>
      </c>
    </row>
    <row r="1507" spans="1:5" x14ac:dyDescent="0.25">
      <c r="A1507" s="280" t="s">
        <v>1788</v>
      </c>
      <c r="B1507" s="282" t="s">
        <v>1776</v>
      </c>
      <c r="C1507" s="283"/>
      <c r="D1507" s="286" t="s">
        <v>43</v>
      </c>
      <c r="E1507" s="172" t="s">
        <v>1053</v>
      </c>
    </row>
    <row r="1508" spans="1:5" x14ac:dyDescent="0.25">
      <c r="A1508" s="281"/>
      <c r="B1508" s="284"/>
      <c r="C1508" s="285"/>
      <c r="D1508" s="287"/>
      <c r="E1508" s="173" t="s">
        <v>1054</v>
      </c>
    </row>
    <row r="1509" spans="1:5" x14ac:dyDescent="0.25">
      <c r="A1509" s="288" t="s">
        <v>1781</v>
      </c>
      <c r="B1509" s="290" t="s">
        <v>1789</v>
      </c>
      <c r="C1509" s="291"/>
      <c r="D1509" s="294" t="s">
        <v>43</v>
      </c>
      <c r="E1509" s="170" t="s">
        <v>1053</v>
      </c>
    </row>
    <row r="1510" spans="1:5" x14ac:dyDescent="0.25">
      <c r="A1510" s="296"/>
      <c r="B1510" s="297"/>
      <c r="C1510" s="298"/>
      <c r="D1510" s="299"/>
      <c r="E1510" s="171" t="s">
        <v>1054</v>
      </c>
    </row>
    <row r="1511" spans="1:5" x14ac:dyDescent="0.25">
      <c r="A1511" s="280" t="s">
        <v>1790</v>
      </c>
      <c r="B1511" s="282" t="s">
        <v>1789</v>
      </c>
      <c r="C1511" s="283"/>
      <c r="D1511" s="286" t="s">
        <v>43</v>
      </c>
      <c r="E1511" s="172" t="s">
        <v>1053</v>
      </c>
    </row>
    <row r="1512" spans="1:5" x14ac:dyDescent="0.25">
      <c r="A1512" s="281"/>
      <c r="B1512" s="284"/>
      <c r="C1512" s="285"/>
      <c r="D1512" s="287"/>
      <c r="E1512" s="173" t="s">
        <v>1054</v>
      </c>
    </row>
    <row r="1513" spans="1:5" x14ac:dyDescent="0.25">
      <c r="A1513" s="288" t="s">
        <v>1791</v>
      </c>
      <c r="B1513" s="290" t="s">
        <v>1789</v>
      </c>
      <c r="C1513" s="291"/>
      <c r="D1513" s="294" t="s">
        <v>43</v>
      </c>
      <c r="E1513" s="170" t="s">
        <v>1053</v>
      </c>
    </row>
    <row r="1514" spans="1:5" x14ac:dyDescent="0.25">
      <c r="A1514" s="296"/>
      <c r="B1514" s="297"/>
      <c r="C1514" s="298"/>
      <c r="D1514" s="299"/>
      <c r="E1514" s="171" t="s">
        <v>1054</v>
      </c>
    </row>
    <row r="1515" spans="1:5" x14ac:dyDescent="0.25">
      <c r="A1515" s="280" t="s">
        <v>1792</v>
      </c>
      <c r="B1515" s="282" t="s">
        <v>1789</v>
      </c>
      <c r="C1515" s="283"/>
      <c r="D1515" s="286" t="s">
        <v>43</v>
      </c>
      <c r="E1515" s="172" t="s">
        <v>1053</v>
      </c>
    </row>
    <row r="1516" spans="1:5" x14ac:dyDescent="0.25">
      <c r="A1516" s="281"/>
      <c r="B1516" s="284"/>
      <c r="C1516" s="285"/>
      <c r="D1516" s="287"/>
      <c r="E1516" s="173" t="s">
        <v>1054</v>
      </c>
    </row>
    <row r="1517" spans="1:5" x14ac:dyDescent="0.25">
      <c r="A1517" s="288" t="s">
        <v>1793</v>
      </c>
      <c r="B1517" s="290" t="s">
        <v>1789</v>
      </c>
      <c r="C1517" s="291"/>
      <c r="D1517" s="294" t="s">
        <v>43</v>
      </c>
      <c r="E1517" s="170" t="s">
        <v>1053</v>
      </c>
    </row>
    <row r="1518" spans="1:5" x14ac:dyDescent="0.25">
      <c r="A1518" s="296"/>
      <c r="B1518" s="297"/>
      <c r="C1518" s="298"/>
      <c r="D1518" s="299"/>
      <c r="E1518" s="171" t="s">
        <v>1054</v>
      </c>
    </row>
    <row r="1519" spans="1:5" x14ac:dyDescent="0.25">
      <c r="A1519" s="280" t="s">
        <v>1794</v>
      </c>
      <c r="B1519" s="282" t="s">
        <v>1789</v>
      </c>
      <c r="C1519" s="283"/>
      <c r="D1519" s="286" t="s">
        <v>43</v>
      </c>
      <c r="E1519" s="172" t="s">
        <v>1053</v>
      </c>
    </row>
    <row r="1520" spans="1:5" x14ac:dyDescent="0.25">
      <c r="A1520" s="281"/>
      <c r="B1520" s="284"/>
      <c r="C1520" s="285"/>
      <c r="D1520" s="287"/>
      <c r="E1520" s="173" t="s">
        <v>1054</v>
      </c>
    </row>
    <row r="1521" spans="1:5" x14ac:dyDescent="0.25">
      <c r="A1521" s="288" t="s">
        <v>1795</v>
      </c>
      <c r="B1521" s="290" t="s">
        <v>1789</v>
      </c>
      <c r="C1521" s="291"/>
      <c r="D1521" s="294" t="s">
        <v>43</v>
      </c>
      <c r="E1521" s="170" t="s">
        <v>1053</v>
      </c>
    </row>
    <row r="1522" spans="1:5" x14ac:dyDescent="0.25">
      <c r="A1522" s="296"/>
      <c r="B1522" s="297"/>
      <c r="C1522" s="298"/>
      <c r="D1522" s="299"/>
      <c r="E1522" s="171" t="s">
        <v>1054</v>
      </c>
    </row>
    <row r="1523" spans="1:5" x14ac:dyDescent="0.25">
      <c r="A1523" s="280" t="s">
        <v>1477</v>
      </c>
      <c r="B1523" s="282" t="s">
        <v>1789</v>
      </c>
      <c r="C1523" s="283"/>
      <c r="D1523" s="286" t="s">
        <v>43</v>
      </c>
      <c r="E1523" s="172" t="s">
        <v>1053</v>
      </c>
    </row>
    <row r="1524" spans="1:5" x14ac:dyDescent="0.25">
      <c r="A1524" s="281"/>
      <c r="B1524" s="284"/>
      <c r="C1524" s="285"/>
      <c r="D1524" s="287"/>
      <c r="E1524" s="173" t="s">
        <v>1054</v>
      </c>
    </row>
    <row r="1525" spans="1:5" x14ac:dyDescent="0.25">
      <c r="A1525" s="288" t="s">
        <v>1796</v>
      </c>
      <c r="B1525" s="290" t="s">
        <v>1789</v>
      </c>
      <c r="C1525" s="291"/>
      <c r="D1525" s="294" t="s">
        <v>43</v>
      </c>
      <c r="E1525" s="170" t="s">
        <v>1053</v>
      </c>
    </row>
    <row r="1526" spans="1:5" x14ac:dyDescent="0.25">
      <c r="A1526" s="296"/>
      <c r="B1526" s="297"/>
      <c r="C1526" s="298"/>
      <c r="D1526" s="299"/>
      <c r="E1526" s="171" t="s">
        <v>1054</v>
      </c>
    </row>
    <row r="1527" spans="1:5" x14ac:dyDescent="0.25">
      <c r="A1527" s="280" t="s">
        <v>1797</v>
      </c>
      <c r="B1527" s="282" t="s">
        <v>1789</v>
      </c>
      <c r="C1527" s="283"/>
      <c r="D1527" s="286" t="s">
        <v>43</v>
      </c>
      <c r="E1527" s="172" t="s">
        <v>1053</v>
      </c>
    </row>
    <row r="1528" spans="1:5" x14ac:dyDescent="0.25">
      <c r="A1528" s="281"/>
      <c r="B1528" s="284"/>
      <c r="C1528" s="285"/>
      <c r="D1528" s="287"/>
      <c r="E1528" s="173" t="s">
        <v>1054</v>
      </c>
    </row>
    <row r="1529" spans="1:5" x14ac:dyDescent="0.25">
      <c r="A1529" s="288" t="s">
        <v>1798</v>
      </c>
      <c r="B1529" s="290" t="s">
        <v>1789</v>
      </c>
      <c r="C1529" s="291"/>
      <c r="D1529" s="294" t="s">
        <v>43</v>
      </c>
      <c r="E1529" s="170" t="s">
        <v>1053</v>
      </c>
    </row>
    <row r="1530" spans="1:5" x14ac:dyDescent="0.25">
      <c r="A1530" s="296"/>
      <c r="B1530" s="297"/>
      <c r="C1530" s="298"/>
      <c r="D1530" s="299"/>
      <c r="E1530" s="171" t="s">
        <v>1054</v>
      </c>
    </row>
    <row r="1531" spans="1:5" x14ac:dyDescent="0.25">
      <c r="A1531" s="280" t="s">
        <v>1799</v>
      </c>
      <c r="B1531" s="282" t="s">
        <v>1800</v>
      </c>
      <c r="C1531" s="283"/>
      <c r="D1531" s="286" t="s">
        <v>43</v>
      </c>
      <c r="E1531" s="172" t="s">
        <v>1053</v>
      </c>
    </row>
    <row r="1532" spans="1:5" x14ac:dyDescent="0.25">
      <c r="A1532" s="281"/>
      <c r="B1532" s="284"/>
      <c r="C1532" s="285"/>
      <c r="D1532" s="287"/>
      <c r="E1532" s="173" t="s">
        <v>1054</v>
      </c>
    </row>
    <row r="1533" spans="1:5" x14ac:dyDescent="0.25">
      <c r="A1533" s="288" t="s">
        <v>1801</v>
      </c>
      <c r="B1533" s="290" t="s">
        <v>1800</v>
      </c>
      <c r="C1533" s="291"/>
      <c r="D1533" s="294" t="s">
        <v>43</v>
      </c>
      <c r="E1533" s="170" t="s">
        <v>1053</v>
      </c>
    </row>
    <row r="1534" spans="1:5" x14ac:dyDescent="0.25">
      <c r="A1534" s="296"/>
      <c r="B1534" s="297"/>
      <c r="C1534" s="298"/>
      <c r="D1534" s="299"/>
      <c r="E1534" s="171" t="s">
        <v>1054</v>
      </c>
    </row>
    <row r="1535" spans="1:5" x14ac:dyDescent="0.25">
      <c r="A1535" s="280" t="s">
        <v>1802</v>
      </c>
      <c r="B1535" s="282" t="s">
        <v>1800</v>
      </c>
      <c r="C1535" s="283"/>
      <c r="D1535" s="286" t="s">
        <v>43</v>
      </c>
      <c r="E1535" s="172" t="s">
        <v>1053</v>
      </c>
    </row>
    <row r="1536" spans="1:5" x14ac:dyDescent="0.25">
      <c r="A1536" s="281"/>
      <c r="B1536" s="284"/>
      <c r="C1536" s="285"/>
      <c r="D1536" s="287"/>
      <c r="E1536" s="173" t="s">
        <v>1054</v>
      </c>
    </row>
    <row r="1537" spans="1:5" x14ac:dyDescent="0.25">
      <c r="A1537" s="288" t="s">
        <v>1803</v>
      </c>
      <c r="B1537" s="290" t="s">
        <v>1800</v>
      </c>
      <c r="C1537" s="291"/>
      <c r="D1537" s="294" t="s">
        <v>43</v>
      </c>
      <c r="E1537" s="170" t="s">
        <v>1053</v>
      </c>
    </row>
    <row r="1538" spans="1:5" x14ac:dyDescent="0.25">
      <c r="A1538" s="296"/>
      <c r="B1538" s="297"/>
      <c r="C1538" s="298"/>
      <c r="D1538" s="299"/>
      <c r="E1538" s="171" t="s">
        <v>1054</v>
      </c>
    </row>
    <row r="1539" spans="1:5" x14ac:dyDescent="0.25">
      <c r="A1539" s="280" t="s">
        <v>1804</v>
      </c>
      <c r="B1539" s="282" t="s">
        <v>1800</v>
      </c>
      <c r="C1539" s="283"/>
      <c r="D1539" s="286" t="s">
        <v>43</v>
      </c>
      <c r="E1539" s="172" t="s">
        <v>1053</v>
      </c>
    </row>
    <row r="1540" spans="1:5" x14ac:dyDescent="0.25">
      <c r="A1540" s="281"/>
      <c r="B1540" s="284"/>
      <c r="C1540" s="285"/>
      <c r="D1540" s="287"/>
      <c r="E1540" s="173" t="s">
        <v>1054</v>
      </c>
    </row>
    <row r="1541" spans="1:5" x14ac:dyDescent="0.25">
      <c r="A1541" s="288" t="s">
        <v>1805</v>
      </c>
      <c r="B1541" s="290" t="s">
        <v>1800</v>
      </c>
      <c r="C1541" s="291"/>
      <c r="D1541" s="294" t="s">
        <v>43</v>
      </c>
      <c r="E1541" s="170" t="s">
        <v>1053</v>
      </c>
    </row>
    <row r="1542" spans="1:5" x14ac:dyDescent="0.25">
      <c r="A1542" s="296"/>
      <c r="B1542" s="297"/>
      <c r="C1542" s="298"/>
      <c r="D1542" s="299"/>
      <c r="E1542" s="171" t="s">
        <v>1054</v>
      </c>
    </row>
    <row r="1543" spans="1:5" x14ac:dyDescent="0.25">
      <c r="A1543" s="280" t="s">
        <v>1806</v>
      </c>
      <c r="B1543" s="282" t="s">
        <v>1800</v>
      </c>
      <c r="C1543" s="283"/>
      <c r="D1543" s="286" t="s">
        <v>43</v>
      </c>
      <c r="E1543" s="172" t="s">
        <v>1053</v>
      </c>
    </row>
    <row r="1544" spans="1:5" x14ac:dyDescent="0.25">
      <c r="A1544" s="281"/>
      <c r="B1544" s="284"/>
      <c r="C1544" s="285"/>
      <c r="D1544" s="287"/>
      <c r="E1544" s="173" t="s">
        <v>1054</v>
      </c>
    </row>
    <row r="1545" spans="1:5" x14ac:dyDescent="0.25">
      <c r="A1545" s="288" t="s">
        <v>1732</v>
      </c>
      <c r="B1545" s="290"/>
      <c r="C1545" s="291"/>
      <c r="D1545" s="294" t="s">
        <v>43</v>
      </c>
      <c r="E1545" s="170" t="s">
        <v>1053</v>
      </c>
    </row>
    <row r="1546" spans="1:5" x14ac:dyDescent="0.25">
      <c r="A1546" s="296"/>
      <c r="B1546" s="297"/>
      <c r="C1546" s="298"/>
      <c r="D1546" s="299"/>
      <c r="E1546" s="171" t="s">
        <v>1054</v>
      </c>
    </row>
    <row r="1547" spans="1:5" x14ac:dyDescent="0.25">
      <c r="A1547" s="280" t="s">
        <v>1751</v>
      </c>
      <c r="B1547" s="282"/>
      <c r="C1547" s="283"/>
      <c r="D1547" s="286" t="s">
        <v>43</v>
      </c>
      <c r="E1547" s="172" t="s">
        <v>1053</v>
      </c>
    </row>
    <row r="1548" spans="1:5" x14ac:dyDescent="0.25">
      <c r="A1548" s="281"/>
      <c r="B1548" s="284"/>
      <c r="C1548" s="285"/>
      <c r="D1548" s="287"/>
      <c r="E1548" s="173" t="s">
        <v>1054</v>
      </c>
    </row>
    <row r="1549" spans="1:5" x14ac:dyDescent="0.25">
      <c r="A1549" s="288" t="s">
        <v>1762</v>
      </c>
      <c r="B1549" s="290"/>
      <c r="C1549" s="291"/>
      <c r="D1549" s="294" t="s">
        <v>43</v>
      </c>
      <c r="E1549" s="170" t="s">
        <v>1053</v>
      </c>
    </row>
    <row r="1550" spans="1:5" x14ac:dyDescent="0.25">
      <c r="A1550" s="296"/>
      <c r="B1550" s="297"/>
      <c r="C1550" s="298"/>
      <c r="D1550" s="299"/>
      <c r="E1550" s="171" t="s">
        <v>1054</v>
      </c>
    </row>
    <row r="1551" spans="1:5" x14ac:dyDescent="0.25">
      <c r="A1551" s="280" t="s">
        <v>1776</v>
      </c>
      <c r="B1551" s="282"/>
      <c r="C1551" s="283"/>
      <c r="D1551" s="286" t="s">
        <v>43</v>
      </c>
      <c r="E1551" s="172" t="s">
        <v>1053</v>
      </c>
    </row>
    <row r="1552" spans="1:5" x14ac:dyDescent="0.25">
      <c r="A1552" s="281"/>
      <c r="B1552" s="284"/>
      <c r="C1552" s="285"/>
      <c r="D1552" s="287"/>
      <c r="E1552" s="173" t="s">
        <v>1054</v>
      </c>
    </row>
    <row r="1553" spans="1:5" x14ac:dyDescent="0.25">
      <c r="A1553" s="288" t="s">
        <v>1789</v>
      </c>
      <c r="B1553" s="290"/>
      <c r="C1553" s="291"/>
      <c r="D1553" s="294" t="s">
        <v>43</v>
      </c>
      <c r="E1553" s="170" t="s">
        <v>1053</v>
      </c>
    </row>
    <row r="1554" spans="1:5" x14ac:dyDescent="0.25">
      <c r="A1554" s="296"/>
      <c r="B1554" s="297"/>
      <c r="C1554" s="298"/>
      <c r="D1554" s="299"/>
      <c r="E1554" s="171" t="s">
        <v>1054</v>
      </c>
    </row>
    <row r="1555" spans="1:5" x14ac:dyDescent="0.25">
      <c r="A1555" s="280" t="s">
        <v>1807</v>
      </c>
      <c r="B1555" s="282" t="s">
        <v>1789</v>
      </c>
      <c r="C1555" s="283"/>
      <c r="D1555" s="286" t="s">
        <v>43</v>
      </c>
      <c r="E1555" s="172" t="s">
        <v>1053</v>
      </c>
    </row>
    <row r="1556" spans="1:5" x14ac:dyDescent="0.25">
      <c r="A1556" s="281"/>
      <c r="B1556" s="284"/>
      <c r="C1556" s="285"/>
      <c r="D1556" s="287"/>
      <c r="E1556" s="173" t="s">
        <v>1054</v>
      </c>
    </row>
    <row r="1557" spans="1:5" x14ac:dyDescent="0.25">
      <c r="A1557" s="288" t="s">
        <v>1781</v>
      </c>
      <c r="B1557" s="290" t="s">
        <v>1732</v>
      </c>
      <c r="C1557" s="291"/>
      <c r="D1557" s="294" t="s">
        <v>43</v>
      </c>
      <c r="E1557" s="170" t="s">
        <v>1053</v>
      </c>
    </row>
    <row r="1558" spans="1:5" x14ac:dyDescent="0.25">
      <c r="A1558" s="296"/>
      <c r="B1558" s="297"/>
      <c r="C1558" s="298"/>
      <c r="D1558" s="299"/>
      <c r="E1558" s="171" t="s">
        <v>1054</v>
      </c>
    </row>
    <row r="1559" spans="1:5" x14ac:dyDescent="0.25">
      <c r="A1559" s="280" t="s">
        <v>1808</v>
      </c>
      <c r="B1559" s="282" t="s">
        <v>1776</v>
      </c>
      <c r="C1559" s="283"/>
      <c r="D1559" s="286" t="s">
        <v>43</v>
      </c>
      <c r="E1559" s="172" t="s">
        <v>1053</v>
      </c>
    </row>
    <row r="1560" spans="1:5" x14ac:dyDescent="0.25">
      <c r="A1560" s="281"/>
      <c r="B1560" s="284"/>
      <c r="C1560" s="285"/>
      <c r="D1560" s="287"/>
      <c r="E1560" s="173" t="s">
        <v>1054</v>
      </c>
    </row>
    <row r="1561" spans="1:5" x14ac:dyDescent="0.25">
      <c r="A1561" s="288" t="s">
        <v>1809</v>
      </c>
      <c r="B1561" s="290" t="s">
        <v>1789</v>
      </c>
      <c r="C1561" s="291"/>
      <c r="D1561" s="294" t="s">
        <v>43</v>
      </c>
      <c r="E1561" s="170" t="s">
        <v>1053</v>
      </c>
    </row>
    <row r="1562" spans="1:5" x14ac:dyDescent="0.25">
      <c r="A1562" s="296"/>
      <c r="B1562" s="297"/>
      <c r="C1562" s="298"/>
      <c r="D1562" s="299"/>
      <c r="E1562" s="171" t="s">
        <v>1054</v>
      </c>
    </row>
    <row r="1563" spans="1:5" x14ac:dyDescent="0.25">
      <c r="A1563" s="280" t="s">
        <v>1436</v>
      </c>
      <c r="B1563" s="282" t="s">
        <v>1751</v>
      </c>
      <c r="C1563" s="283"/>
      <c r="D1563" s="286" t="s">
        <v>43</v>
      </c>
      <c r="E1563" s="172" t="s">
        <v>1053</v>
      </c>
    </row>
    <row r="1564" spans="1:5" x14ac:dyDescent="0.25">
      <c r="A1564" s="281"/>
      <c r="B1564" s="284"/>
      <c r="C1564" s="285"/>
      <c r="D1564" s="287"/>
      <c r="E1564" s="173" t="s">
        <v>1054</v>
      </c>
    </row>
    <row r="1565" spans="1:5" x14ac:dyDescent="0.25">
      <c r="A1565" s="288" t="s">
        <v>1800</v>
      </c>
      <c r="B1565" s="290"/>
      <c r="C1565" s="291"/>
      <c r="D1565" s="294" t="s">
        <v>43</v>
      </c>
      <c r="E1565" s="170" t="s">
        <v>1053</v>
      </c>
    </row>
    <row r="1566" spans="1:5" x14ac:dyDescent="0.25">
      <c r="A1566" s="296"/>
      <c r="B1566" s="297"/>
      <c r="C1566" s="298"/>
      <c r="D1566" s="299"/>
      <c r="E1566" s="171" t="s">
        <v>1054</v>
      </c>
    </row>
    <row r="1567" spans="1:5" x14ac:dyDescent="0.25">
      <c r="A1567" s="168" t="s">
        <v>1810</v>
      </c>
      <c r="B1567" s="302"/>
      <c r="C1567" s="303"/>
      <c r="D1567" s="158" t="s">
        <v>44</v>
      </c>
      <c r="E1567" s="169"/>
    </row>
    <row r="1568" spans="1:5" x14ac:dyDescent="0.25">
      <c r="A1568" s="166" t="s">
        <v>1811</v>
      </c>
      <c r="B1568" s="300"/>
      <c r="C1568" s="301"/>
      <c r="D1568" s="157" t="s">
        <v>44</v>
      </c>
      <c r="E1568" s="167"/>
    </row>
    <row r="1569" spans="1:5" x14ac:dyDescent="0.25">
      <c r="A1569" s="168" t="s">
        <v>1812</v>
      </c>
      <c r="B1569" s="302"/>
      <c r="C1569" s="303"/>
      <c r="D1569" s="158" t="s">
        <v>44</v>
      </c>
      <c r="E1569" s="169"/>
    </row>
    <row r="1570" spans="1:5" x14ac:dyDescent="0.25">
      <c r="A1570" s="166" t="s">
        <v>1813</v>
      </c>
      <c r="B1570" s="300"/>
      <c r="C1570" s="301"/>
      <c r="D1570" s="157" t="s">
        <v>44</v>
      </c>
      <c r="E1570" s="167"/>
    </row>
    <row r="1571" spans="1:5" x14ac:dyDescent="0.25">
      <c r="A1571" s="168" t="s">
        <v>1814</v>
      </c>
      <c r="B1571" s="302"/>
      <c r="C1571" s="303"/>
      <c r="D1571" s="158" t="s">
        <v>44</v>
      </c>
      <c r="E1571" s="169"/>
    </row>
    <row r="1572" spans="1:5" x14ac:dyDescent="0.25">
      <c r="A1572" s="166" t="s">
        <v>1815</v>
      </c>
      <c r="B1572" s="300"/>
      <c r="C1572" s="301"/>
      <c r="D1572" s="157" t="s">
        <v>44</v>
      </c>
      <c r="E1572" s="167"/>
    </row>
    <row r="1573" spans="1:5" x14ac:dyDescent="0.25">
      <c r="A1573" s="168" t="s">
        <v>1816</v>
      </c>
      <c r="B1573" s="302"/>
      <c r="C1573" s="303"/>
      <c r="D1573" s="158" t="s">
        <v>44</v>
      </c>
      <c r="E1573" s="169"/>
    </row>
    <row r="1574" spans="1:5" x14ac:dyDescent="0.25">
      <c r="A1574" s="166" t="s">
        <v>1817</v>
      </c>
      <c r="B1574" s="300"/>
      <c r="C1574" s="301"/>
      <c r="D1574" s="157" t="s">
        <v>44</v>
      </c>
      <c r="E1574" s="167"/>
    </row>
    <row r="1575" spans="1:5" x14ac:dyDescent="0.25">
      <c r="A1575" s="168" t="s">
        <v>1818</v>
      </c>
      <c r="B1575" s="302"/>
      <c r="C1575" s="303"/>
      <c r="D1575" s="158" t="s">
        <v>44</v>
      </c>
      <c r="E1575" s="169"/>
    </row>
    <row r="1576" spans="1:5" x14ac:dyDescent="0.25">
      <c r="A1576" s="166" t="s">
        <v>1819</v>
      </c>
      <c r="B1576" s="300"/>
      <c r="C1576" s="301"/>
      <c r="D1576" s="157" t="s">
        <v>44</v>
      </c>
      <c r="E1576" s="167"/>
    </row>
    <row r="1577" spans="1:5" x14ac:dyDescent="0.25">
      <c r="A1577" s="168" t="s">
        <v>1820</v>
      </c>
      <c r="B1577" s="302"/>
      <c r="C1577" s="303"/>
      <c r="D1577" s="158" t="s">
        <v>44</v>
      </c>
      <c r="E1577" s="169"/>
    </row>
    <row r="1578" spans="1:5" x14ac:dyDescent="0.25">
      <c r="A1578" s="288" t="s">
        <v>1821</v>
      </c>
      <c r="B1578" s="290"/>
      <c r="C1578" s="291"/>
      <c r="D1578" s="294" t="s">
        <v>44</v>
      </c>
      <c r="E1578" s="170" t="s">
        <v>1053</v>
      </c>
    </row>
    <row r="1579" spans="1:5" x14ac:dyDescent="0.25">
      <c r="A1579" s="296"/>
      <c r="B1579" s="297"/>
      <c r="C1579" s="298"/>
      <c r="D1579" s="299"/>
      <c r="E1579" s="171" t="s">
        <v>1054</v>
      </c>
    </row>
    <row r="1580" spans="1:5" x14ac:dyDescent="0.25">
      <c r="A1580" s="168" t="s">
        <v>1822</v>
      </c>
      <c r="B1580" s="302"/>
      <c r="C1580" s="303"/>
      <c r="D1580" s="158" t="s">
        <v>44</v>
      </c>
      <c r="E1580" s="169"/>
    </row>
    <row r="1581" spans="1:5" x14ac:dyDescent="0.25">
      <c r="A1581" s="166" t="s">
        <v>1823</v>
      </c>
      <c r="B1581" s="300"/>
      <c r="C1581" s="301"/>
      <c r="D1581" s="157" t="s">
        <v>44</v>
      </c>
      <c r="E1581" s="167"/>
    </row>
    <row r="1582" spans="1:5" x14ac:dyDescent="0.25">
      <c r="A1582" s="168" t="s">
        <v>1824</v>
      </c>
      <c r="B1582" s="302"/>
      <c r="C1582" s="303"/>
      <c r="D1582" s="158" t="s">
        <v>44</v>
      </c>
      <c r="E1582" s="169"/>
    </row>
    <row r="1583" spans="1:5" x14ac:dyDescent="0.25">
      <c r="A1583" s="166" t="s">
        <v>1825</v>
      </c>
      <c r="B1583" s="300"/>
      <c r="C1583" s="301"/>
      <c r="D1583" s="157" t="s">
        <v>44</v>
      </c>
      <c r="E1583" s="167"/>
    </row>
    <row r="1584" spans="1:5" x14ac:dyDescent="0.25">
      <c r="A1584" s="168" t="s">
        <v>1826</v>
      </c>
      <c r="B1584" s="302"/>
      <c r="C1584" s="303"/>
      <c r="D1584" s="158" t="s">
        <v>44</v>
      </c>
      <c r="E1584" s="169"/>
    </row>
    <row r="1585" spans="1:5" x14ac:dyDescent="0.25">
      <c r="A1585" s="166" t="s">
        <v>1827</v>
      </c>
      <c r="B1585" s="300"/>
      <c r="C1585" s="301"/>
      <c r="D1585" s="157" t="s">
        <v>44</v>
      </c>
      <c r="E1585" s="167"/>
    </row>
    <row r="1586" spans="1:5" x14ac:dyDescent="0.25">
      <c r="A1586" s="168" t="s">
        <v>1828</v>
      </c>
      <c r="B1586" s="302"/>
      <c r="C1586" s="303"/>
      <c r="D1586" s="158" t="s">
        <v>44</v>
      </c>
      <c r="E1586" s="169"/>
    </row>
    <row r="1587" spans="1:5" x14ac:dyDescent="0.25">
      <c r="A1587" s="288" t="s">
        <v>1829</v>
      </c>
      <c r="B1587" s="290" t="s">
        <v>1830</v>
      </c>
      <c r="C1587" s="291"/>
      <c r="D1587" s="294" t="s">
        <v>44</v>
      </c>
      <c r="E1587" s="170" t="s">
        <v>1053</v>
      </c>
    </row>
    <row r="1588" spans="1:5" x14ac:dyDescent="0.25">
      <c r="A1588" s="296"/>
      <c r="B1588" s="297"/>
      <c r="C1588" s="298"/>
      <c r="D1588" s="299"/>
      <c r="E1588" s="171" t="s">
        <v>1054</v>
      </c>
    </row>
    <row r="1589" spans="1:5" x14ac:dyDescent="0.25">
      <c r="A1589" s="280" t="s">
        <v>1831</v>
      </c>
      <c r="B1589" s="282" t="s">
        <v>1830</v>
      </c>
      <c r="C1589" s="283"/>
      <c r="D1589" s="286" t="s">
        <v>44</v>
      </c>
      <c r="E1589" s="172" t="s">
        <v>1053</v>
      </c>
    </row>
    <row r="1590" spans="1:5" x14ac:dyDescent="0.25">
      <c r="A1590" s="281"/>
      <c r="B1590" s="284"/>
      <c r="C1590" s="285"/>
      <c r="D1590" s="287"/>
      <c r="E1590" s="173" t="s">
        <v>1054</v>
      </c>
    </row>
    <row r="1591" spans="1:5" x14ac:dyDescent="0.25">
      <c r="A1591" s="288" t="s">
        <v>1832</v>
      </c>
      <c r="B1591" s="290" t="s">
        <v>1830</v>
      </c>
      <c r="C1591" s="291"/>
      <c r="D1591" s="294" t="s">
        <v>44</v>
      </c>
      <c r="E1591" s="170" t="s">
        <v>1053</v>
      </c>
    </row>
    <row r="1592" spans="1:5" x14ac:dyDescent="0.25">
      <c r="A1592" s="296"/>
      <c r="B1592" s="297"/>
      <c r="C1592" s="298"/>
      <c r="D1592" s="299"/>
      <c r="E1592" s="171" t="s">
        <v>1054</v>
      </c>
    </row>
    <row r="1593" spans="1:5" x14ac:dyDescent="0.25">
      <c r="A1593" s="280" t="s">
        <v>1833</v>
      </c>
      <c r="B1593" s="282" t="s">
        <v>1830</v>
      </c>
      <c r="C1593" s="283"/>
      <c r="D1593" s="286" t="s">
        <v>44</v>
      </c>
      <c r="E1593" s="172" t="s">
        <v>1053</v>
      </c>
    </row>
    <row r="1594" spans="1:5" x14ac:dyDescent="0.25">
      <c r="A1594" s="281"/>
      <c r="B1594" s="284"/>
      <c r="C1594" s="285"/>
      <c r="D1594" s="287"/>
      <c r="E1594" s="173" t="s">
        <v>1054</v>
      </c>
    </row>
    <row r="1595" spans="1:5" x14ac:dyDescent="0.25">
      <c r="A1595" s="288" t="s">
        <v>1834</v>
      </c>
      <c r="B1595" s="290" t="s">
        <v>1830</v>
      </c>
      <c r="C1595" s="291"/>
      <c r="D1595" s="294" t="s">
        <v>44</v>
      </c>
      <c r="E1595" s="170" t="s">
        <v>1053</v>
      </c>
    </row>
    <row r="1596" spans="1:5" x14ac:dyDescent="0.25">
      <c r="A1596" s="296"/>
      <c r="B1596" s="297"/>
      <c r="C1596" s="298"/>
      <c r="D1596" s="299"/>
      <c r="E1596" s="171" t="s">
        <v>1054</v>
      </c>
    </row>
    <row r="1597" spans="1:5" x14ac:dyDescent="0.25">
      <c r="A1597" s="280" t="s">
        <v>1835</v>
      </c>
      <c r="B1597" s="282" t="s">
        <v>1830</v>
      </c>
      <c r="C1597" s="283"/>
      <c r="D1597" s="286" t="s">
        <v>44</v>
      </c>
      <c r="E1597" s="172" t="s">
        <v>1053</v>
      </c>
    </row>
    <row r="1598" spans="1:5" x14ac:dyDescent="0.25">
      <c r="A1598" s="281"/>
      <c r="B1598" s="284"/>
      <c r="C1598" s="285"/>
      <c r="D1598" s="287"/>
      <c r="E1598" s="173" t="s">
        <v>1054</v>
      </c>
    </row>
    <row r="1599" spans="1:5" x14ac:dyDescent="0.25">
      <c r="A1599" s="288" t="s">
        <v>1836</v>
      </c>
      <c r="B1599" s="290" t="s">
        <v>1830</v>
      </c>
      <c r="C1599" s="291"/>
      <c r="D1599" s="294" t="s">
        <v>44</v>
      </c>
      <c r="E1599" s="170" t="s">
        <v>1053</v>
      </c>
    </row>
    <row r="1600" spans="1:5" x14ac:dyDescent="0.25">
      <c r="A1600" s="296"/>
      <c r="B1600" s="297"/>
      <c r="C1600" s="298"/>
      <c r="D1600" s="299"/>
      <c r="E1600" s="171" t="s">
        <v>1054</v>
      </c>
    </row>
    <row r="1601" spans="1:5" x14ac:dyDescent="0.25">
      <c r="A1601" s="280" t="s">
        <v>1837</v>
      </c>
      <c r="B1601" s="282" t="s">
        <v>1830</v>
      </c>
      <c r="C1601" s="283"/>
      <c r="D1601" s="286" t="s">
        <v>44</v>
      </c>
      <c r="E1601" s="172" t="s">
        <v>1053</v>
      </c>
    </row>
    <row r="1602" spans="1:5" x14ac:dyDescent="0.25">
      <c r="A1602" s="281"/>
      <c r="B1602" s="284"/>
      <c r="C1602" s="285"/>
      <c r="D1602" s="287"/>
      <c r="E1602" s="173" t="s">
        <v>1054</v>
      </c>
    </row>
    <row r="1603" spans="1:5" x14ac:dyDescent="0.25">
      <c r="A1603" s="288" t="s">
        <v>1838</v>
      </c>
      <c r="B1603" s="290" t="s">
        <v>1830</v>
      </c>
      <c r="C1603" s="291"/>
      <c r="D1603" s="294" t="s">
        <v>44</v>
      </c>
      <c r="E1603" s="170" t="s">
        <v>1053</v>
      </c>
    </row>
    <row r="1604" spans="1:5" x14ac:dyDescent="0.25">
      <c r="A1604" s="296"/>
      <c r="B1604" s="297"/>
      <c r="C1604" s="298"/>
      <c r="D1604" s="299"/>
      <c r="E1604" s="171" t="s">
        <v>1054</v>
      </c>
    </row>
    <row r="1605" spans="1:5" x14ac:dyDescent="0.25">
      <c r="A1605" s="280" t="s">
        <v>1839</v>
      </c>
      <c r="B1605" s="282" t="s">
        <v>1830</v>
      </c>
      <c r="C1605" s="283"/>
      <c r="D1605" s="286" t="s">
        <v>44</v>
      </c>
      <c r="E1605" s="172" t="s">
        <v>1053</v>
      </c>
    </row>
    <row r="1606" spans="1:5" x14ac:dyDescent="0.25">
      <c r="A1606" s="281"/>
      <c r="B1606" s="284"/>
      <c r="C1606" s="285"/>
      <c r="D1606" s="287"/>
      <c r="E1606" s="173" t="s">
        <v>1054</v>
      </c>
    </row>
    <row r="1607" spans="1:5" x14ac:dyDescent="0.25">
      <c r="A1607" s="288" t="s">
        <v>1840</v>
      </c>
      <c r="B1607" s="290" t="s">
        <v>1830</v>
      </c>
      <c r="C1607" s="291"/>
      <c r="D1607" s="294" t="s">
        <v>44</v>
      </c>
      <c r="E1607" s="170" t="s">
        <v>1053</v>
      </c>
    </row>
    <row r="1608" spans="1:5" x14ac:dyDescent="0.25">
      <c r="A1608" s="296"/>
      <c r="B1608" s="297"/>
      <c r="C1608" s="298"/>
      <c r="D1608" s="299"/>
      <c r="E1608" s="171" t="s">
        <v>1054</v>
      </c>
    </row>
    <row r="1609" spans="1:5" x14ac:dyDescent="0.25">
      <c r="A1609" s="280" t="s">
        <v>1841</v>
      </c>
      <c r="B1609" s="282" t="s">
        <v>1830</v>
      </c>
      <c r="C1609" s="283"/>
      <c r="D1609" s="286" t="s">
        <v>44</v>
      </c>
      <c r="E1609" s="172" t="s">
        <v>1053</v>
      </c>
    </row>
    <row r="1610" spans="1:5" x14ac:dyDescent="0.25">
      <c r="A1610" s="281"/>
      <c r="B1610" s="284"/>
      <c r="C1610" s="285"/>
      <c r="D1610" s="287"/>
      <c r="E1610" s="173" t="s">
        <v>1054</v>
      </c>
    </row>
    <row r="1611" spans="1:5" x14ac:dyDescent="0.25">
      <c r="A1611" s="288" t="s">
        <v>1842</v>
      </c>
      <c r="B1611" s="290" t="s">
        <v>1830</v>
      </c>
      <c r="C1611" s="291"/>
      <c r="D1611" s="294" t="s">
        <v>44</v>
      </c>
      <c r="E1611" s="170" t="s">
        <v>1053</v>
      </c>
    </row>
    <row r="1612" spans="1:5" x14ac:dyDescent="0.25">
      <c r="A1612" s="296"/>
      <c r="B1612" s="297"/>
      <c r="C1612" s="298"/>
      <c r="D1612" s="299"/>
      <c r="E1612" s="171" t="s">
        <v>1054</v>
      </c>
    </row>
    <row r="1613" spans="1:5" x14ac:dyDescent="0.25">
      <c r="A1613" s="280" t="s">
        <v>1843</v>
      </c>
      <c r="B1613" s="282" t="s">
        <v>1830</v>
      </c>
      <c r="C1613" s="283"/>
      <c r="D1613" s="286" t="s">
        <v>44</v>
      </c>
      <c r="E1613" s="172" t="s">
        <v>1053</v>
      </c>
    </row>
    <row r="1614" spans="1:5" x14ac:dyDescent="0.25">
      <c r="A1614" s="281"/>
      <c r="B1614" s="284"/>
      <c r="C1614" s="285"/>
      <c r="D1614" s="287"/>
      <c r="E1614" s="173" t="s">
        <v>1054</v>
      </c>
    </row>
    <row r="1615" spans="1:5" x14ac:dyDescent="0.25">
      <c r="A1615" s="288" t="s">
        <v>1844</v>
      </c>
      <c r="B1615" s="290" t="s">
        <v>1830</v>
      </c>
      <c r="C1615" s="291"/>
      <c r="D1615" s="294" t="s">
        <v>44</v>
      </c>
      <c r="E1615" s="170" t="s">
        <v>1053</v>
      </c>
    </row>
    <row r="1616" spans="1:5" x14ac:dyDescent="0.25">
      <c r="A1616" s="296"/>
      <c r="B1616" s="297"/>
      <c r="C1616" s="298"/>
      <c r="D1616" s="299"/>
      <c r="E1616" s="171" t="s">
        <v>1054</v>
      </c>
    </row>
    <row r="1617" spans="1:5" x14ac:dyDescent="0.25">
      <c r="A1617" s="280" t="s">
        <v>1845</v>
      </c>
      <c r="B1617" s="282" t="s">
        <v>1830</v>
      </c>
      <c r="C1617" s="283"/>
      <c r="D1617" s="286" t="s">
        <v>44</v>
      </c>
      <c r="E1617" s="172" t="s">
        <v>1053</v>
      </c>
    </row>
    <row r="1618" spans="1:5" x14ac:dyDescent="0.25">
      <c r="A1618" s="281"/>
      <c r="B1618" s="284"/>
      <c r="C1618" s="285"/>
      <c r="D1618" s="287"/>
      <c r="E1618" s="173" t="s">
        <v>1054</v>
      </c>
    </row>
    <row r="1619" spans="1:5" x14ac:dyDescent="0.25">
      <c r="A1619" s="288" t="s">
        <v>1846</v>
      </c>
      <c r="B1619" s="290" t="s">
        <v>1830</v>
      </c>
      <c r="C1619" s="291"/>
      <c r="D1619" s="294" t="s">
        <v>44</v>
      </c>
      <c r="E1619" s="170" t="s">
        <v>1053</v>
      </c>
    </row>
    <row r="1620" spans="1:5" x14ac:dyDescent="0.25">
      <c r="A1620" s="296"/>
      <c r="B1620" s="297"/>
      <c r="C1620" s="298"/>
      <c r="D1620" s="299"/>
      <c r="E1620" s="171" t="s">
        <v>1054</v>
      </c>
    </row>
    <row r="1621" spans="1:5" x14ac:dyDescent="0.25">
      <c r="A1621" s="280" t="s">
        <v>1847</v>
      </c>
      <c r="B1621" s="282" t="s">
        <v>1830</v>
      </c>
      <c r="C1621" s="283"/>
      <c r="D1621" s="286" t="s">
        <v>44</v>
      </c>
      <c r="E1621" s="172" t="s">
        <v>1053</v>
      </c>
    </row>
    <row r="1622" spans="1:5" x14ac:dyDescent="0.25">
      <c r="A1622" s="281"/>
      <c r="B1622" s="284"/>
      <c r="C1622" s="285"/>
      <c r="D1622" s="287"/>
      <c r="E1622" s="173" t="s">
        <v>1054</v>
      </c>
    </row>
    <row r="1623" spans="1:5" x14ac:dyDescent="0.25">
      <c r="A1623" s="288" t="s">
        <v>1848</v>
      </c>
      <c r="B1623" s="290" t="s">
        <v>1830</v>
      </c>
      <c r="C1623" s="291"/>
      <c r="D1623" s="294" t="s">
        <v>44</v>
      </c>
      <c r="E1623" s="170" t="s">
        <v>1053</v>
      </c>
    </row>
    <row r="1624" spans="1:5" x14ac:dyDescent="0.25">
      <c r="A1624" s="296"/>
      <c r="B1624" s="297"/>
      <c r="C1624" s="298"/>
      <c r="D1624" s="299"/>
      <c r="E1624" s="171" t="s">
        <v>1054</v>
      </c>
    </row>
    <row r="1625" spans="1:5" x14ac:dyDescent="0.25">
      <c r="A1625" s="280" t="s">
        <v>1849</v>
      </c>
      <c r="B1625" s="282" t="s">
        <v>1830</v>
      </c>
      <c r="C1625" s="283"/>
      <c r="D1625" s="286" t="s">
        <v>44</v>
      </c>
      <c r="E1625" s="172" t="s">
        <v>1053</v>
      </c>
    </row>
    <row r="1626" spans="1:5" x14ac:dyDescent="0.25">
      <c r="A1626" s="281"/>
      <c r="B1626" s="284"/>
      <c r="C1626" s="285"/>
      <c r="D1626" s="287"/>
      <c r="E1626" s="173" t="s">
        <v>1054</v>
      </c>
    </row>
    <row r="1627" spans="1:5" x14ac:dyDescent="0.25">
      <c r="A1627" s="288" t="s">
        <v>1850</v>
      </c>
      <c r="B1627" s="290" t="s">
        <v>1830</v>
      </c>
      <c r="C1627" s="291"/>
      <c r="D1627" s="294" t="s">
        <v>44</v>
      </c>
      <c r="E1627" s="170" t="s">
        <v>1053</v>
      </c>
    </row>
    <row r="1628" spans="1:5" x14ac:dyDescent="0.25">
      <c r="A1628" s="296"/>
      <c r="B1628" s="297"/>
      <c r="C1628" s="298"/>
      <c r="D1628" s="299"/>
      <c r="E1628" s="171" t="s">
        <v>1054</v>
      </c>
    </row>
    <row r="1629" spans="1:5" x14ac:dyDescent="0.25">
      <c r="A1629" s="280" t="s">
        <v>1851</v>
      </c>
      <c r="B1629" s="282" t="s">
        <v>1830</v>
      </c>
      <c r="C1629" s="283"/>
      <c r="D1629" s="286" t="s">
        <v>44</v>
      </c>
      <c r="E1629" s="172" t="s">
        <v>1053</v>
      </c>
    </row>
    <row r="1630" spans="1:5" x14ac:dyDescent="0.25">
      <c r="A1630" s="281"/>
      <c r="B1630" s="284"/>
      <c r="C1630" s="285"/>
      <c r="D1630" s="287"/>
      <c r="E1630" s="173" t="s">
        <v>1054</v>
      </c>
    </row>
    <row r="1631" spans="1:5" x14ac:dyDescent="0.25">
      <c r="A1631" s="288" t="s">
        <v>1852</v>
      </c>
      <c r="B1631" s="290" t="s">
        <v>1830</v>
      </c>
      <c r="C1631" s="291"/>
      <c r="D1631" s="294" t="s">
        <v>44</v>
      </c>
      <c r="E1631" s="170" t="s">
        <v>1053</v>
      </c>
    </row>
    <row r="1632" spans="1:5" x14ac:dyDescent="0.25">
      <c r="A1632" s="296"/>
      <c r="B1632" s="297"/>
      <c r="C1632" s="298"/>
      <c r="D1632" s="299"/>
      <c r="E1632" s="171" t="s">
        <v>1054</v>
      </c>
    </row>
    <row r="1633" spans="1:5" x14ac:dyDescent="0.25">
      <c r="A1633" s="280" t="s">
        <v>1853</v>
      </c>
      <c r="B1633" s="282" t="s">
        <v>1830</v>
      </c>
      <c r="C1633" s="283"/>
      <c r="D1633" s="286" t="s">
        <v>44</v>
      </c>
      <c r="E1633" s="172" t="s">
        <v>1053</v>
      </c>
    </row>
    <row r="1634" spans="1:5" x14ac:dyDescent="0.25">
      <c r="A1634" s="281"/>
      <c r="B1634" s="284"/>
      <c r="C1634" s="285"/>
      <c r="D1634" s="287"/>
      <c r="E1634" s="173" t="s">
        <v>1054</v>
      </c>
    </row>
    <row r="1635" spans="1:5" x14ac:dyDescent="0.25">
      <c r="A1635" s="288" t="s">
        <v>1854</v>
      </c>
      <c r="B1635" s="290" t="s">
        <v>1855</v>
      </c>
      <c r="C1635" s="291"/>
      <c r="D1635" s="294" t="s">
        <v>44</v>
      </c>
      <c r="E1635" s="170" t="s">
        <v>1053</v>
      </c>
    </row>
    <row r="1636" spans="1:5" x14ac:dyDescent="0.25">
      <c r="A1636" s="296"/>
      <c r="B1636" s="297"/>
      <c r="C1636" s="298"/>
      <c r="D1636" s="299"/>
      <c r="E1636" s="171" t="s">
        <v>1054</v>
      </c>
    </row>
    <row r="1637" spans="1:5" x14ac:dyDescent="0.25">
      <c r="A1637" s="280" t="s">
        <v>1856</v>
      </c>
      <c r="B1637" s="282" t="s">
        <v>1855</v>
      </c>
      <c r="C1637" s="283"/>
      <c r="D1637" s="286" t="s">
        <v>44</v>
      </c>
      <c r="E1637" s="172" t="s">
        <v>1053</v>
      </c>
    </row>
    <row r="1638" spans="1:5" x14ac:dyDescent="0.25">
      <c r="A1638" s="281"/>
      <c r="B1638" s="284"/>
      <c r="C1638" s="285"/>
      <c r="D1638" s="287"/>
      <c r="E1638" s="173" t="s">
        <v>1054</v>
      </c>
    </row>
    <row r="1639" spans="1:5" x14ac:dyDescent="0.25">
      <c r="A1639" s="288" t="s">
        <v>1857</v>
      </c>
      <c r="B1639" s="290" t="s">
        <v>1855</v>
      </c>
      <c r="C1639" s="291"/>
      <c r="D1639" s="294" t="s">
        <v>44</v>
      </c>
      <c r="E1639" s="170" t="s">
        <v>1053</v>
      </c>
    </row>
    <row r="1640" spans="1:5" x14ac:dyDescent="0.25">
      <c r="A1640" s="296"/>
      <c r="B1640" s="297"/>
      <c r="C1640" s="298"/>
      <c r="D1640" s="299"/>
      <c r="E1640" s="171" t="s">
        <v>1054</v>
      </c>
    </row>
    <row r="1641" spans="1:5" x14ac:dyDescent="0.25">
      <c r="A1641" s="280" t="s">
        <v>1858</v>
      </c>
      <c r="B1641" s="282" t="s">
        <v>1855</v>
      </c>
      <c r="C1641" s="283"/>
      <c r="D1641" s="286" t="s">
        <v>44</v>
      </c>
      <c r="E1641" s="172" t="s">
        <v>1053</v>
      </c>
    </row>
    <row r="1642" spans="1:5" x14ac:dyDescent="0.25">
      <c r="A1642" s="281"/>
      <c r="B1642" s="284"/>
      <c r="C1642" s="285"/>
      <c r="D1642" s="287"/>
      <c r="E1642" s="173" t="s">
        <v>1054</v>
      </c>
    </row>
    <row r="1643" spans="1:5" x14ac:dyDescent="0.25">
      <c r="A1643" s="288" t="s">
        <v>1859</v>
      </c>
      <c r="B1643" s="290" t="s">
        <v>1855</v>
      </c>
      <c r="C1643" s="291"/>
      <c r="D1643" s="294" t="s">
        <v>44</v>
      </c>
      <c r="E1643" s="170" t="s">
        <v>1053</v>
      </c>
    </row>
    <row r="1644" spans="1:5" x14ac:dyDescent="0.25">
      <c r="A1644" s="296"/>
      <c r="B1644" s="297"/>
      <c r="C1644" s="298"/>
      <c r="D1644" s="299"/>
      <c r="E1644" s="171" t="s">
        <v>1054</v>
      </c>
    </row>
    <row r="1645" spans="1:5" x14ac:dyDescent="0.25">
      <c r="A1645" s="280" t="s">
        <v>1860</v>
      </c>
      <c r="B1645" s="282" t="s">
        <v>1855</v>
      </c>
      <c r="C1645" s="283"/>
      <c r="D1645" s="286" t="s">
        <v>44</v>
      </c>
      <c r="E1645" s="172" t="s">
        <v>1053</v>
      </c>
    </row>
    <row r="1646" spans="1:5" x14ac:dyDescent="0.25">
      <c r="A1646" s="281"/>
      <c r="B1646" s="284"/>
      <c r="C1646" s="285"/>
      <c r="D1646" s="287"/>
      <c r="E1646" s="173" t="s">
        <v>1054</v>
      </c>
    </row>
    <row r="1647" spans="1:5" x14ac:dyDescent="0.25">
      <c r="A1647" s="288" t="s">
        <v>1861</v>
      </c>
      <c r="B1647" s="290" t="s">
        <v>1855</v>
      </c>
      <c r="C1647" s="291"/>
      <c r="D1647" s="294" t="s">
        <v>44</v>
      </c>
      <c r="E1647" s="170" t="s">
        <v>1053</v>
      </c>
    </row>
    <row r="1648" spans="1:5" x14ac:dyDescent="0.25">
      <c r="A1648" s="296"/>
      <c r="B1648" s="297"/>
      <c r="C1648" s="298"/>
      <c r="D1648" s="299"/>
      <c r="E1648" s="171" t="s">
        <v>1054</v>
      </c>
    </row>
    <row r="1649" spans="1:5" x14ac:dyDescent="0.25">
      <c r="A1649" s="280" t="s">
        <v>1862</v>
      </c>
      <c r="B1649" s="282" t="s">
        <v>1863</v>
      </c>
      <c r="C1649" s="283"/>
      <c r="D1649" s="286" t="s">
        <v>44</v>
      </c>
      <c r="E1649" s="172" t="s">
        <v>1053</v>
      </c>
    </row>
    <row r="1650" spans="1:5" x14ac:dyDescent="0.25">
      <c r="A1650" s="281"/>
      <c r="B1650" s="284"/>
      <c r="C1650" s="285"/>
      <c r="D1650" s="287"/>
      <c r="E1650" s="173" t="s">
        <v>1054</v>
      </c>
    </row>
    <row r="1651" spans="1:5" x14ac:dyDescent="0.25">
      <c r="A1651" s="288" t="s">
        <v>1864</v>
      </c>
      <c r="B1651" s="290" t="s">
        <v>1863</v>
      </c>
      <c r="C1651" s="291"/>
      <c r="D1651" s="294" t="s">
        <v>44</v>
      </c>
      <c r="E1651" s="170" t="s">
        <v>1053</v>
      </c>
    </row>
    <row r="1652" spans="1:5" x14ac:dyDescent="0.25">
      <c r="A1652" s="296"/>
      <c r="B1652" s="297"/>
      <c r="C1652" s="298"/>
      <c r="D1652" s="299"/>
      <c r="E1652" s="171" t="s">
        <v>1054</v>
      </c>
    </row>
    <row r="1653" spans="1:5" x14ac:dyDescent="0.25">
      <c r="A1653" s="280" t="s">
        <v>1865</v>
      </c>
      <c r="B1653" s="282" t="s">
        <v>1863</v>
      </c>
      <c r="C1653" s="283"/>
      <c r="D1653" s="286" t="s">
        <v>44</v>
      </c>
      <c r="E1653" s="172" t="s">
        <v>1053</v>
      </c>
    </row>
    <row r="1654" spans="1:5" x14ac:dyDescent="0.25">
      <c r="A1654" s="281"/>
      <c r="B1654" s="284"/>
      <c r="C1654" s="285"/>
      <c r="D1654" s="287"/>
      <c r="E1654" s="173" t="s">
        <v>1054</v>
      </c>
    </row>
    <row r="1655" spans="1:5" x14ac:dyDescent="0.25">
      <c r="A1655" s="288" t="s">
        <v>1866</v>
      </c>
      <c r="B1655" s="290" t="s">
        <v>1863</v>
      </c>
      <c r="C1655" s="291"/>
      <c r="D1655" s="294" t="s">
        <v>44</v>
      </c>
      <c r="E1655" s="170" t="s">
        <v>1053</v>
      </c>
    </row>
    <row r="1656" spans="1:5" x14ac:dyDescent="0.25">
      <c r="A1656" s="296"/>
      <c r="B1656" s="297"/>
      <c r="C1656" s="298"/>
      <c r="D1656" s="299"/>
      <c r="E1656" s="171" t="s">
        <v>1054</v>
      </c>
    </row>
    <row r="1657" spans="1:5" x14ac:dyDescent="0.25">
      <c r="A1657" s="280" t="s">
        <v>1867</v>
      </c>
      <c r="B1657" s="282" t="s">
        <v>1863</v>
      </c>
      <c r="C1657" s="283"/>
      <c r="D1657" s="286" t="s">
        <v>44</v>
      </c>
      <c r="E1657" s="172" t="s">
        <v>1053</v>
      </c>
    </row>
    <row r="1658" spans="1:5" x14ac:dyDescent="0.25">
      <c r="A1658" s="281"/>
      <c r="B1658" s="284"/>
      <c r="C1658" s="285"/>
      <c r="D1658" s="287"/>
      <c r="E1658" s="173" t="s">
        <v>1054</v>
      </c>
    </row>
    <row r="1659" spans="1:5" x14ac:dyDescent="0.25">
      <c r="A1659" s="288" t="s">
        <v>1868</v>
      </c>
      <c r="B1659" s="290" t="s">
        <v>1863</v>
      </c>
      <c r="C1659" s="291"/>
      <c r="D1659" s="294" t="s">
        <v>44</v>
      </c>
      <c r="E1659" s="170" t="s">
        <v>1053</v>
      </c>
    </row>
    <row r="1660" spans="1:5" x14ac:dyDescent="0.25">
      <c r="A1660" s="296"/>
      <c r="B1660" s="297"/>
      <c r="C1660" s="298"/>
      <c r="D1660" s="299"/>
      <c r="E1660" s="171" t="s">
        <v>1054</v>
      </c>
    </row>
    <row r="1661" spans="1:5" x14ac:dyDescent="0.25">
      <c r="A1661" s="280" t="s">
        <v>1869</v>
      </c>
      <c r="B1661" s="282" t="s">
        <v>1863</v>
      </c>
      <c r="C1661" s="283"/>
      <c r="D1661" s="286" t="s">
        <v>44</v>
      </c>
      <c r="E1661" s="172" t="s">
        <v>1053</v>
      </c>
    </row>
    <row r="1662" spans="1:5" x14ac:dyDescent="0.25">
      <c r="A1662" s="281"/>
      <c r="B1662" s="284"/>
      <c r="C1662" s="285"/>
      <c r="D1662" s="287"/>
      <c r="E1662" s="173" t="s">
        <v>1054</v>
      </c>
    </row>
    <row r="1663" spans="1:5" x14ac:dyDescent="0.25">
      <c r="A1663" s="288" t="s">
        <v>1870</v>
      </c>
      <c r="B1663" s="290" t="s">
        <v>1863</v>
      </c>
      <c r="C1663" s="291"/>
      <c r="D1663" s="294" t="s">
        <v>44</v>
      </c>
      <c r="E1663" s="170" t="s">
        <v>1053</v>
      </c>
    </row>
    <row r="1664" spans="1:5" x14ac:dyDescent="0.25">
      <c r="A1664" s="296"/>
      <c r="B1664" s="297"/>
      <c r="C1664" s="298"/>
      <c r="D1664" s="299"/>
      <c r="E1664" s="171" t="s">
        <v>1054</v>
      </c>
    </row>
    <row r="1665" spans="1:5" x14ac:dyDescent="0.25">
      <c r="A1665" s="280" t="s">
        <v>1871</v>
      </c>
      <c r="B1665" s="282" t="s">
        <v>1872</v>
      </c>
      <c r="C1665" s="283"/>
      <c r="D1665" s="286" t="s">
        <v>44</v>
      </c>
      <c r="E1665" s="172" t="s">
        <v>1053</v>
      </c>
    </row>
    <row r="1666" spans="1:5" x14ac:dyDescent="0.25">
      <c r="A1666" s="281"/>
      <c r="B1666" s="284"/>
      <c r="C1666" s="285"/>
      <c r="D1666" s="287"/>
      <c r="E1666" s="173" t="s">
        <v>1054</v>
      </c>
    </row>
    <row r="1667" spans="1:5" x14ac:dyDescent="0.25">
      <c r="A1667" s="288" t="s">
        <v>1873</v>
      </c>
      <c r="B1667" s="290" t="s">
        <v>1872</v>
      </c>
      <c r="C1667" s="291"/>
      <c r="D1667" s="294" t="s">
        <v>44</v>
      </c>
      <c r="E1667" s="170" t="s">
        <v>1053</v>
      </c>
    </row>
    <row r="1668" spans="1:5" x14ac:dyDescent="0.25">
      <c r="A1668" s="296"/>
      <c r="B1668" s="297"/>
      <c r="C1668" s="298"/>
      <c r="D1668" s="299"/>
      <c r="E1668" s="171" t="s">
        <v>1054</v>
      </c>
    </row>
    <row r="1669" spans="1:5" x14ac:dyDescent="0.25">
      <c r="A1669" s="280" t="s">
        <v>1874</v>
      </c>
      <c r="B1669" s="282" t="s">
        <v>1872</v>
      </c>
      <c r="C1669" s="283"/>
      <c r="D1669" s="286" t="s">
        <v>44</v>
      </c>
      <c r="E1669" s="172" t="s">
        <v>1053</v>
      </c>
    </row>
    <row r="1670" spans="1:5" x14ac:dyDescent="0.25">
      <c r="A1670" s="281"/>
      <c r="B1670" s="284"/>
      <c r="C1670" s="285"/>
      <c r="D1670" s="287"/>
      <c r="E1670" s="173" t="s">
        <v>1054</v>
      </c>
    </row>
    <row r="1671" spans="1:5" x14ac:dyDescent="0.25">
      <c r="A1671" s="288" t="s">
        <v>1875</v>
      </c>
      <c r="B1671" s="290" t="s">
        <v>1872</v>
      </c>
      <c r="C1671" s="291"/>
      <c r="D1671" s="294" t="s">
        <v>44</v>
      </c>
      <c r="E1671" s="170" t="s">
        <v>1053</v>
      </c>
    </row>
    <row r="1672" spans="1:5" x14ac:dyDescent="0.25">
      <c r="A1672" s="296"/>
      <c r="B1672" s="297"/>
      <c r="C1672" s="298"/>
      <c r="D1672" s="299"/>
      <c r="E1672" s="171" t="s">
        <v>1054</v>
      </c>
    </row>
    <row r="1673" spans="1:5" x14ac:dyDescent="0.25">
      <c r="A1673" s="280" t="s">
        <v>1876</v>
      </c>
      <c r="B1673" s="282" t="s">
        <v>1872</v>
      </c>
      <c r="C1673" s="283"/>
      <c r="D1673" s="286" t="s">
        <v>44</v>
      </c>
      <c r="E1673" s="172" t="s">
        <v>1053</v>
      </c>
    </row>
    <row r="1674" spans="1:5" x14ac:dyDescent="0.25">
      <c r="A1674" s="281"/>
      <c r="B1674" s="284"/>
      <c r="C1674" s="285"/>
      <c r="D1674" s="287"/>
      <c r="E1674" s="173" t="s">
        <v>1054</v>
      </c>
    </row>
    <row r="1675" spans="1:5" x14ac:dyDescent="0.25">
      <c r="A1675" s="288" t="s">
        <v>1877</v>
      </c>
      <c r="B1675" s="290" t="s">
        <v>1878</v>
      </c>
      <c r="C1675" s="291"/>
      <c r="D1675" s="294" t="s">
        <v>44</v>
      </c>
      <c r="E1675" s="170" t="s">
        <v>1053</v>
      </c>
    </row>
    <row r="1676" spans="1:5" x14ac:dyDescent="0.25">
      <c r="A1676" s="296"/>
      <c r="B1676" s="297"/>
      <c r="C1676" s="298"/>
      <c r="D1676" s="299"/>
      <c r="E1676" s="171" t="s">
        <v>1054</v>
      </c>
    </row>
    <row r="1677" spans="1:5" x14ac:dyDescent="0.25">
      <c r="A1677" s="280" t="s">
        <v>1879</v>
      </c>
      <c r="B1677" s="282" t="s">
        <v>1872</v>
      </c>
      <c r="C1677" s="283"/>
      <c r="D1677" s="286" t="s">
        <v>44</v>
      </c>
      <c r="E1677" s="172" t="s">
        <v>1053</v>
      </c>
    </row>
    <row r="1678" spans="1:5" x14ac:dyDescent="0.25">
      <c r="A1678" s="281"/>
      <c r="B1678" s="284"/>
      <c r="C1678" s="285"/>
      <c r="D1678" s="287"/>
      <c r="E1678" s="173" t="s">
        <v>1054</v>
      </c>
    </row>
    <row r="1679" spans="1:5" x14ac:dyDescent="0.25">
      <c r="A1679" s="288" t="s">
        <v>1880</v>
      </c>
      <c r="B1679" s="290" t="s">
        <v>1872</v>
      </c>
      <c r="C1679" s="291"/>
      <c r="D1679" s="294" t="s">
        <v>44</v>
      </c>
      <c r="E1679" s="170" t="s">
        <v>1053</v>
      </c>
    </row>
    <row r="1680" spans="1:5" x14ac:dyDescent="0.25">
      <c r="A1680" s="296"/>
      <c r="B1680" s="297"/>
      <c r="C1680" s="298"/>
      <c r="D1680" s="299"/>
      <c r="E1680" s="171" t="s">
        <v>1054</v>
      </c>
    </row>
    <row r="1681" spans="1:5" x14ac:dyDescent="0.25">
      <c r="A1681" s="280" t="s">
        <v>1881</v>
      </c>
      <c r="B1681" s="282" t="s">
        <v>1878</v>
      </c>
      <c r="C1681" s="283"/>
      <c r="D1681" s="286" t="s">
        <v>44</v>
      </c>
      <c r="E1681" s="172" t="s">
        <v>1053</v>
      </c>
    </row>
    <row r="1682" spans="1:5" x14ac:dyDescent="0.25">
      <c r="A1682" s="281"/>
      <c r="B1682" s="284"/>
      <c r="C1682" s="285"/>
      <c r="D1682" s="287"/>
      <c r="E1682" s="173" t="s">
        <v>1054</v>
      </c>
    </row>
    <row r="1683" spans="1:5" x14ac:dyDescent="0.25">
      <c r="A1683" s="288" t="s">
        <v>1882</v>
      </c>
      <c r="B1683" s="290" t="s">
        <v>1878</v>
      </c>
      <c r="C1683" s="291"/>
      <c r="D1683" s="294" t="s">
        <v>44</v>
      </c>
      <c r="E1683" s="170" t="s">
        <v>1053</v>
      </c>
    </row>
    <row r="1684" spans="1:5" x14ac:dyDescent="0.25">
      <c r="A1684" s="296"/>
      <c r="B1684" s="297"/>
      <c r="C1684" s="298"/>
      <c r="D1684" s="299"/>
      <c r="E1684" s="171" t="s">
        <v>1054</v>
      </c>
    </row>
    <row r="1685" spans="1:5" x14ac:dyDescent="0.25">
      <c r="A1685" s="280" t="s">
        <v>1883</v>
      </c>
      <c r="B1685" s="282" t="s">
        <v>1872</v>
      </c>
      <c r="C1685" s="283"/>
      <c r="D1685" s="286" t="s">
        <v>44</v>
      </c>
      <c r="E1685" s="172" t="s">
        <v>1053</v>
      </c>
    </row>
    <row r="1686" spans="1:5" x14ac:dyDescent="0.25">
      <c r="A1686" s="281"/>
      <c r="B1686" s="284"/>
      <c r="C1686" s="285"/>
      <c r="D1686" s="287"/>
      <c r="E1686" s="173" t="s">
        <v>1054</v>
      </c>
    </row>
    <row r="1687" spans="1:5" x14ac:dyDescent="0.25">
      <c r="A1687" s="288" t="s">
        <v>1884</v>
      </c>
      <c r="B1687" s="290" t="s">
        <v>1872</v>
      </c>
      <c r="C1687" s="291"/>
      <c r="D1687" s="294" t="s">
        <v>44</v>
      </c>
      <c r="E1687" s="170" t="s">
        <v>1053</v>
      </c>
    </row>
    <row r="1688" spans="1:5" x14ac:dyDescent="0.25">
      <c r="A1688" s="296"/>
      <c r="B1688" s="297"/>
      <c r="C1688" s="298"/>
      <c r="D1688" s="299"/>
      <c r="E1688" s="171" t="s">
        <v>1054</v>
      </c>
    </row>
    <row r="1689" spans="1:5" x14ac:dyDescent="0.25">
      <c r="A1689" s="280" t="s">
        <v>1885</v>
      </c>
      <c r="B1689" s="282" t="s">
        <v>1872</v>
      </c>
      <c r="C1689" s="283"/>
      <c r="D1689" s="286" t="s">
        <v>44</v>
      </c>
      <c r="E1689" s="172" t="s">
        <v>1053</v>
      </c>
    </row>
    <row r="1690" spans="1:5" x14ac:dyDescent="0.25">
      <c r="A1690" s="281"/>
      <c r="B1690" s="284"/>
      <c r="C1690" s="285"/>
      <c r="D1690" s="287"/>
      <c r="E1690" s="173" t="s">
        <v>1054</v>
      </c>
    </row>
    <row r="1691" spans="1:5" x14ac:dyDescent="0.25">
      <c r="A1691" s="288" t="s">
        <v>1886</v>
      </c>
      <c r="B1691" s="290" t="s">
        <v>1878</v>
      </c>
      <c r="C1691" s="291"/>
      <c r="D1691" s="294" t="s">
        <v>44</v>
      </c>
      <c r="E1691" s="170" t="s">
        <v>1053</v>
      </c>
    </row>
    <row r="1692" spans="1:5" x14ac:dyDescent="0.25">
      <c r="A1692" s="296"/>
      <c r="B1692" s="297"/>
      <c r="C1692" s="298"/>
      <c r="D1692" s="299"/>
      <c r="E1692" s="171" t="s">
        <v>1054</v>
      </c>
    </row>
    <row r="1693" spans="1:5" x14ac:dyDescent="0.25">
      <c r="A1693" s="280" t="s">
        <v>1887</v>
      </c>
      <c r="B1693" s="282" t="s">
        <v>1872</v>
      </c>
      <c r="C1693" s="283"/>
      <c r="D1693" s="286" t="s">
        <v>44</v>
      </c>
      <c r="E1693" s="172" t="s">
        <v>1053</v>
      </c>
    </row>
    <row r="1694" spans="1:5" x14ac:dyDescent="0.25">
      <c r="A1694" s="281"/>
      <c r="B1694" s="284"/>
      <c r="C1694" s="285"/>
      <c r="D1694" s="287"/>
      <c r="E1694" s="173" t="s">
        <v>1054</v>
      </c>
    </row>
    <row r="1695" spans="1:5" x14ac:dyDescent="0.25">
      <c r="A1695" s="288" t="s">
        <v>1888</v>
      </c>
      <c r="B1695" s="290" t="s">
        <v>1872</v>
      </c>
      <c r="C1695" s="291"/>
      <c r="D1695" s="294" t="s">
        <v>44</v>
      </c>
      <c r="E1695" s="170" t="s">
        <v>1053</v>
      </c>
    </row>
    <row r="1696" spans="1:5" x14ac:dyDescent="0.25">
      <c r="A1696" s="296"/>
      <c r="B1696" s="297"/>
      <c r="C1696" s="298"/>
      <c r="D1696" s="299"/>
      <c r="E1696" s="171" t="s">
        <v>1054</v>
      </c>
    </row>
    <row r="1697" spans="1:5" x14ac:dyDescent="0.25">
      <c r="A1697" s="280" t="s">
        <v>1889</v>
      </c>
      <c r="B1697" s="282" t="s">
        <v>1872</v>
      </c>
      <c r="C1697" s="283"/>
      <c r="D1697" s="286" t="s">
        <v>44</v>
      </c>
      <c r="E1697" s="172" t="s">
        <v>1053</v>
      </c>
    </row>
    <row r="1698" spans="1:5" x14ac:dyDescent="0.25">
      <c r="A1698" s="281"/>
      <c r="B1698" s="284"/>
      <c r="C1698" s="285"/>
      <c r="D1698" s="287"/>
      <c r="E1698" s="173" t="s">
        <v>1054</v>
      </c>
    </row>
    <row r="1699" spans="1:5" x14ac:dyDescent="0.25">
      <c r="A1699" s="288" t="s">
        <v>1890</v>
      </c>
      <c r="B1699" s="290" t="s">
        <v>1872</v>
      </c>
      <c r="C1699" s="291"/>
      <c r="D1699" s="294" t="s">
        <v>44</v>
      </c>
      <c r="E1699" s="170" t="s">
        <v>1053</v>
      </c>
    </row>
    <row r="1700" spans="1:5" x14ac:dyDescent="0.25">
      <c r="A1700" s="296"/>
      <c r="B1700" s="297"/>
      <c r="C1700" s="298"/>
      <c r="D1700" s="299"/>
      <c r="E1700" s="171" t="s">
        <v>1054</v>
      </c>
    </row>
    <row r="1701" spans="1:5" x14ac:dyDescent="0.25">
      <c r="A1701" s="280" t="s">
        <v>1891</v>
      </c>
      <c r="B1701" s="282" t="s">
        <v>1872</v>
      </c>
      <c r="C1701" s="283"/>
      <c r="D1701" s="286" t="s">
        <v>44</v>
      </c>
      <c r="E1701" s="172" t="s">
        <v>1053</v>
      </c>
    </row>
    <row r="1702" spans="1:5" x14ac:dyDescent="0.25">
      <c r="A1702" s="281"/>
      <c r="B1702" s="284"/>
      <c r="C1702" s="285"/>
      <c r="D1702" s="287"/>
      <c r="E1702" s="173" t="s">
        <v>1054</v>
      </c>
    </row>
    <row r="1703" spans="1:5" x14ac:dyDescent="0.25">
      <c r="A1703" s="288" t="s">
        <v>1892</v>
      </c>
      <c r="B1703" s="290" t="s">
        <v>1872</v>
      </c>
      <c r="C1703" s="291"/>
      <c r="D1703" s="294" t="s">
        <v>44</v>
      </c>
      <c r="E1703" s="170" t="s">
        <v>1053</v>
      </c>
    </row>
    <row r="1704" spans="1:5" x14ac:dyDescent="0.25">
      <c r="A1704" s="296"/>
      <c r="B1704" s="297"/>
      <c r="C1704" s="298"/>
      <c r="D1704" s="299"/>
      <c r="E1704" s="171" t="s">
        <v>1054</v>
      </c>
    </row>
    <row r="1705" spans="1:5" x14ac:dyDescent="0.25">
      <c r="A1705" s="280" t="s">
        <v>1893</v>
      </c>
      <c r="B1705" s="282" t="s">
        <v>1894</v>
      </c>
      <c r="C1705" s="283"/>
      <c r="D1705" s="286" t="s">
        <v>44</v>
      </c>
      <c r="E1705" s="172" t="s">
        <v>1053</v>
      </c>
    </row>
    <row r="1706" spans="1:5" x14ac:dyDescent="0.25">
      <c r="A1706" s="281"/>
      <c r="B1706" s="284"/>
      <c r="C1706" s="285"/>
      <c r="D1706" s="287"/>
      <c r="E1706" s="173" t="s">
        <v>1054</v>
      </c>
    </row>
    <row r="1707" spans="1:5" x14ac:dyDescent="0.25">
      <c r="A1707" s="288" t="s">
        <v>1895</v>
      </c>
      <c r="B1707" s="290" t="s">
        <v>1894</v>
      </c>
      <c r="C1707" s="291"/>
      <c r="D1707" s="294" t="s">
        <v>44</v>
      </c>
      <c r="E1707" s="170" t="s">
        <v>1053</v>
      </c>
    </row>
    <row r="1708" spans="1:5" x14ac:dyDescent="0.25">
      <c r="A1708" s="296"/>
      <c r="B1708" s="297"/>
      <c r="C1708" s="298"/>
      <c r="D1708" s="299"/>
      <c r="E1708" s="171" t="s">
        <v>1054</v>
      </c>
    </row>
    <row r="1709" spans="1:5" x14ac:dyDescent="0.25">
      <c r="A1709" s="280" t="s">
        <v>1896</v>
      </c>
      <c r="B1709" s="282" t="s">
        <v>1894</v>
      </c>
      <c r="C1709" s="283"/>
      <c r="D1709" s="286" t="s">
        <v>44</v>
      </c>
      <c r="E1709" s="172" t="s">
        <v>1053</v>
      </c>
    </row>
    <row r="1710" spans="1:5" x14ac:dyDescent="0.25">
      <c r="A1710" s="281"/>
      <c r="B1710" s="284"/>
      <c r="C1710" s="285"/>
      <c r="D1710" s="287"/>
      <c r="E1710" s="173" t="s">
        <v>1054</v>
      </c>
    </row>
    <row r="1711" spans="1:5" x14ac:dyDescent="0.25">
      <c r="A1711" s="288" t="s">
        <v>1897</v>
      </c>
      <c r="B1711" s="290" t="s">
        <v>1894</v>
      </c>
      <c r="C1711" s="291"/>
      <c r="D1711" s="294" t="s">
        <v>44</v>
      </c>
      <c r="E1711" s="170" t="s">
        <v>1053</v>
      </c>
    </row>
    <row r="1712" spans="1:5" x14ac:dyDescent="0.25">
      <c r="A1712" s="296"/>
      <c r="B1712" s="297"/>
      <c r="C1712" s="298"/>
      <c r="D1712" s="299"/>
      <c r="E1712" s="171" t="s">
        <v>1054</v>
      </c>
    </row>
    <row r="1713" spans="1:5" x14ac:dyDescent="0.25">
      <c r="A1713" s="280" t="s">
        <v>1898</v>
      </c>
      <c r="B1713" s="282" t="s">
        <v>1894</v>
      </c>
      <c r="C1713" s="283"/>
      <c r="D1713" s="286" t="s">
        <v>44</v>
      </c>
      <c r="E1713" s="172" t="s">
        <v>1053</v>
      </c>
    </row>
    <row r="1714" spans="1:5" x14ac:dyDescent="0.25">
      <c r="A1714" s="281"/>
      <c r="B1714" s="284"/>
      <c r="C1714" s="285"/>
      <c r="D1714" s="287"/>
      <c r="E1714" s="173" t="s">
        <v>1054</v>
      </c>
    </row>
    <row r="1715" spans="1:5" x14ac:dyDescent="0.25">
      <c r="A1715" s="288" t="s">
        <v>1899</v>
      </c>
      <c r="B1715" s="290" t="s">
        <v>1894</v>
      </c>
      <c r="C1715" s="291"/>
      <c r="D1715" s="294" t="s">
        <v>44</v>
      </c>
      <c r="E1715" s="170" t="s">
        <v>1053</v>
      </c>
    </row>
    <row r="1716" spans="1:5" x14ac:dyDescent="0.25">
      <c r="A1716" s="296"/>
      <c r="B1716" s="297"/>
      <c r="C1716" s="298"/>
      <c r="D1716" s="299"/>
      <c r="E1716" s="171" t="s">
        <v>1054</v>
      </c>
    </row>
    <row r="1717" spans="1:5" x14ac:dyDescent="0.25">
      <c r="A1717" s="280" t="s">
        <v>1900</v>
      </c>
      <c r="B1717" s="282" t="s">
        <v>1894</v>
      </c>
      <c r="C1717" s="283"/>
      <c r="D1717" s="286" t="s">
        <v>44</v>
      </c>
      <c r="E1717" s="172" t="s">
        <v>1053</v>
      </c>
    </row>
    <row r="1718" spans="1:5" x14ac:dyDescent="0.25">
      <c r="A1718" s="281"/>
      <c r="B1718" s="284"/>
      <c r="C1718" s="285"/>
      <c r="D1718" s="287"/>
      <c r="E1718" s="173" t="s">
        <v>1054</v>
      </c>
    </row>
    <row r="1719" spans="1:5" x14ac:dyDescent="0.25">
      <c r="A1719" s="288" t="s">
        <v>1862</v>
      </c>
      <c r="B1719" s="290" t="s">
        <v>1894</v>
      </c>
      <c r="C1719" s="291"/>
      <c r="D1719" s="294" t="s">
        <v>44</v>
      </c>
      <c r="E1719" s="170" t="s">
        <v>1053</v>
      </c>
    </row>
    <row r="1720" spans="1:5" x14ac:dyDescent="0.25">
      <c r="A1720" s="296"/>
      <c r="B1720" s="297"/>
      <c r="C1720" s="298"/>
      <c r="D1720" s="299"/>
      <c r="E1720" s="171" t="s">
        <v>1054</v>
      </c>
    </row>
    <row r="1721" spans="1:5" x14ac:dyDescent="0.25">
      <c r="A1721" s="280" t="s">
        <v>1901</v>
      </c>
      <c r="B1721" s="282" t="s">
        <v>1902</v>
      </c>
      <c r="C1721" s="283"/>
      <c r="D1721" s="286" t="s">
        <v>44</v>
      </c>
      <c r="E1721" s="172" t="s">
        <v>1053</v>
      </c>
    </row>
    <row r="1722" spans="1:5" x14ac:dyDescent="0.25">
      <c r="A1722" s="281"/>
      <c r="B1722" s="284"/>
      <c r="C1722" s="285"/>
      <c r="D1722" s="287"/>
      <c r="E1722" s="173" t="s">
        <v>1054</v>
      </c>
    </row>
    <row r="1723" spans="1:5" x14ac:dyDescent="0.25">
      <c r="A1723" s="288" t="s">
        <v>1903</v>
      </c>
      <c r="B1723" s="290" t="s">
        <v>1902</v>
      </c>
      <c r="C1723" s="291"/>
      <c r="D1723" s="294" t="s">
        <v>44</v>
      </c>
      <c r="E1723" s="170" t="s">
        <v>1053</v>
      </c>
    </row>
    <row r="1724" spans="1:5" x14ac:dyDescent="0.25">
      <c r="A1724" s="296"/>
      <c r="B1724" s="297"/>
      <c r="C1724" s="298"/>
      <c r="D1724" s="299"/>
      <c r="E1724" s="171" t="s">
        <v>1054</v>
      </c>
    </row>
    <row r="1725" spans="1:5" x14ac:dyDescent="0.25">
      <c r="A1725" s="280" t="s">
        <v>1904</v>
      </c>
      <c r="B1725" s="282" t="s">
        <v>1902</v>
      </c>
      <c r="C1725" s="283"/>
      <c r="D1725" s="286" t="s">
        <v>44</v>
      </c>
      <c r="E1725" s="172" t="s">
        <v>1053</v>
      </c>
    </row>
    <row r="1726" spans="1:5" x14ac:dyDescent="0.25">
      <c r="A1726" s="281"/>
      <c r="B1726" s="284"/>
      <c r="C1726" s="285"/>
      <c r="D1726" s="287"/>
      <c r="E1726" s="173" t="s">
        <v>1054</v>
      </c>
    </row>
    <row r="1727" spans="1:5" x14ac:dyDescent="0.25">
      <c r="A1727" s="288" t="s">
        <v>1905</v>
      </c>
      <c r="B1727" s="290" t="s">
        <v>1902</v>
      </c>
      <c r="C1727" s="291"/>
      <c r="D1727" s="294" t="s">
        <v>44</v>
      </c>
      <c r="E1727" s="170" t="s">
        <v>1053</v>
      </c>
    </row>
    <row r="1728" spans="1:5" x14ac:dyDescent="0.25">
      <c r="A1728" s="296"/>
      <c r="B1728" s="297"/>
      <c r="C1728" s="298"/>
      <c r="D1728" s="299"/>
      <c r="E1728" s="171" t="s">
        <v>1054</v>
      </c>
    </row>
    <row r="1729" spans="1:5" x14ac:dyDescent="0.25">
      <c r="A1729" s="280" t="s">
        <v>1906</v>
      </c>
      <c r="B1729" s="282" t="s">
        <v>1902</v>
      </c>
      <c r="C1729" s="283"/>
      <c r="D1729" s="286" t="s">
        <v>44</v>
      </c>
      <c r="E1729" s="172" t="s">
        <v>1053</v>
      </c>
    </row>
    <row r="1730" spans="1:5" x14ac:dyDescent="0.25">
      <c r="A1730" s="281"/>
      <c r="B1730" s="284"/>
      <c r="C1730" s="285"/>
      <c r="D1730" s="287"/>
      <c r="E1730" s="173" t="s">
        <v>1054</v>
      </c>
    </row>
    <row r="1731" spans="1:5" x14ac:dyDescent="0.25">
      <c r="A1731" s="288" t="s">
        <v>1907</v>
      </c>
      <c r="B1731" s="290" t="s">
        <v>1902</v>
      </c>
      <c r="C1731" s="291"/>
      <c r="D1731" s="294" t="s">
        <v>44</v>
      </c>
      <c r="E1731" s="170" t="s">
        <v>1053</v>
      </c>
    </row>
    <row r="1732" spans="1:5" x14ac:dyDescent="0.25">
      <c r="A1732" s="296"/>
      <c r="B1732" s="297"/>
      <c r="C1732" s="298"/>
      <c r="D1732" s="299"/>
      <c r="E1732" s="171" t="s">
        <v>1054</v>
      </c>
    </row>
    <row r="1733" spans="1:5" x14ac:dyDescent="0.25">
      <c r="A1733" s="280" t="s">
        <v>1908</v>
      </c>
      <c r="B1733" s="282" t="s">
        <v>1902</v>
      </c>
      <c r="C1733" s="283"/>
      <c r="D1733" s="286" t="s">
        <v>44</v>
      </c>
      <c r="E1733" s="172" t="s">
        <v>1053</v>
      </c>
    </row>
    <row r="1734" spans="1:5" x14ac:dyDescent="0.25">
      <c r="A1734" s="281"/>
      <c r="B1734" s="284"/>
      <c r="C1734" s="285"/>
      <c r="D1734" s="287"/>
      <c r="E1734" s="173" t="s">
        <v>1054</v>
      </c>
    </row>
    <row r="1735" spans="1:5" x14ac:dyDescent="0.25">
      <c r="A1735" s="288" t="s">
        <v>1909</v>
      </c>
      <c r="B1735" s="290" t="s">
        <v>1902</v>
      </c>
      <c r="C1735" s="291"/>
      <c r="D1735" s="294" t="s">
        <v>44</v>
      </c>
      <c r="E1735" s="170" t="s">
        <v>1053</v>
      </c>
    </row>
    <row r="1736" spans="1:5" x14ac:dyDescent="0.25">
      <c r="A1736" s="296"/>
      <c r="B1736" s="297"/>
      <c r="C1736" s="298"/>
      <c r="D1736" s="299"/>
      <c r="E1736" s="171" t="s">
        <v>1054</v>
      </c>
    </row>
    <row r="1737" spans="1:5" x14ac:dyDescent="0.25">
      <c r="A1737" s="280" t="s">
        <v>1910</v>
      </c>
      <c r="B1737" s="282" t="s">
        <v>1902</v>
      </c>
      <c r="C1737" s="283"/>
      <c r="D1737" s="286" t="s">
        <v>44</v>
      </c>
      <c r="E1737" s="172" t="s">
        <v>1053</v>
      </c>
    </row>
    <row r="1738" spans="1:5" x14ac:dyDescent="0.25">
      <c r="A1738" s="281"/>
      <c r="B1738" s="284"/>
      <c r="C1738" s="285"/>
      <c r="D1738" s="287"/>
      <c r="E1738" s="173" t="s">
        <v>1054</v>
      </c>
    </row>
    <row r="1739" spans="1:5" x14ac:dyDescent="0.25">
      <c r="A1739" s="288" t="s">
        <v>1911</v>
      </c>
      <c r="B1739" s="290" t="s">
        <v>1902</v>
      </c>
      <c r="C1739" s="291"/>
      <c r="D1739" s="294" t="s">
        <v>44</v>
      </c>
      <c r="E1739" s="170" t="s">
        <v>1053</v>
      </c>
    </row>
    <row r="1740" spans="1:5" x14ac:dyDescent="0.25">
      <c r="A1740" s="296"/>
      <c r="B1740" s="297"/>
      <c r="C1740" s="298"/>
      <c r="D1740" s="299"/>
      <c r="E1740" s="171" t="s">
        <v>1054</v>
      </c>
    </row>
    <row r="1741" spans="1:5" x14ac:dyDescent="0.25">
      <c r="A1741" s="280" t="s">
        <v>1912</v>
      </c>
      <c r="B1741" s="282" t="s">
        <v>1902</v>
      </c>
      <c r="C1741" s="283"/>
      <c r="D1741" s="286" t="s">
        <v>44</v>
      </c>
      <c r="E1741" s="172" t="s">
        <v>1053</v>
      </c>
    </row>
    <row r="1742" spans="1:5" x14ac:dyDescent="0.25">
      <c r="A1742" s="281"/>
      <c r="B1742" s="284"/>
      <c r="C1742" s="285"/>
      <c r="D1742" s="287"/>
      <c r="E1742" s="173" t="s">
        <v>1054</v>
      </c>
    </row>
    <row r="1743" spans="1:5" x14ac:dyDescent="0.25">
      <c r="A1743" s="288" t="s">
        <v>1913</v>
      </c>
      <c r="B1743" s="290" t="s">
        <v>1902</v>
      </c>
      <c r="C1743" s="291"/>
      <c r="D1743" s="294" t="s">
        <v>44</v>
      </c>
      <c r="E1743" s="170" t="s">
        <v>1053</v>
      </c>
    </row>
    <row r="1744" spans="1:5" x14ac:dyDescent="0.25">
      <c r="A1744" s="296"/>
      <c r="B1744" s="297"/>
      <c r="C1744" s="298"/>
      <c r="D1744" s="299"/>
      <c r="E1744" s="171" t="s">
        <v>1054</v>
      </c>
    </row>
    <row r="1745" spans="1:5" x14ac:dyDescent="0.25">
      <c r="A1745" s="280" t="s">
        <v>1914</v>
      </c>
      <c r="B1745" s="282" t="s">
        <v>1902</v>
      </c>
      <c r="C1745" s="283"/>
      <c r="D1745" s="286" t="s">
        <v>44</v>
      </c>
      <c r="E1745" s="172" t="s">
        <v>1053</v>
      </c>
    </row>
    <row r="1746" spans="1:5" x14ac:dyDescent="0.25">
      <c r="A1746" s="281"/>
      <c r="B1746" s="284"/>
      <c r="C1746" s="285"/>
      <c r="D1746" s="287"/>
      <c r="E1746" s="173" t="s">
        <v>1054</v>
      </c>
    </row>
    <row r="1747" spans="1:5" x14ac:dyDescent="0.25">
      <c r="A1747" s="288" t="s">
        <v>1915</v>
      </c>
      <c r="B1747" s="290" t="s">
        <v>1916</v>
      </c>
      <c r="C1747" s="291"/>
      <c r="D1747" s="294" t="s">
        <v>44</v>
      </c>
      <c r="E1747" s="170" t="s">
        <v>1053</v>
      </c>
    </row>
    <row r="1748" spans="1:5" x14ac:dyDescent="0.25">
      <c r="A1748" s="296"/>
      <c r="B1748" s="297"/>
      <c r="C1748" s="298"/>
      <c r="D1748" s="299"/>
      <c r="E1748" s="171" t="s">
        <v>1054</v>
      </c>
    </row>
    <row r="1749" spans="1:5" x14ac:dyDescent="0.25">
      <c r="A1749" s="280" t="s">
        <v>1917</v>
      </c>
      <c r="B1749" s="282" t="s">
        <v>1916</v>
      </c>
      <c r="C1749" s="283"/>
      <c r="D1749" s="286" t="s">
        <v>44</v>
      </c>
      <c r="E1749" s="172" t="s">
        <v>1053</v>
      </c>
    </row>
    <row r="1750" spans="1:5" x14ac:dyDescent="0.25">
      <c r="A1750" s="281"/>
      <c r="B1750" s="284"/>
      <c r="C1750" s="285"/>
      <c r="D1750" s="287"/>
      <c r="E1750" s="173" t="s">
        <v>1054</v>
      </c>
    </row>
    <row r="1751" spans="1:5" x14ac:dyDescent="0.25">
      <c r="A1751" s="288" t="s">
        <v>1918</v>
      </c>
      <c r="B1751" s="290" t="s">
        <v>1916</v>
      </c>
      <c r="C1751" s="291"/>
      <c r="D1751" s="294" t="s">
        <v>44</v>
      </c>
      <c r="E1751" s="170" t="s">
        <v>1053</v>
      </c>
    </row>
    <row r="1752" spans="1:5" x14ac:dyDescent="0.25">
      <c r="A1752" s="296"/>
      <c r="B1752" s="297"/>
      <c r="C1752" s="298"/>
      <c r="D1752" s="299"/>
      <c r="E1752" s="171" t="s">
        <v>1054</v>
      </c>
    </row>
    <row r="1753" spans="1:5" x14ac:dyDescent="0.25">
      <c r="A1753" s="280" t="s">
        <v>1919</v>
      </c>
      <c r="B1753" s="282" t="s">
        <v>1916</v>
      </c>
      <c r="C1753" s="283"/>
      <c r="D1753" s="286" t="s">
        <v>44</v>
      </c>
      <c r="E1753" s="172" t="s">
        <v>1053</v>
      </c>
    </row>
    <row r="1754" spans="1:5" x14ac:dyDescent="0.25">
      <c r="A1754" s="281"/>
      <c r="B1754" s="284"/>
      <c r="C1754" s="285"/>
      <c r="D1754" s="287"/>
      <c r="E1754" s="173" t="s">
        <v>1054</v>
      </c>
    </row>
    <row r="1755" spans="1:5" x14ac:dyDescent="0.25">
      <c r="A1755" s="288" t="s">
        <v>1920</v>
      </c>
      <c r="B1755" s="290" t="s">
        <v>1916</v>
      </c>
      <c r="C1755" s="291"/>
      <c r="D1755" s="294" t="s">
        <v>44</v>
      </c>
      <c r="E1755" s="170" t="s">
        <v>1053</v>
      </c>
    </row>
    <row r="1756" spans="1:5" x14ac:dyDescent="0.25">
      <c r="A1756" s="296"/>
      <c r="B1756" s="297"/>
      <c r="C1756" s="298"/>
      <c r="D1756" s="299"/>
      <c r="E1756" s="171" t="s">
        <v>1054</v>
      </c>
    </row>
    <row r="1757" spans="1:5" x14ac:dyDescent="0.25">
      <c r="A1757" s="280" t="s">
        <v>1921</v>
      </c>
      <c r="B1757" s="282" t="s">
        <v>1922</v>
      </c>
      <c r="C1757" s="283"/>
      <c r="D1757" s="286" t="s">
        <v>44</v>
      </c>
      <c r="E1757" s="172" t="s">
        <v>1053</v>
      </c>
    </row>
    <row r="1758" spans="1:5" x14ac:dyDescent="0.25">
      <c r="A1758" s="281"/>
      <c r="B1758" s="284"/>
      <c r="C1758" s="285"/>
      <c r="D1758" s="287"/>
      <c r="E1758" s="173" t="s">
        <v>1054</v>
      </c>
    </row>
    <row r="1759" spans="1:5" x14ac:dyDescent="0.25">
      <c r="A1759" s="288" t="s">
        <v>1923</v>
      </c>
      <c r="B1759" s="290" t="s">
        <v>1922</v>
      </c>
      <c r="C1759" s="291"/>
      <c r="D1759" s="294" t="s">
        <v>44</v>
      </c>
      <c r="E1759" s="170" t="s">
        <v>1053</v>
      </c>
    </row>
    <row r="1760" spans="1:5" x14ac:dyDescent="0.25">
      <c r="A1760" s="296"/>
      <c r="B1760" s="297"/>
      <c r="C1760" s="298"/>
      <c r="D1760" s="299"/>
      <c r="E1760" s="171" t="s">
        <v>1054</v>
      </c>
    </row>
    <row r="1761" spans="1:5" x14ac:dyDescent="0.25">
      <c r="A1761" s="280" t="s">
        <v>1924</v>
      </c>
      <c r="B1761" s="282" t="s">
        <v>1922</v>
      </c>
      <c r="C1761" s="283"/>
      <c r="D1761" s="286" t="s">
        <v>44</v>
      </c>
      <c r="E1761" s="172" t="s">
        <v>1053</v>
      </c>
    </row>
    <row r="1762" spans="1:5" x14ac:dyDescent="0.25">
      <c r="A1762" s="281"/>
      <c r="B1762" s="284"/>
      <c r="C1762" s="285"/>
      <c r="D1762" s="287"/>
      <c r="E1762" s="173" t="s">
        <v>1054</v>
      </c>
    </row>
    <row r="1763" spans="1:5" x14ac:dyDescent="0.25">
      <c r="A1763" s="288" t="s">
        <v>1925</v>
      </c>
      <c r="B1763" s="290" t="s">
        <v>1922</v>
      </c>
      <c r="C1763" s="291"/>
      <c r="D1763" s="294" t="s">
        <v>44</v>
      </c>
      <c r="E1763" s="170" t="s">
        <v>1053</v>
      </c>
    </row>
    <row r="1764" spans="1:5" x14ac:dyDescent="0.25">
      <c r="A1764" s="296"/>
      <c r="B1764" s="297"/>
      <c r="C1764" s="298"/>
      <c r="D1764" s="299"/>
      <c r="E1764" s="171" t="s">
        <v>1054</v>
      </c>
    </row>
    <row r="1765" spans="1:5" x14ac:dyDescent="0.25">
      <c r="A1765" s="280" t="s">
        <v>1926</v>
      </c>
      <c r="B1765" s="282" t="s">
        <v>1927</v>
      </c>
      <c r="C1765" s="283"/>
      <c r="D1765" s="286" t="s">
        <v>44</v>
      </c>
      <c r="E1765" s="172" t="s">
        <v>1053</v>
      </c>
    </row>
    <row r="1766" spans="1:5" x14ac:dyDescent="0.25">
      <c r="A1766" s="281"/>
      <c r="B1766" s="284"/>
      <c r="C1766" s="285"/>
      <c r="D1766" s="287"/>
      <c r="E1766" s="173" t="s">
        <v>1054</v>
      </c>
    </row>
    <row r="1767" spans="1:5" x14ac:dyDescent="0.25">
      <c r="A1767" s="288" t="s">
        <v>1928</v>
      </c>
      <c r="B1767" s="290" t="s">
        <v>1927</v>
      </c>
      <c r="C1767" s="291"/>
      <c r="D1767" s="294" t="s">
        <v>44</v>
      </c>
      <c r="E1767" s="170" t="s">
        <v>1053</v>
      </c>
    </row>
    <row r="1768" spans="1:5" x14ac:dyDescent="0.25">
      <c r="A1768" s="296"/>
      <c r="B1768" s="297"/>
      <c r="C1768" s="298"/>
      <c r="D1768" s="299"/>
      <c r="E1768" s="171" t="s">
        <v>1054</v>
      </c>
    </row>
    <row r="1769" spans="1:5" x14ac:dyDescent="0.25">
      <c r="A1769" s="280" t="s">
        <v>1929</v>
      </c>
      <c r="B1769" s="282" t="s">
        <v>1927</v>
      </c>
      <c r="C1769" s="283"/>
      <c r="D1769" s="286" t="s">
        <v>44</v>
      </c>
      <c r="E1769" s="172" t="s">
        <v>1053</v>
      </c>
    </row>
    <row r="1770" spans="1:5" x14ac:dyDescent="0.25">
      <c r="A1770" s="281"/>
      <c r="B1770" s="284"/>
      <c r="C1770" s="285"/>
      <c r="D1770" s="287"/>
      <c r="E1770" s="173" t="s">
        <v>1054</v>
      </c>
    </row>
    <row r="1771" spans="1:5" x14ac:dyDescent="0.25">
      <c r="A1771" s="288" t="s">
        <v>1930</v>
      </c>
      <c r="B1771" s="290" t="s">
        <v>1927</v>
      </c>
      <c r="C1771" s="291"/>
      <c r="D1771" s="294" t="s">
        <v>44</v>
      </c>
      <c r="E1771" s="170" t="s">
        <v>1053</v>
      </c>
    </row>
    <row r="1772" spans="1:5" x14ac:dyDescent="0.25">
      <c r="A1772" s="296"/>
      <c r="B1772" s="297"/>
      <c r="C1772" s="298"/>
      <c r="D1772" s="299"/>
      <c r="E1772" s="171" t="s">
        <v>1054</v>
      </c>
    </row>
    <row r="1773" spans="1:5" x14ac:dyDescent="0.25">
      <c r="A1773" s="280" t="s">
        <v>1931</v>
      </c>
      <c r="B1773" s="282" t="s">
        <v>1927</v>
      </c>
      <c r="C1773" s="283"/>
      <c r="D1773" s="286" t="s">
        <v>44</v>
      </c>
      <c r="E1773" s="172" t="s">
        <v>1053</v>
      </c>
    </row>
    <row r="1774" spans="1:5" x14ac:dyDescent="0.25">
      <c r="A1774" s="281"/>
      <c r="B1774" s="284"/>
      <c r="C1774" s="285"/>
      <c r="D1774" s="287"/>
      <c r="E1774" s="173" t="s">
        <v>1054</v>
      </c>
    </row>
    <row r="1775" spans="1:5" x14ac:dyDescent="0.25">
      <c r="A1775" s="288" t="s">
        <v>1932</v>
      </c>
      <c r="B1775" s="290" t="s">
        <v>1927</v>
      </c>
      <c r="C1775" s="291"/>
      <c r="D1775" s="294" t="s">
        <v>44</v>
      </c>
      <c r="E1775" s="170" t="s">
        <v>1053</v>
      </c>
    </row>
    <row r="1776" spans="1:5" x14ac:dyDescent="0.25">
      <c r="A1776" s="296"/>
      <c r="B1776" s="297"/>
      <c r="C1776" s="298"/>
      <c r="D1776" s="299"/>
      <c r="E1776" s="171" t="s">
        <v>1054</v>
      </c>
    </row>
    <row r="1777" spans="1:5" x14ac:dyDescent="0.25">
      <c r="A1777" s="280" t="s">
        <v>1933</v>
      </c>
      <c r="B1777" s="282" t="s">
        <v>1927</v>
      </c>
      <c r="C1777" s="283"/>
      <c r="D1777" s="286" t="s">
        <v>44</v>
      </c>
      <c r="E1777" s="172" t="s">
        <v>1053</v>
      </c>
    </row>
    <row r="1778" spans="1:5" x14ac:dyDescent="0.25">
      <c r="A1778" s="281"/>
      <c r="B1778" s="284"/>
      <c r="C1778" s="285"/>
      <c r="D1778" s="287"/>
      <c r="E1778" s="173" t="s">
        <v>1054</v>
      </c>
    </row>
    <row r="1779" spans="1:5" x14ac:dyDescent="0.25">
      <c r="A1779" s="288" t="s">
        <v>1934</v>
      </c>
      <c r="B1779" s="290" t="s">
        <v>1927</v>
      </c>
      <c r="C1779" s="291"/>
      <c r="D1779" s="294" t="s">
        <v>44</v>
      </c>
      <c r="E1779" s="170" t="s">
        <v>1053</v>
      </c>
    </row>
    <row r="1780" spans="1:5" x14ac:dyDescent="0.25">
      <c r="A1780" s="296"/>
      <c r="B1780" s="297"/>
      <c r="C1780" s="298"/>
      <c r="D1780" s="299"/>
      <c r="E1780" s="171" t="s">
        <v>1054</v>
      </c>
    </row>
    <row r="1781" spans="1:5" x14ac:dyDescent="0.25">
      <c r="A1781" s="280" t="s">
        <v>1935</v>
      </c>
      <c r="B1781" s="282" t="s">
        <v>1927</v>
      </c>
      <c r="C1781" s="283"/>
      <c r="D1781" s="286" t="s">
        <v>44</v>
      </c>
      <c r="E1781" s="172" t="s">
        <v>1053</v>
      </c>
    </row>
    <row r="1782" spans="1:5" x14ac:dyDescent="0.25">
      <c r="A1782" s="281"/>
      <c r="B1782" s="284"/>
      <c r="C1782" s="285"/>
      <c r="D1782" s="287"/>
      <c r="E1782" s="173" t="s">
        <v>1054</v>
      </c>
    </row>
    <row r="1783" spans="1:5" x14ac:dyDescent="0.25">
      <c r="A1783" s="288" t="s">
        <v>1936</v>
      </c>
      <c r="B1783" s="290" t="s">
        <v>1937</v>
      </c>
      <c r="C1783" s="291"/>
      <c r="D1783" s="294" t="s">
        <v>44</v>
      </c>
      <c r="E1783" s="170" t="s">
        <v>1053</v>
      </c>
    </row>
    <row r="1784" spans="1:5" x14ac:dyDescent="0.25">
      <c r="A1784" s="296"/>
      <c r="B1784" s="297"/>
      <c r="C1784" s="298"/>
      <c r="D1784" s="299"/>
      <c r="E1784" s="171" t="s">
        <v>1054</v>
      </c>
    </row>
    <row r="1785" spans="1:5" x14ac:dyDescent="0.25">
      <c r="A1785" s="280" t="s">
        <v>1938</v>
      </c>
      <c r="B1785" s="282" t="s">
        <v>1937</v>
      </c>
      <c r="C1785" s="283"/>
      <c r="D1785" s="286" t="s">
        <v>44</v>
      </c>
      <c r="E1785" s="172" t="s">
        <v>1053</v>
      </c>
    </row>
    <row r="1786" spans="1:5" x14ac:dyDescent="0.25">
      <c r="A1786" s="281"/>
      <c r="B1786" s="284"/>
      <c r="C1786" s="285"/>
      <c r="D1786" s="287"/>
      <c r="E1786" s="173" t="s">
        <v>1054</v>
      </c>
    </row>
    <row r="1787" spans="1:5" x14ac:dyDescent="0.25">
      <c r="A1787" s="288" t="s">
        <v>1939</v>
      </c>
      <c r="B1787" s="290" t="s">
        <v>1937</v>
      </c>
      <c r="C1787" s="291"/>
      <c r="D1787" s="294" t="s">
        <v>44</v>
      </c>
      <c r="E1787" s="170" t="s">
        <v>1053</v>
      </c>
    </row>
    <row r="1788" spans="1:5" x14ac:dyDescent="0.25">
      <c r="A1788" s="296"/>
      <c r="B1788" s="297"/>
      <c r="C1788" s="298"/>
      <c r="D1788" s="299"/>
      <c r="E1788" s="171" t="s">
        <v>1054</v>
      </c>
    </row>
    <row r="1789" spans="1:5" x14ac:dyDescent="0.25">
      <c r="A1789" s="280" t="s">
        <v>1940</v>
      </c>
      <c r="B1789" s="282" t="s">
        <v>1937</v>
      </c>
      <c r="C1789" s="283"/>
      <c r="D1789" s="286" t="s">
        <v>44</v>
      </c>
      <c r="E1789" s="172" t="s">
        <v>1053</v>
      </c>
    </row>
    <row r="1790" spans="1:5" x14ac:dyDescent="0.25">
      <c r="A1790" s="281"/>
      <c r="B1790" s="284"/>
      <c r="C1790" s="285"/>
      <c r="D1790" s="287"/>
      <c r="E1790" s="173" t="s">
        <v>1054</v>
      </c>
    </row>
    <row r="1791" spans="1:5" x14ac:dyDescent="0.25">
      <c r="A1791" s="288" t="s">
        <v>1941</v>
      </c>
      <c r="B1791" s="290" t="s">
        <v>1937</v>
      </c>
      <c r="C1791" s="291"/>
      <c r="D1791" s="294" t="s">
        <v>44</v>
      </c>
      <c r="E1791" s="170" t="s">
        <v>1053</v>
      </c>
    </row>
    <row r="1792" spans="1:5" x14ac:dyDescent="0.25">
      <c r="A1792" s="296"/>
      <c r="B1792" s="297"/>
      <c r="C1792" s="298"/>
      <c r="D1792" s="299"/>
      <c r="E1792" s="171" t="s">
        <v>1054</v>
      </c>
    </row>
    <row r="1793" spans="1:5" x14ac:dyDescent="0.25">
      <c r="A1793" s="280" t="s">
        <v>1942</v>
      </c>
      <c r="B1793" s="282" t="s">
        <v>1937</v>
      </c>
      <c r="C1793" s="283"/>
      <c r="D1793" s="286" t="s">
        <v>44</v>
      </c>
      <c r="E1793" s="172" t="s">
        <v>1053</v>
      </c>
    </row>
    <row r="1794" spans="1:5" x14ac:dyDescent="0.25">
      <c r="A1794" s="281"/>
      <c r="B1794" s="284"/>
      <c r="C1794" s="285"/>
      <c r="D1794" s="287"/>
      <c r="E1794" s="173" t="s">
        <v>1054</v>
      </c>
    </row>
    <row r="1795" spans="1:5" x14ac:dyDescent="0.25">
      <c r="A1795" s="288" t="s">
        <v>1943</v>
      </c>
      <c r="B1795" s="290" t="s">
        <v>1937</v>
      </c>
      <c r="C1795" s="291"/>
      <c r="D1795" s="294" t="s">
        <v>44</v>
      </c>
      <c r="E1795" s="170" t="s">
        <v>1053</v>
      </c>
    </row>
    <row r="1796" spans="1:5" x14ac:dyDescent="0.25">
      <c r="A1796" s="296"/>
      <c r="B1796" s="297"/>
      <c r="C1796" s="298"/>
      <c r="D1796" s="299"/>
      <c r="E1796" s="171" t="s">
        <v>1054</v>
      </c>
    </row>
    <row r="1797" spans="1:5" x14ac:dyDescent="0.25">
      <c r="A1797" s="280" t="s">
        <v>1944</v>
      </c>
      <c r="B1797" s="282" t="s">
        <v>1937</v>
      </c>
      <c r="C1797" s="283"/>
      <c r="D1797" s="286" t="s">
        <v>44</v>
      </c>
      <c r="E1797" s="172" t="s">
        <v>1053</v>
      </c>
    </row>
    <row r="1798" spans="1:5" x14ac:dyDescent="0.25">
      <c r="A1798" s="281"/>
      <c r="B1798" s="284"/>
      <c r="C1798" s="285"/>
      <c r="D1798" s="287"/>
      <c r="E1798" s="173" t="s">
        <v>1054</v>
      </c>
    </row>
    <row r="1799" spans="1:5" x14ac:dyDescent="0.25">
      <c r="A1799" s="288" t="s">
        <v>1945</v>
      </c>
      <c r="B1799" s="290" t="s">
        <v>1946</v>
      </c>
      <c r="C1799" s="291"/>
      <c r="D1799" s="294" t="s">
        <v>44</v>
      </c>
      <c r="E1799" s="170" t="s">
        <v>1053</v>
      </c>
    </row>
    <row r="1800" spans="1:5" x14ac:dyDescent="0.25">
      <c r="A1800" s="296"/>
      <c r="B1800" s="297"/>
      <c r="C1800" s="298"/>
      <c r="D1800" s="299"/>
      <c r="E1800" s="171" t="s">
        <v>1054</v>
      </c>
    </row>
    <row r="1801" spans="1:5" x14ac:dyDescent="0.25">
      <c r="A1801" s="280" t="s">
        <v>1947</v>
      </c>
      <c r="B1801" s="282" t="s">
        <v>1946</v>
      </c>
      <c r="C1801" s="283"/>
      <c r="D1801" s="286" t="s">
        <v>44</v>
      </c>
      <c r="E1801" s="172" t="s">
        <v>1053</v>
      </c>
    </row>
    <row r="1802" spans="1:5" x14ac:dyDescent="0.25">
      <c r="A1802" s="281"/>
      <c r="B1802" s="284"/>
      <c r="C1802" s="285"/>
      <c r="D1802" s="287"/>
      <c r="E1802" s="173" t="s">
        <v>1054</v>
      </c>
    </row>
    <row r="1803" spans="1:5" x14ac:dyDescent="0.25">
      <c r="A1803" s="288" t="s">
        <v>1948</v>
      </c>
      <c r="B1803" s="290" t="s">
        <v>1946</v>
      </c>
      <c r="C1803" s="291"/>
      <c r="D1803" s="294" t="s">
        <v>44</v>
      </c>
      <c r="E1803" s="170" t="s">
        <v>1053</v>
      </c>
    </row>
    <row r="1804" spans="1:5" x14ac:dyDescent="0.25">
      <c r="A1804" s="296"/>
      <c r="B1804" s="297"/>
      <c r="C1804" s="298"/>
      <c r="D1804" s="299"/>
      <c r="E1804" s="171" t="s">
        <v>1054</v>
      </c>
    </row>
    <row r="1805" spans="1:5" x14ac:dyDescent="0.25">
      <c r="A1805" s="280" t="s">
        <v>1949</v>
      </c>
      <c r="B1805" s="282" t="s">
        <v>1946</v>
      </c>
      <c r="C1805" s="283"/>
      <c r="D1805" s="286" t="s">
        <v>44</v>
      </c>
      <c r="E1805" s="172" t="s">
        <v>1053</v>
      </c>
    </row>
    <row r="1806" spans="1:5" x14ac:dyDescent="0.25">
      <c r="A1806" s="281"/>
      <c r="B1806" s="284"/>
      <c r="C1806" s="285"/>
      <c r="D1806" s="287"/>
      <c r="E1806" s="173" t="s">
        <v>1054</v>
      </c>
    </row>
    <row r="1807" spans="1:5" x14ac:dyDescent="0.25">
      <c r="A1807" s="288" t="s">
        <v>1950</v>
      </c>
      <c r="B1807" s="290" t="s">
        <v>1946</v>
      </c>
      <c r="C1807" s="291"/>
      <c r="D1807" s="294" t="s">
        <v>44</v>
      </c>
      <c r="E1807" s="170" t="s">
        <v>1053</v>
      </c>
    </row>
    <row r="1808" spans="1:5" x14ac:dyDescent="0.25">
      <c r="A1808" s="296"/>
      <c r="B1808" s="297"/>
      <c r="C1808" s="298"/>
      <c r="D1808" s="299"/>
      <c r="E1808" s="171" t="s">
        <v>1054</v>
      </c>
    </row>
    <row r="1809" spans="1:5" x14ac:dyDescent="0.25">
      <c r="A1809" s="280" t="s">
        <v>1951</v>
      </c>
      <c r="B1809" s="282" t="s">
        <v>1946</v>
      </c>
      <c r="C1809" s="283"/>
      <c r="D1809" s="286" t="s">
        <v>44</v>
      </c>
      <c r="E1809" s="172" t="s">
        <v>1053</v>
      </c>
    </row>
    <row r="1810" spans="1:5" x14ac:dyDescent="0.25">
      <c r="A1810" s="281"/>
      <c r="B1810" s="284"/>
      <c r="C1810" s="285"/>
      <c r="D1810" s="287"/>
      <c r="E1810" s="173" t="s">
        <v>1054</v>
      </c>
    </row>
    <row r="1811" spans="1:5" x14ac:dyDescent="0.25">
      <c r="A1811" s="288" t="s">
        <v>1952</v>
      </c>
      <c r="B1811" s="290" t="s">
        <v>1946</v>
      </c>
      <c r="C1811" s="291"/>
      <c r="D1811" s="294" t="s">
        <v>44</v>
      </c>
      <c r="E1811" s="170" t="s">
        <v>1053</v>
      </c>
    </row>
    <row r="1812" spans="1:5" x14ac:dyDescent="0.25">
      <c r="A1812" s="296"/>
      <c r="B1812" s="297"/>
      <c r="C1812" s="298"/>
      <c r="D1812" s="299"/>
      <c r="E1812" s="171" t="s">
        <v>1054</v>
      </c>
    </row>
    <row r="1813" spans="1:5" x14ac:dyDescent="0.25">
      <c r="A1813" s="280" t="s">
        <v>1953</v>
      </c>
      <c r="B1813" s="282" t="s">
        <v>1946</v>
      </c>
      <c r="C1813" s="283"/>
      <c r="D1813" s="286" t="s">
        <v>44</v>
      </c>
      <c r="E1813" s="172" t="s">
        <v>1053</v>
      </c>
    </row>
    <row r="1814" spans="1:5" x14ac:dyDescent="0.25">
      <c r="A1814" s="281"/>
      <c r="B1814" s="284"/>
      <c r="C1814" s="285"/>
      <c r="D1814" s="287"/>
      <c r="E1814" s="173" t="s">
        <v>1054</v>
      </c>
    </row>
    <row r="1815" spans="1:5" x14ac:dyDescent="0.25">
      <c r="A1815" s="288" t="s">
        <v>1954</v>
      </c>
      <c r="B1815" s="290" t="s">
        <v>1946</v>
      </c>
      <c r="C1815" s="291"/>
      <c r="D1815" s="294" t="s">
        <v>44</v>
      </c>
      <c r="E1815" s="170" t="s">
        <v>1053</v>
      </c>
    </row>
    <row r="1816" spans="1:5" x14ac:dyDescent="0.25">
      <c r="A1816" s="296"/>
      <c r="B1816" s="297"/>
      <c r="C1816" s="298"/>
      <c r="D1816" s="299"/>
      <c r="E1816" s="171" t="s">
        <v>1054</v>
      </c>
    </row>
    <row r="1817" spans="1:5" x14ac:dyDescent="0.25">
      <c r="A1817" s="280" t="s">
        <v>1955</v>
      </c>
      <c r="B1817" s="282" t="s">
        <v>1946</v>
      </c>
      <c r="C1817" s="283"/>
      <c r="D1817" s="286" t="s">
        <v>44</v>
      </c>
      <c r="E1817" s="172" t="s">
        <v>1053</v>
      </c>
    </row>
    <row r="1818" spans="1:5" x14ac:dyDescent="0.25">
      <c r="A1818" s="281"/>
      <c r="B1818" s="284"/>
      <c r="C1818" s="285"/>
      <c r="D1818" s="287"/>
      <c r="E1818" s="173" t="s">
        <v>1054</v>
      </c>
    </row>
    <row r="1819" spans="1:5" x14ac:dyDescent="0.25">
      <c r="A1819" s="288" t="s">
        <v>1956</v>
      </c>
      <c r="B1819" s="290" t="s">
        <v>1946</v>
      </c>
      <c r="C1819" s="291"/>
      <c r="D1819" s="294" t="s">
        <v>44</v>
      </c>
      <c r="E1819" s="170" t="s">
        <v>1053</v>
      </c>
    </row>
    <row r="1820" spans="1:5" x14ac:dyDescent="0.25">
      <c r="A1820" s="296"/>
      <c r="B1820" s="297"/>
      <c r="C1820" s="298"/>
      <c r="D1820" s="299"/>
      <c r="E1820" s="171" t="s">
        <v>1054</v>
      </c>
    </row>
    <row r="1821" spans="1:5" x14ac:dyDescent="0.25">
      <c r="A1821" s="280" t="s">
        <v>1957</v>
      </c>
      <c r="B1821" s="282" t="s">
        <v>1946</v>
      </c>
      <c r="C1821" s="283"/>
      <c r="D1821" s="286" t="s">
        <v>44</v>
      </c>
      <c r="E1821" s="172" t="s">
        <v>1053</v>
      </c>
    </row>
    <row r="1822" spans="1:5" x14ac:dyDescent="0.25">
      <c r="A1822" s="281"/>
      <c r="B1822" s="284"/>
      <c r="C1822" s="285"/>
      <c r="D1822" s="287"/>
      <c r="E1822" s="173" t="s">
        <v>1054</v>
      </c>
    </row>
    <row r="1823" spans="1:5" x14ac:dyDescent="0.25">
      <c r="A1823" s="288" t="s">
        <v>1958</v>
      </c>
      <c r="B1823" s="290" t="s">
        <v>1946</v>
      </c>
      <c r="C1823" s="291"/>
      <c r="D1823" s="294" t="s">
        <v>44</v>
      </c>
      <c r="E1823" s="170" t="s">
        <v>1053</v>
      </c>
    </row>
    <row r="1824" spans="1:5" x14ac:dyDescent="0.25">
      <c r="A1824" s="296"/>
      <c r="B1824" s="297"/>
      <c r="C1824" s="298"/>
      <c r="D1824" s="299"/>
      <c r="E1824" s="171" t="s">
        <v>1054</v>
      </c>
    </row>
    <row r="1825" spans="1:5" x14ac:dyDescent="0.25">
      <c r="A1825" s="280" t="s">
        <v>1959</v>
      </c>
      <c r="B1825" s="282" t="s">
        <v>1946</v>
      </c>
      <c r="C1825" s="283"/>
      <c r="D1825" s="286" t="s">
        <v>44</v>
      </c>
      <c r="E1825" s="172" t="s">
        <v>1053</v>
      </c>
    </row>
    <row r="1826" spans="1:5" x14ac:dyDescent="0.25">
      <c r="A1826" s="281"/>
      <c r="B1826" s="284"/>
      <c r="C1826" s="285"/>
      <c r="D1826" s="287"/>
      <c r="E1826" s="173" t="s">
        <v>1054</v>
      </c>
    </row>
    <row r="1827" spans="1:5" x14ac:dyDescent="0.25">
      <c r="A1827" s="288" t="s">
        <v>1960</v>
      </c>
      <c r="B1827" s="290" t="s">
        <v>1946</v>
      </c>
      <c r="C1827" s="291"/>
      <c r="D1827" s="294" t="s">
        <v>44</v>
      </c>
      <c r="E1827" s="170" t="s">
        <v>1053</v>
      </c>
    </row>
    <row r="1828" spans="1:5" x14ac:dyDescent="0.25">
      <c r="A1828" s="296"/>
      <c r="B1828" s="297"/>
      <c r="C1828" s="298"/>
      <c r="D1828" s="299"/>
      <c r="E1828" s="171" t="s">
        <v>1054</v>
      </c>
    </row>
    <row r="1829" spans="1:5" x14ac:dyDescent="0.25">
      <c r="A1829" s="280" t="s">
        <v>1961</v>
      </c>
      <c r="B1829" s="282" t="s">
        <v>1962</v>
      </c>
      <c r="C1829" s="283"/>
      <c r="D1829" s="286" t="s">
        <v>44</v>
      </c>
      <c r="E1829" s="172" t="s">
        <v>1053</v>
      </c>
    </row>
    <row r="1830" spans="1:5" x14ac:dyDescent="0.25">
      <c r="A1830" s="281"/>
      <c r="B1830" s="284"/>
      <c r="C1830" s="285"/>
      <c r="D1830" s="287"/>
      <c r="E1830" s="173" t="s">
        <v>1054</v>
      </c>
    </row>
    <row r="1831" spans="1:5" x14ac:dyDescent="0.25">
      <c r="A1831" s="288" t="s">
        <v>1963</v>
      </c>
      <c r="B1831" s="290" t="s">
        <v>1962</v>
      </c>
      <c r="C1831" s="291"/>
      <c r="D1831" s="294" t="s">
        <v>44</v>
      </c>
      <c r="E1831" s="170" t="s">
        <v>1053</v>
      </c>
    </row>
    <row r="1832" spans="1:5" x14ac:dyDescent="0.25">
      <c r="A1832" s="296"/>
      <c r="B1832" s="297"/>
      <c r="C1832" s="298"/>
      <c r="D1832" s="299"/>
      <c r="E1832" s="171" t="s">
        <v>1054</v>
      </c>
    </row>
    <row r="1833" spans="1:5" x14ac:dyDescent="0.25">
      <c r="A1833" s="280" t="s">
        <v>1964</v>
      </c>
      <c r="B1833" s="282" t="s">
        <v>1962</v>
      </c>
      <c r="C1833" s="283"/>
      <c r="D1833" s="286" t="s">
        <v>44</v>
      </c>
      <c r="E1833" s="172" t="s">
        <v>1053</v>
      </c>
    </row>
    <row r="1834" spans="1:5" x14ac:dyDescent="0.25">
      <c r="A1834" s="281"/>
      <c r="B1834" s="284"/>
      <c r="C1834" s="285"/>
      <c r="D1834" s="287"/>
      <c r="E1834" s="173" t="s">
        <v>1054</v>
      </c>
    </row>
    <row r="1835" spans="1:5" x14ac:dyDescent="0.25">
      <c r="A1835" s="288" t="s">
        <v>1965</v>
      </c>
      <c r="B1835" s="290" t="s">
        <v>1962</v>
      </c>
      <c r="C1835" s="291"/>
      <c r="D1835" s="294" t="s">
        <v>44</v>
      </c>
      <c r="E1835" s="170" t="s">
        <v>1053</v>
      </c>
    </row>
    <row r="1836" spans="1:5" x14ac:dyDescent="0.25">
      <c r="A1836" s="296"/>
      <c r="B1836" s="297"/>
      <c r="C1836" s="298"/>
      <c r="D1836" s="299"/>
      <c r="E1836" s="171" t="s">
        <v>1054</v>
      </c>
    </row>
    <row r="1837" spans="1:5" x14ac:dyDescent="0.25">
      <c r="A1837" s="280" t="s">
        <v>1966</v>
      </c>
      <c r="B1837" s="282" t="s">
        <v>1962</v>
      </c>
      <c r="C1837" s="283"/>
      <c r="D1837" s="286" t="s">
        <v>44</v>
      </c>
      <c r="E1837" s="172" t="s">
        <v>1053</v>
      </c>
    </row>
    <row r="1838" spans="1:5" x14ac:dyDescent="0.25">
      <c r="A1838" s="281"/>
      <c r="B1838" s="284"/>
      <c r="C1838" s="285"/>
      <c r="D1838" s="287"/>
      <c r="E1838" s="173" t="s">
        <v>1054</v>
      </c>
    </row>
    <row r="1839" spans="1:5" x14ac:dyDescent="0.25">
      <c r="A1839" s="288" t="s">
        <v>1967</v>
      </c>
      <c r="B1839" s="290" t="s">
        <v>1962</v>
      </c>
      <c r="C1839" s="291"/>
      <c r="D1839" s="294" t="s">
        <v>44</v>
      </c>
      <c r="E1839" s="170" t="s">
        <v>1053</v>
      </c>
    </row>
    <row r="1840" spans="1:5" x14ac:dyDescent="0.25">
      <c r="A1840" s="296"/>
      <c r="B1840" s="297"/>
      <c r="C1840" s="298"/>
      <c r="D1840" s="299"/>
      <c r="E1840" s="171" t="s">
        <v>1054</v>
      </c>
    </row>
    <row r="1841" spans="1:5" x14ac:dyDescent="0.25">
      <c r="A1841" s="280" t="s">
        <v>1968</v>
      </c>
      <c r="B1841" s="282" t="s">
        <v>1962</v>
      </c>
      <c r="C1841" s="283"/>
      <c r="D1841" s="286" t="s">
        <v>44</v>
      </c>
      <c r="E1841" s="172" t="s">
        <v>1053</v>
      </c>
    </row>
    <row r="1842" spans="1:5" x14ac:dyDescent="0.25">
      <c r="A1842" s="281"/>
      <c r="B1842" s="284"/>
      <c r="C1842" s="285"/>
      <c r="D1842" s="287"/>
      <c r="E1842" s="173" t="s">
        <v>1054</v>
      </c>
    </row>
    <row r="1843" spans="1:5" x14ac:dyDescent="0.25">
      <c r="A1843" s="288" t="s">
        <v>1969</v>
      </c>
      <c r="B1843" s="290" t="s">
        <v>1962</v>
      </c>
      <c r="C1843" s="291"/>
      <c r="D1843" s="294" t="s">
        <v>44</v>
      </c>
      <c r="E1843" s="170" t="s">
        <v>1053</v>
      </c>
    </row>
    <row r="1844" spans="1:5" x14ac:dyDescent="0.25">
      <c r="A1844" s="296"/>
      <c r="B1844" s="297"/>
      <c r="C1844" s="298"/>
      <c r="D1844" s="299"/>
      <c r="E1844" s="171" t="s">
        <v>1054</v>
      </c>
    </row>
    <row r="1845" spans="1:5" x14ac:dyDescent="0.25">
      <c r="A1845" s="280" t="s">
        <v>1970</v>
      </c>
      <c r="B1845" s="282" t="s">
        <v>1962</v>
      </c>
      <c r="C1845" s="283"/>
      <c r="D1845" s="286" t="s">
        <v>44</v>
      </c>
      <c r="E1845" s="172" t="s">
        <v>1053</v>
      </c>
    </row>
    <row r="1846" spans="1:5" x14ac:dyDescent="0.25">
      <c r="A1846" s="281"/>
      <c r="B1846" s="284"/>
      <c r="C1846" s="285"/>
      <c r="D1846" s="287"/>
      <c r="E1846" s="173" t="s">
        <v>1054</v>
      </c>
    </row>
    <row r="1847" spans="1:5" x14ac:dyDescent="0.25">
      <c r="A1847" s="288" t="s">
        <v>1971</v>
      </c>
      <c r="B1847" s="290" t="s">
        <v>1962</v>
      </c>
      <c r="C1847" s="291"/>
      <c r="D1847" s="294" t="s">
        <v>44</v>
      </c>
      <c r="E1847" s="170" t="s">
        <v>1053</v>
      </c>
    </row>
    <row r="1848" spans="1:5" x14ac:dyDescent="0.25">
      <c r="A1848" s="296"/>
      <c r="B1848" s="297"/>
      <c r="C1848" s="298"/>
      <c r="D1848" s="299"/>
      <c r="E1848" s="171" t="s">
        <v>1054</v>
      </c>
    </row>
    <row r="1849" spans="1:5" x14ac:dyDescent="0.25">
      <c r="A1849" s="280" t="s">
        <v>1972</v>
      </c>
      <c r="B1849" s="282" t="s">
        <v>1962</v>
      </c>
      <c r="C1849" s="283"/>
      <c r="D1849" s="286" t="s">
        <v>44</v>
      </c>
      <c r="E1849" s="172" t="s">
        <v>1053</v>
      </c>
    </row>
    <row r="1850" spans="1:5" x14ac:dyDescent="0.25">
      <c r="A1850" s="281"/>
      <c r="B1850" s="284"/>
      <c r="C1850" s="285"/>
      <c r="D1850" s="287"/>
      <c r="E1850" s="173" t="s">
        <v>1054</v>
      </c>
    </row>
    <row r="1851" spans="1:5" x14ac:dyDescent="0.25">
      <c r="A1851" s="288" t="s">
        <v>1973</v>
      </c>
      <c r="B1851" s="290" t="s">
        <v>1962</v>
      </c>
      <c r="C1851" s="291"/>
      <c r="D1851" s="294" t="s">
        <v>44</v>
      </c>
      <c r="E1851" s="170" t="s">
        <v>1053</v>
      </c>
    </row>
    <row r="1852" spans="1:5" x14ac:dyDescent="0.25">
      <c r="A1852" s="296"/>
      <c r="B1852" s="297"/>
      <c r="C1852" s="298"/>
      <c r="D1852" s="299"/>
      <c r="E1852" s="171" t="s">
        <v>1054</v>
      </c>
    </row>
    <row r="1853" spans="1:5" x14ac:dyDescent="0.25">
      <c r="A1853" s="280" t="s">
        <v>1974</v>
      </c>
      <c r="B1853" s="282" t="s">
        <v>1962</v>
      </c>
      <c r="C1853" s="283"/>
      <c r="D1853" s="286" t="s">
        <v>44</v>
      </c>
      <c r="E1853" s="172" t="s">
        <v>1053</v>
      </c>
    </row>
    <row r="1854" spans="1:5" x14ac:dyDescent="0.25">
      <c r="A1854" s="281"/>
      <c r="B1854" s="284"/>
      <c r="C1854" s="285"/>
      <c r="D1854" s="287"/>
      <c r="E1854" s="173" t="s">
        <v>1054</v>
      </c>
    </row>
    <row r="1855" spans="1:5" x14ac:dyDescent="0.25">
      <c r="A1855" s="288" t="s">
        <v>1975</v>
      </c>
      <c r="B1855" s="290" t="s">
        <v>1962</v>
      </c>
      <c r="C1855" s="291"/>
      <c r="D1855" s="294" t="s">
        <v>44</v>
      </c>
      <c r="E1855" s="170" t="s">
        <v>1053</v>
      </c>
    </row>
    <row r="1856" spans="1:5" x14ac:dyDescent="0.25">
      <c r="A1856" s="296"/>
      <c r="B1856" s="297"/>
      <c r="C1856" s="298"/>
      <c r="D1856" s="299"/>
      <c r="E1856" s="171" t="s">
        <v>1054</v>
      </c>
    </row>
    <row r="1857" spans="1:5" x14ac:dyDescent="0.25">
      <c r="A1857" s="280" t="s">
        <v>1976</v>
      </c>
      <c r="B1857" s="282" t="s">
        <v>1962</v>
      </c>
      <c r="C1857" s="283"/>
      <c r="D1857" s="286" t="s">
        <v>44</v>
      </c>
      <c r="E1857" s="172" t="s">
        <v>1053</v>
      </c>
    </row>
    <row r="1858" spans="1:5" x14ac:dyDescent="0.25">
      <c r="A1858" s="281"/>
      <c r="B1858" s="284"/>
      <c r="C1858" s="285"/>
      <c r="D1858" s="287"/>
      <c r="E1858" s="173" t="s">
        <v>1054</v>
      </c>
    </row>
    <row r="1859" spans="1:5" x14ac:dyDescent="0.25">
      <c r="A1859" s="288" t="s">
        <v>1977</v>
      </c>
      <c r="B1859" s="290" t="s">
        <v>1962</v>
      </c>
      <c r="C1859" s="291"/>
      <c r="D1859" s="294" t="s">
        <v>44</v>
      </c>
      <c r="E1859" s="170" t="s">
        <v>1053</v>
      </c>
    </row>
    <row r="1860" spans="1:5" x14ac:dyDescent="0.25">
      <c r="A1860" s="296"/>
      <c r="B1860" s="297"/>
      <c r="C1860" s="298"/>
      <c r="D1860" s="299"/>
      <c r="E1860" s="171" t="s">
        <v>1054</v>
      </c>
    </row>
    <row r="1861" spans="1:5" x14ac:dyDescent="0.25">
      <c r="A1861" s="280" t="s">
        <v>1978</v>
      </c>
      <c r="B1861" s="282" t="s">
        <v>1962</v>
      </c>
      <c r="C1861" s="283"/>
      <c r="D1861" s="286" t="s">
        <v>44</v>
      </c>
      <c r="E1861" s="172" t="s">
        <v>1053</v>
      </c>
    </row>
    <row r="1862" spans="1:5" x14ac:dyDescent="0.25">
      <c r="A1862" s="281"/>
      <c r="B1862" s="284"/>
      <c r="C1862" s="285"/>
      <c r="D1862" s="287"/>
      <c r="E1862" s="173" t="s">
        <v>1054</v>
      </c>
    </row>
    <row r="1863" spans="1:5" x14ac:dyDescent="0.25">
      <c r="A1863" s="288" t="s">
        <v>1979</v>
      </c>
      <c r="B1863" s="290" t="s">
        <v>1980</v>
      </c>
      <c r="C1863" s="291"/>
      <c r="D1863" s="294" t="s">
        <v>44</v>
      </c>
      <c r="E1863" s="170" t="s">
        <v>1053</v>
      </c>
    </row>
    <row r="1864" spans="1:5" x14ac:dyDescent="0.25">
      <c r="A1864" s="296"/>
      <c r="B1864" s="297"/>
      <c r="C1864" s="298"/>
      <c r="D1864" s="299"/>
      <c r="E1864" s="171" t="s">
        <v>1054</v>
      </c>
    </row>
    <row r="1865" spans="1:5" x14ac:dyDescent="0.25">
      <c r="A1865" s="280" t="s">
        <v>1981</v>
      </c>
      <c r="B1865" s="282" t="s">
        <v>1980</v>
      </c>
      <c r="C1865" s="283"/>
      <c r="D1865" s="286" t="s">
        <v>44</v>
      </c>
      <c r="E1865" s="172" t="s">
        <v>1053</v>
      </c>
    </row>
    <row r="1866" spans="1:5" x14ac:dyDescent="0.25">
      <c r="A1866" s="281"/>
      <c r="B1866" s="284"/>
      <c r="C1866" s="285"/>
      <c r="D1866" s="287"/>
      <c r="E1866" s="173" t="s">
        <v>1054</v>
      </c>
    </row>
    <row r="1867" spans="1:5" x14ac:dyDescent="0.25">
      <c r="A1867" s="288" t="s">
        <v>1781</v>
      </c>
      <c r="B1867" s="290" t="s">
        <v>1980</v>
      </c>
      <c r="C1867" s="291"/>
      <c r="D1867" s="294" t="s">
        <v>44</v>
      </c>
      <c r="E1867" s="170" t="s">
        <v>1053</v>
      </c>
    </row>
    <row r="1868" spans="1:5" x14ac:dyDescent="0.25">
      <c r="A1868" s="296"/>
      <c r="B1868" s="297"/>
      <c r="C1868" s="298"/>
      <c r="D1868" s="299"/>
      <c r="E1868" s="171" t="s">
        <v>1054</v>
      </c>
    </row>
    <row r="1869" spans="1:5" x14ac:dyDescent="0.25">
      <c r="A1869" s="280" t="s">
        <v>1540</v>
      </c>
      <c r="B1869" s="282" t="s">
        <v>1980</v>
      </c>
      <c r="C1869" s="283"/>
      <c r="D1869" s="286" t="s">
        <v>44</v>
      </c>
      <c r="E1869" s="172" t="s">
        <v>1053</v>
      </c>
    </row>
    <row r="1870" spans="1:5" x14ac:dyDescent="0.25">
      <c r="A1870" s="281"/>
      <c r="B1870" s="284"/>
      <c r="C1870" s="285"/>
      <c r="D1870" s="287"/>
      <c r="E1870" s="173" t="s">
        <v>1054</v>
      </c>
    </row>
    <row r="1871" spans="1:5" x14ac:dyDescent="0.25">
      <c r="A1871" s="288" t="s">
        <v>1982</v>
      </c>
      <c r="B1871" s="290" t="s">
        <v>1980</v>
      </c>
      <c r="C1871" s="291"/>
      <c r="D1871" s="294" t="s">
        <v>44</v>
      </c>
      <c r="E1871" s="170" t="s">
        <v>1053</v>
      </c>
    </row>
    <row r="1872" spans="1:5" x14ac:dyDescent="0.25">
      <c r="A1872" s="296"/>
      <c r="B1872" s="297"/>
      <c r="C1872" s="298"/>
      <c r="D1872" s="299"/>
      <c r="E1872" s="171" t="s">
        <v>1054</v>
      </c>
    </row>
    <row r="1873" spans="1:5" x14ac:dyDescent="0.25">
      <c r="A1873" s="280" t="s">
        <v>1983</v>
      </c>
      <c r="B1873" s="282" t="s">
        <v>1980</v>
      </c>
      <c r="C1873" s="283"/>
      <c r="D1873" s="286" t="s">
        <v>44</v>
      </c>
      <c r="E1873" s="172" t="s">
        <v>1053</v>
      </c>
    </row>
    <row r="1874" spans="1:5" x14ac:dyDescent="0.25">
      <c r="A1874" s="281"/>
      <c r="B1874" s="284"/>
      <c r="C1874" s="285"/>
      <c r="D1874" s="287"/>
      <c r="E1874" s="173" t="s">
        <v>1054</v>
      </c>
    </row>
    <row r="1875" spans="1:5" x14ac:dyDescent="0.25">
      <c r="A1875" s="288" t="s">
        <v>1984</v>
      </c>
      <c r="B1875" s="290" t="s">
        <v>1980</v>
      </c>
      <c r="C1875" s="291"/>
      <c r="D1875" s="294" t="s">
        <v>44</v>
      </c>
      <c r="E1875" s="170" t="s">
        <v>1053</v>
      </c>
    </row>
    <row r="1876" spans="1:5" x14ac:dyDescent="0.25">
      <c r="A1876" s="296"/>
      <c r="B1876" s="297"/>
      <c r="C1876" s="298"/>
      <c r="D1876" s="299"/>
      <c r="E1876" s="171" t="s">
        <v>1054</v>
      </c>
    </row>
    <row r="1877" spans="1:5" x14ac:dyDescent="0.25">
      <c r="A1877" s="280" t="s">
        <v>1985</v>
      </c>
      <c r="B1877" s="282" t="s">
        <v>1986</v>
      </c>
      <c r="C1877" s="283"/>
      <c r="D1877" s="286" t="s">
        <v>44</v>
      </c>
      <c r="E1877" s="172" t="s">
        <v>1053</v>
      </c>
    </row>
    <row r="1878" spans="1:5" x14ac:dyDescent="0.25">
      <c r="A1878" s="281"/>
      <c r="B1878" s="284"/>
      <c r="C1878" s="285"/>
      <c r="D1878" s="287"/>
      <c r="E1878" s="173" t="s">
        <v>1054</v>
      </c>
    </row>
    <row r="1879" spans="1:5" x14ac:dyDescent="0.25">
      <c r="A1879" s="288" t="s">
        <v>1987</v>
      </c>
      <c r="B1879" s="290" t="s">
        <v>1986</v>
      </c>
      <c r="C1879" s="291"/>
      <c r="D1879" s="294" t="s">
        <v>44</v>
      </c>
      <c r="E1879" s="170" t="s">
        <v>1053</v>
      </c>
    </row>
    <row r="1880" spans="1:5" x14ac:dyDescent="0.25">
      <c r="A1880" s="296"/>
      <c r="B1880" s="297"/>
      <c r="C1880" s="298"/>
      <c r="D1880" s="299"/>
      <c r="E1880" s="171" t="s">
        <v>1054</v>
      </c>
    </row>
    <row r="1881" spans="1:5" x14ac:dyDescent="0.25">
      <c r="A1881" s="280" t="s">
        <v>1988</v>
      </c>
      <c r="B1881" s="282" t="s">
        <v>1986</v>
      </c>
      <c r="C1881" s="283"/>
      <c r="D1881" s="286" t="s">
        <v>44</v>
      </c>
      <c r="E1881" s="172" t="s">
        <v>1053</v>
      </c>
    </row>
    <row r="1882" spans="1:5" x14ac:dyDescent="0.25">
      <c r="A1882" s="281"/>
      <c r="B1882" s="284"/>
      <c r="C1882" s="285"/>
      <c r="D1882" s="287"/>
      <c r="E1882" s="173" t="s">
        <v>1054</v>
      </c>
    </row>
    <row r="1883" spans="1:5" x14ac:dyDescent="0.25">
      <c r="A1883" s="288" t="s">
        <v>1989</v>
      </c>
      <c r="B1883" s="290" t="s">
        <v>1986</v>
      </c>
      <c r="C1883" s="291"/>
      <c r="D1883" s="294" t="s">
        <v>44</v>
      </c>
      <c r="E1883" s="170" t="s">
        <v>1053</v>
      </c>
    </row>
    <row r="1884" spans="1:5" x14ac:dyDescent="0.25">
      <c r="A1884" s="296"/>
      <c r="B1884" s="297"/>
      <c r="C1884" s="298"/>
      <c r="D1884" s="299"/>
      <c r="E1884" s="171" t="s">
        <v>1054</v>
      </c>
    </row>
    <row r="1885" spans="1:5" x14ac:dyDescent="0.25">
      <c r="A1885" s="280" t="s">
        <v>1990</v>
      </c>
      <c r="B1885" s="282" t="s">
        <v>1986</v>
      </c>
      <c r="C1885" s="283"/>
      <c r="D1885" s="286" t="s">
        <v>44</v>
      </c>
      <c r="E1885" s="172" t="s">
        <v>1053</v>
      </c>
    </row>
    <row r="1886" spans="1:5" x14ac:dyDescent="0.25">
      <c r="A1886" s="281"/>
      <c r="B1886" s="284"/>
      <c r="C1886" s="285"/>
      <c r="D1886" s="287"/>
      <c r="E1886" s="173" t="s">
        <v>1054</v>
      </c>
    </row>
    <row r="1887" spans="1:5" x14ac:dyDescent="0.25">
      <c r="A1887" s="288" t="s">
        <v>1991</v>
      </c>
      <c r="B1887" s="290" t="s">
        <v>1986</v>
      </c>
      <c r="C1887" s="291"/>
      <c r="D1887" s="294" t="s">
        <v>44</v>
      </c>
      <c r="E1887" s="170" t="s">
        <v>1053</v>
      </c>
    </row>
    <row r="1888" spans="1:5" x14ac:dyDescent="0.25">
      <c r="A1888" s="296"/>
      <c r="B1888" s="297"/>
      <c r="C1888" s="298"/>
      <c r="D1888" s="299"/>
      <c r="E1888" s="171" t="s">
        <v>1054</v>
      </c>
    </row>
    <row r="1889" spans="1:5" x14ac:dyDescent="0.25">
      <c r="A1889" s="280" t="s">
        <v>1992</v>
      </c>
      <c r="B1889" s="282" t="s">
        <v>1986</v>
      </c>
      <c r="C1889" s="283"/>
      <c r="D1889" s="286" t="s">
        <v>44</v>
      </c>
      <c r="E1889" s="172" t="s">
        <v>1053</v>
      </c>
    </row>
    <row r="1890" spans="1:5" x14ac:dyDescent="0.25">
      <c r="A1890" s="281"/>
      <c r="B1890" s="284"/>
      <c r="C1890" s="285"/>
      <c r="D1890" s="287"/>
      <c r="E1890" s="173" t="s">
        <v>1054</v>
      </c>
    </row>
    <row r="1891" spans="1:5" x14ac:dyDescent="0.25">
      <c r="A1891" s="288" t="s">
        <v>1993</v>
      </c>
      <c r="B1891" s="290" t="s">
        <v>1986</v>
      </c>
      <c r="C1891" s="291"/>
      <c r="D1891" s="294" t="s">
        <v>44</v>
      </c>
      <c r="E1891" s="170" t="s">
        <v>1053</v>
      </c>
    </row>
    <row r="1892" spans="1:5" x14ac:dyDescent="0.25">
      <c r="A1892" s="296"/>
      <c r="B1892" s="297"/>
      <c r="C1892" s="298"/>
      <c r="D1892" s="299"/>
      <c r="E1892" s="171" t="s">
        <v>1054</v>
      </c>
    </row>
    <row r="1893" spans="1:5" x14ac:dyDescent="0.25">
      <c r="A1893" s="280" t="s">
        <v>1994</v>
      </c>
      <c r="B1893" s="282" t="s">
        <v>1986</v>
      </c>
      <c r="C1893" s="283"/>
      <c r="D1893" s="286" t="s">
        <v>44</v>
      </c>
      <c r="E1893" s="172" t="s">
        <v>1053</v>
      </c>
    </row>
    <row r="1894" spans="1:5" x14ac:dyDescent="0.25">
      <c r="A1894" s="281"/>
      <c r="B1894" s="284"/>
      <c r="C1894" s="285"/>
      <c r="D1894" s="287"/>
      <c r="E1894" s="173" t="s">
        <v>1054</v>
      </c>
    </row>
    <row r="1895" spans="1:5" x14ac:dyDescent="0.25">
      <c r="A1895" s="288" t="s">
        <v>1995</v>
      </c>
      <c r="B1895" s="290" t="s">
        <v>1986</v>
      </c>
      <c r="C1895" s="291"/>
      <c r="D1895" s="294" t="s">
        <v>44</v>
      </c>
      <c r="E1895" s="170" t="s">
        <v>1053</v>
      </c>
    </row>
    <row r="1896" spans="1:5" x14ac:dyDescent="0.25">
      <c r="A1896" s="296"/>
      <c r="B1896" s="297"/>
      <c r="C1896" s="298"/>
      <c r="D1896" s="299"/>
      <c r="E1896" s="171" t="s">
        <v>1054</v>
      </c>
    </row>
    <row r="1897" spans="1:5" x14ac:dyDescent="0.25">
      <c r="A1897" s="280" t="s">
        <v>1996</v>
      </c>
      <c r="B1897" s="282" t="s">
        <v>1986</v>
      </c>
      <c r="C1897" s="283"/>
      <c r="D1897" s="286" t="s">
        <v>44</v>
      </c>
      <c r="E1897" s="172" t="s">
        <v>1053</v>
      </c>
    </row>
    <row r="1898" spans="1:5" x14ac:dyDescent="0.25">
      <c r="A1898" s="281"/>
      <c r="B1898" s="284"/>
      <c r="C1898" s="285"/>
      <c r="D1898" s="287"/>
      <c r="E1898" s="173" t="s">
        <v>1054</v>
      </c>
    </row>
    <row r="1899" spans="1:5" x14ac:dyDescent="0.25">
      <c r="A1899" s="288" t="s">
        <v>1997</v>
      </c>
      <c r="B1899" s="290" t="s">
        <v>1986</v>
      </c>
      <c r="C1899" s="291"/>
      <c r="D1899" s="294" t="s">
        <v>44</v>
      </c>
      <c r="E1899" s="170" t="s">
        <v>1053</v>
      </c>
    </row>
    <row r="1900" spans="1:5" x14ac:dyDescent="0.25">
      <c r="A1900" s="296"/>
      <c r="B1900" s="297"/>
      <c r="C1900" s="298"/>
      <c r="D1900" s="299"/>
      <c r="E1900" s="171" t="s">
        <v>1054</v>
      </c>
    </row>
    <row r="1901" spans="1:5" x14ac:dyDescent="0.25">
      <c r="A1901" s="280" t="s">
        <v>1998</v>
      </c>
      <c r="B1901" s="282" t="s">
        <v>1999</v>
      </c>
      <c r="C1901" s="283"/>
      <c r="D1901" s="286" t="s">
        <v>44</v>
      </c>
      <c r="E1901" s="172" t="s">
        <v>1053</v>
      </c>
    </row>
    <row r="1902" spans="1:5" x14ac:dyDescent="0.25">
      <c r="A1902" s="281"/>
      <c r="B1902" s="284"/>
      <c r="C1902" s="285"/>
      <c r="D1902" s="287"/>
      <c r="E1902" s="173" t="s">
        <v>1054</v>
      </c>
    </row>
    <row r="1903" spans="1:5" x14ac:dyDescent="0.25">
      <c r="A1903" s="288" t="s">
        <v>2000</v>
      </c>
      <c r="B1903" s="290" t="s">
        <v>1999</v>
      </c>
      <c r="C1903" s="291"/>
      <c r="D1903" s="294" t="s">
        <v>44</v>
      </c>
      <c r="E1903" s="170" t="s">
        <v>1053</v>
      </c>
    </row>
    <row r="1904" spans="1:5" x14ac:dyDescent="0.25">
      <c r="A1904" s="296"/>
      <c r="B1904" s="297"/>
      <c r="C1904" s="298"/>
      <c r="D1904" s="299"/>
      <c r="E1904" s="171" t="s">
        <v>1054</v>
      </c>
    </row>
    <row r="1905" spans="1:5" x14ac:dyDescent="0.25">
      <c r="A1905" s="280" t="s">
        <v>1626</v>
      </c>
      <c r="B1905" s="282" t="s">
        <v>1999</v>
      </c>
      <c r="C1905" s="283"/>
      <c r="D1905" s="286" t="s">
        <v>44</v>
      </c>
      <c r="E1905" s="172" t="s">
        <v>1053</v>
      </c>
    </row>
    <row r="1906" spans="1:5" x14ac:dyDescent="0.25">
      <c r="A1906" s="281"/>
      <c r="B1906" s="284"/>
      <c r="C1906" s="285"/>
      <c r="D1906" s="287"/>
      <c r="E1906" s="173" t="s">
        <v>1054</v>
      </c>
    </row>
    <row r="1907" spans="1:5" x14ac:dyDescent="0.25">
      <c r="A1907" s="288" t="s">
        <v>2001</v>
      </c>
      <c r="B1907" s="290" t="s">
        <v>1999</v>
      </c>
      <c r="C1907" s="291"/>
      <c r="D1907" s="294" t="s">
        <v>44</v>
      </c>
      <c r="E1907" s="170" t="s">
        <v>1053</v>
      </c>
    </row>
    <row r="1908" spans="1:5" x14ac:dyDescent="0.25">
      <c r="A1908" s="296"/>
      <c r="B1908" s="297"/>
      <c r="C1908" s="298"/>
      <c r="D1908" s="299"/>
      <c r="E1908" s="171" t="s">
        <v>1054</v>
      </c>
    </row>
    <row r="1909" spans="1:5" x14ac:dyDescent="0.25">
      <c r="A1909" s="280" t="s">
        <v>2002</v>
      </c>
      <c r="B1909" s="282" t="s">
        <v>1999</v>
      </c>
      <c r="C1909" s="283"/>
      <c r="D1909" s="286" t="s">
        <v>44</v>
      </c>
      <c r="E1909" s="172" t="s">
        <v>1053</v>
      </c>
    </row>
    <row r="1910" spans="1:5" x14ac:dyDescent="0.25">
      <c r="A1910" s="281"/>
      <c r="B1910" s="284"/>
      <c r="C1910" s="285"/>
      <c r="D1910" s="287"/>
      <c r="E1910" s="173" t="s">
        <v>1054</v>
      </c>
    </row>
    <row r="1911" spans="1:5" x14ac:dyDescent="0.25">
      <c r="A1911" s="288" t="s">
        <v>2003</v>
      </c>
      <c r="B1911" s="290" t="s">
        <v>2004</v>
      </c>
      <c r="C1911" s="291"/>
      <c r="D1911" s="294" t="s">
        <v>44</v>
      </c>
      <c r="E1911" s="170" t="s">
        <v>1053</v>
      </c>
    </row>
    <row r="1912" spans="1:5" x14ac:dyDescent="0.25">
      <c r="A1912" s="296"/>
      <c r="B1912" s="297"/>
      <c r="C1912" s="298"/>
      <c r="D1912" s="299"/>
      <c r="E1912" s="171" t="s">
        <v>1054</v>
      </c>
    </row>
    <row r="1913" spans="1:5" x14ac:dyDescent="0.25">
      <c r="A1913" s="280" t="s">
        <v>2005</v>
      </c>
      <c r="B1913" s="282" t="s">
        <v>2004</v>
      </c>
      <c r="C1913" s="283"/>
      <c r="D1913" s="286" t="s">
        <v>44</v>
      </c>
      <c r="E1913" s="172" t="s">
        <v>1053</v>
      </c>
    </row>
    <row r="1914" spans="1:5" x14ac:dyDescent="0.25">
      <c r="A1914" s="281"/>
      <c r="B1914" s="284"/>
      <c r="C1914" s="285"/>
      <c r="D1914" s="287"/>
      <c r="E1914" s="173" t="s">
        <v>1054</v>
      </c>
    </row>
    <row r="1915" spans="1:5" x14ac:dyDescent="0.25">
      <c r="A1915" s="288" t="s">
        <v>2006</v>
      </c>
      <c r="B1915" s="290" t="s">
        <v>2004</v>
      </c>
      <c r="C1915" s="291"/>
      <c r="D1915" s="294" t="s">
        <v>44</v>
      </c>
      <c r="E1915" s="170" t="s">
        <v>1053</v>
      </c>
    </row>
    <row r="1916" spans="1:5" x14ac:dyDescent="0.25">
      <c r="A1916" s="296"/>
      <c r="B1916" s="297"/>
      <c r="C1916" s="298"/>
      <c r="D1916" s="299"/>
      <c r="E1916" s="171" t="s">
        <v>1054</v>
      </c>
    </row>
    <row r="1917" spans="1:5" x14ac:dyDescent="0.25">
      <c r="A1917" s="280" t="s">
        <v>1354</v>
      </c>
      <c r="B1917" s="282" t="s">
        <v>2004</v>
      </c>
      <c r="C1917" s="283"/>
      <c r="D1917" s="286" t="s">
        <v>44</v>
      </c>
      <c r="E1917" s="172" t="s">
        <v>1053</v>
      </c>
    </row>
    <row r="1918" spans="1:5" x14ac:dyDescent="0.25">
      <c r="A1918" s="281"/>
      <c r="B1918" s="284"/>
      <c r="C1918" s="285"/>
      <c r="D1918" s="287"/>
      <c r="E1918" s="173" t="s">
        <v>1054</v>
      </c>
    </row>
    <row r="1919" spans="1:5" x14ac:dyDescent="0.25">
      <c r="A1919" s="288" t="s">
        <v>2007</v>
      </c>
      <c r="B1919" s="290" t="s">
        <v>2008</v>
      </c>
      <c r="C1919" s="291"/>
      <c r="D1919" s="294" t="s">
        <v>44</v>
      </c>
      <c r="E1919" s="170" t="s">
        <v>1053</v>
      </c>
    </row>
    <row r="1920" spans="1:5" x14ac:dyDescent="0.25">
      <c r="A1920" s="296"/>
      <c r="B1920" s="297"/>
      <c r="C1920" s="298"/>
      <c r="D1920" s="299"/>
      <c r="E1920" s="171" t="s">
        <v>1054</v>
      </c>
    </row>
    <row r="1921" spans="1:5" x14ac:dyDescent="0.25">
      <c r="A1921" s="280" t="s">
        <v>2009</v>
      </c>
      <c r="B1921" s="282" t="s">
        <v>2008</v>
      </c>
      <c r="C1921" s="283"/>
      <c r="D1921" s="286" t="s">
        <v>44</v>
      </c>
      <c r="E1921" s="172" t="s">
        <v>1053</v>
      </c>
    </row>
    <row r="1922" spans="1:5" x14ac:dyDescent="0.25">
      <c r="A1922" s="281"/>
      <c r="B1922" s="284"/>
      <c r="C1922" s="285"/>
      <c r="D1922" s="287"/>
      <c r="E1922" s="173" t="s">
        <v>1054</v>
      </c>
    </row>
    <row r="1923" spans="1:5" x14ac:dyDescent="0.25">
      <c r="A1923" s="288" t="s">
        <v>2010</v>
      </c>
      <c r="B1923" s="290" t="s">
        <v>2008</v>
      </c>
      <c r="C1923" s="291"/>
      <c r="D1923" s="294" t="s">
        <v>44</v>
      </c>
      <c r="E1923" s="170" t="s">
        <v>1053</v>
      </c>
    </row>
    <row r="1924" spans="1:5" x14ac:dyDescent="0.25">
      <c r="A1924" s="296"/>
      <c r="B1924" s="297"/>
      <c r="C1924" s="298"/>
      <c r="D1924" s="299"/>
      <c r="E1924" s="171" t="s">
        <v>1054</v>
      </c>
    </row>
    <row r="1925" spans="1:5" x14ac:dyDescent="0.25">
      <c r="A1925" s="280" t="s">
        <v>2011</v>
      </c>
      <c r="B1925" s="282" t="s">
        <v>2008</v>
      </c>
      <c r="C1925" s="283"/>
      <c r="D1925" s="286" t="s">
        <v>44</v>
      </c>
      <c r="E1925" s="172" t="s">
        <v>1053</v>
      </c>
    </row>
    <row r="1926" spans="1:5" x14ac:dyDescent="0.25">
      <c r="A1926" s="281"/>
      <c r="B1926" s="284"/>
      <c r="C1926" s="285"/>
      <c r="D1926" s="287"/>
      <c r="E1926" s="173" t="s">
        <v>1054</v>
      </c>
    </row>
    <row r="1927" spans="1:5" x14ac:dyDescent="0.25">
      <c r="A1927" s="288" t="s">
        <v>2012</v>
      </c>
      <c r="B1927" s="290" t="s">
        <v>2008</v>
      </c>
      <c r="C1927" s="291"/>
      <c r="D1927" s="294" t="s">
        <v>44</v>
      </c>
      <c r="E1927" s="170" t="s">
        <v>1053</v>
      </c>
    </row>
    <row r="1928" spans="1:5" x14ac:dyDescent="0.25">
      <c r="A1928" s="296"/>
      <c r="B1928" s="297"/>
      <c r="C1928" s="298"/>
      <c r="D1928" s="299"/>
      <c r="E1928" s="171" t="s">
        <v>1054</v>
      </c>
    </row>
    <row r="1929" spans="1:5" x14ac:dyDescent="0.25">
      <c r="A1929" s="280" t="s">
        <v>2013</v>
      </c>
      <c r="B1929" s="282" t="s">
        <v>2008</v>
      </c>
      <c r="C1929" s="283"/>
      <c r="D1929" s="286" t="s">
        <v>44</v>
      </c>
      <c r="E1929" s="172" t="s">
        <v>1053</v>
      </c>
    </row>
    <row r="1930" spans="1:5" x14ac:dyDescent="0.25">
      <c r="A1930" s="281"/>
      <c r="B1930" s="284"/>
      <c r="C1930" s="285"/>
      <c r="D1930" s="287"/>
      <c r="E1930" s="173" t="s">
        <v>1054</v>
      </c>
    </row>
    <row r="1931" spans="1:5" x14ac:dyDescent="0.25">
      <c r="A1931" s="288" t="s">
        <v>2014</v>
      </c>
      <c r="B1931" s="290" t="s">
        <v>2008</v>
      </c>
      <c r="C1931" s="291"/>
      <c r="D1931" s="294" t="s">
        <v>44</v>
      </c>
      <c r="E1931" s="170" t="s">
        <v>1053</v>
      </c>
    </row>
    <row r="1932" spans="1:5" x14ac:dyDescent="0.25">
      <c r="A1932" s="296"/>
      <c r="B1932" s="297"/>
      <c r="C1932" s="298"/>
      <c r="D1932" s="299"/>
      <c r="E1932" s="171" t="s">
        <v>1054</v>
      </c>
    </row>
    <row r="1933" spans="1:5" x14ac:dyDescent="0.25">
      <c r="A1933" s="280" t="s">
        <v>2015</v>
      </c>
      <c r="B1933" s="282" t="s">
        <v>2016</v>
      </c>
      <c r="C1933" s="283"/>
      <c r="D1933" s="286" t="s">
        <v>44</v>
      </c>
      <c r="E1933" s="172" t="s">
        <v>1053</v>
      </c>
    </row>
    <row r="1934" spans="1:5" x14ac:dyDescent="0.25">
      <c r="A1934" s="281"/>
      <c r="B1934" s="284"/>
      <c r="C1934" s="285"/>
      <c r="D1934" s="287"/>
      <c r="E1934" s="173" t="s">
        <v>1054</v>
      </c>
    </row>
    <row r="1935" spans="1:5" x14ac:dyDescent="0.25">
      <c r="A1935" s="288" t="s">
        <v>2017</v>
      </c>
      <c r="B1935" s="290" t="s">
        <v>2016</v>
      </c>
      <c r="C1935" s="291"/>
      <c r="D1935" s="294" t="s">
        <v>44</v>
      </c>
      <c r="E1935" s="170" t="s">
        <v>1053</v>
      </c>
    </row>
    <row r="1936" spans="1:5" x14ac:dyDescent="0.25">
      <c r="A1936" s="296"/>
      <c r="B1936" s="297"/>
      <c r="C1936" s="298"/>
      <c r="D1936" s="299"/>
      <c r="E1936" s="171" t="s">
        <v>1054</v>
      </c>
    </row>
    <row r="1937" spans="1:5" x14ac:dyDescent="0.25">
      <c r="A1937" s="280" t="s">
        <v>2018</v>
      </c>
      <c r="B1937" s="282" t="s">
        <v>2016</v>
      </c>
      <c r="C1937" s="283"/>
      <c r="D1937" s="286" t="s">
        <v>44</v>
      </c>
      <c r="E1937" s="172" t="s">
        <v>1053</v>
      </c>
    </row>
    <row r="1938" spans="1:5" x14ac:dyDescent="0.25">
      <c r="A1938" s="281"/>
      <c r="B1938" s="284"/>
      <c r="C1938" s="285"/>
      <c r="D1938" s="287"/>
      <c r="E1938" s="173" t="s">
        <v>1054</v>
      </c>
    </row>
    <row r="1939" spans="1:5" x14ac:dyDescent="0.25">
      <c r="A1939" s="288" t="s">
        <v>2019</v>
      </c>
      <c r="B1939" s="290" t="s">
        <v>2020</v>
      </c>
      <c r="C1939" s="291"/>
      <c r="D1939" s="294" t="s">
        <v>44</v>
      </c>
      <c r="E1939" s="170" t="s">
        <v>1053</v>
      </c>
    </row>
    <row r="1940" spans="1:5" x14ac:dyDescent="0.25">
      <c r="A1940" s="296"/>
      <c r="B1940" s="297"/>
      <c r="C1940" s="298"/>
      <c r="D1940" s="299"/>
      <c r="E1940" s="171" t="s">
        <v>1054</v>
      </c>
    </row>
    <row r="1941" spans="1:5" x14ac:dyDescent="0.25">
      <c r="A1941" s="280" t="s">
        <v>2021</v>
      </c>
      <c r="B1941" s="282" t="s">
        <v>2020</v>
      </c>
      <c r="C1941" s="283"/>
      <c r="D1941" s="286" t="s">
        <v>44</v>
      </c>
      <c r="E1941" s="172" t="s">
        <v>1053</v>
      </c>
    </row>
    <row r="1942" spans="1:5" x14ac:dyDescent="0.25">
      <c r="A1942" s="281"/>
      <c r="B1942" s="284"/>
      <c r="C1942" s="285"/>
      <c r="D1942" s="287"/>
      <c r="E1942" s="173" t="s">
        <v>1054</v>
      </c>
    </row>
    <row r="1943" spans="1:5" x14ac:dyDescent="0.25">
      <c r="A1943" s="288" t="s">
        <v>2022</v>
      </c>
      <c r="B1943" s="290" t="s">
        <v>2020</v>
      </c>
      <c r="C1943" s="291"/>
      <c r="D1943" s="294" t="s">
        <v>44</v>
      </c>
      <c r="E1943" s="170" t="s">
        <v>1053</v>
      </c>
    </row>
    <row r="1944" spans="1:5" x14ac:dyDescent="0.25">
      <c r="A1944" s="296"/>
      <c r="B1944" s="297"/>
      <c r="C1944" s="298"/>
      <c r="D1944" s="299"/>
      <c r="E1944" s="171" t="s">
        <v>1054</v>
      </c>
    </row>
    <row r="1945" spans="1:5" x14ac:dyDescent="0.25">
      <c r="A1945" s="280" t="s">
        <v>2023</v>
      </c>
      <c r="B1945" s="282" t="s">
        <v>2020</v>
      </c>
      <c r="C1945" s="283"/>
      <c r="D1945" s="286" t="s">
        <v>44</v>
      </c>
      <c r="E1945" s="172" t="s">
        <v>1053</v>
      </c>
    </row>
    <row r="1946" spans="1:5" x14ac:dyDescent="0.25">
      <c r="A1946" s="281"/>
      <c r="B1946" s="284"/>
      <c r="C1946" s="285"/>
      <c r="D1946" s="287"/>
      <c r="E1946" s="173" t="s">
        <v>1054</v>
      </c>
    </row>
    <row r="1947" spans="1:5" x14ac:dyDescent="0.25">
      <c r="A1947" s="288" t="s">
        <v>1830</v>
      </c>
      <c r="B1947" s="290"/>
      <c r="C1947" s="291"/>
      <c r="D1947" s="294" t="s">
        <v>44</v>
      </c>
      <c r="E1947" s="170" t="s">
        <v>1053</v>
      </c>
    </row>
    <row r="1948" spans="1:5" x14ac:dyDescent="0.25">
      <c r="A1948" s="296"/>
      <c r="B1948" s="297"/>
      <c r="C1948" s="298"/>
      <c r="D1948" s="299"/>
      <c r="E1948" s="171" t="s">
        <v>1054</v>
      </c>
    </row>
    <row r="1949" spans="1:5" x14ac:dyDescent="0.25">
      <c r="A1949" s="280" t="s">
        <v>1855</v>
      </c>
      <c r="B1949" s="282"/>
      <c r="C1949" s="283"/>
      <c r="D1949" s="286" t="s">
        <v>44</v>
      </c>
      <c r="E1949" s="172" t="s">
        <v>1053</v>
      </c>
    </row>
    <row r="1950" spans="1:5" x14ac:dyDescent="0.25">
      <c r="A1950" s="281"/>
      <c r="B1950" s="284"/>
      <c r="C1950" s="285"/>
      <c r="D1950" s="287"/>
      <c r="E1950" s="173" t="s">
        <v>1054</v>
      </c>
    </row>
    <row r="1951" spans="1:5" x14ac:dyDescent="0.25">
      <c r="A1951" s="288" t="s">
        <v>1863</v>
      </c>
      <c r="B1951" s="290"/>
      <c r="C1951" s="291"/>
      <c r="D1951" s="294" t="s">
        <v>44</v>
      </c>
      <c r="E1951" s="170" t="s">
        <v>1053</v>
      </c>
    </row>
    <row r="1952" spans="1:5" x14ac:dyDescent="0.25">
      <c r="A1952" s="296"/>
      <c r="B1952" s="297"/>
      <c r="C1952" s="298"/>
      <c r="D1952" s="299"/>
      <c r="E1952" s="171" t="s">
        <v>1054</v>
      </c>
    </row>
    <row r="1953" spans="1:5" x14ac:dyDescent="0.25">
      <c r="A1953" s="280" t="s">
        <v>1872</v>
      </c>
      <c r="B1953" s="282"/>
      <c r="C1953" s="283"/>
      <c r="D1953" s="286" t="s">
        <v>44</v>
      </c>
      <c r="E1953" s="172" t="s">
        <v>1053</v>
      </c>
    </row>
    <row r="1954" spans="1:5" x14ac:dyDescent="0.25">
      <c r="A1954" s="281"/>
      <c r="B1954" s="284"/>
      <c r="C1954" s="285"/>
      <c r="D1954" s="287"/>
      <c r="E1954" s="173" t="s">
        <v>1054</v>
      </c>
    </row>
    <row r="1955" spans="1:5" x14ac:dyDescent="0.25">
      <c r="A1955" s="288" t="s">
        <v>2024</v>
      </c>
      <c r="B1955" s="290"/>
      <c r="C1955" s="291"/>
      <c r="D1955" s="294" t="s">
        <v>44</v>
      </c>
      <c r="E1955" s="170" t="s">
        <v>1053</v>
      </c>
    </row>
    <row r="1956" spans="1:5" x14ac:dyDescent="0.25">
      <c r="A1956" s="296"/>
      <c r="B1956" s="297"/>
      <c r="C1956" s="298"/>
      <c r="D1956" s="299"/>
      <c r="E1956" s="171" t="s">
        <v>1054</v>
      </c>
    </row>
    <row r="1957" spans="1:5" x14ac:dyDescent="0.25">
      <c r="A1957" s="280" t="s">
        <v>1894</v>
      </c>
      <c r="B1957" s="282"/>
      <c r="C1957" s="283"/>
      <c r="D1957" s="286" t="s">
        <v>44</v>
      </c>
      <c r="E1957" s="172" t="s">
        <v>1053</v>
      </c>
    </row>
    <row r="1958" spans="1:5" x14ac:dyDescent="0.25">
      <c r="A1958" s="281"/>
      <c r="B1958" s="284"/>
      <c r="C1958" s="285"/>
      <c r="D1958" s="287"/>
      <c r="E1958" s="173" t="s">
        <v>1054</v>
      </c>
    </row>
    <row r="1959" spans="1:5" x14ac:dyDescent="0.25">
      <c r="A1959" s="288" t="s">
        <v>1902</v>
      </c>
      <c r="B1959" s="290"/>
      <c r="C1959" s="291"/>
      <c r="D1959" s="294" t="s">
        <v>44</v>
      </c>
      <c r="E1959" s="170" t="s">
        <v>1053</v>
      </c>
    </row>
    <row r="1960" spans="1:5" x14ac:dyDescent="0.25">
      <c r="A1960" s="296"/>
      <c r="B1960" s="297"/>
      <c r="C1960" s="298"/>
      <c r="D1960" s="299"/>
      <c r="E1960" s="171" t="s">
        <v>1054</v>
      </c>
    </row>
    <row r="1961" spans="1:5" x14ac:dyDescent="0.25">
      <c r="A1961" s="280" t="s">
        <v>1916</v>
      </c>
      <c r="B1961" s="282"/>
      <c r="C1961" s="283"/>
      <c r="D1961" s="286" t="s">
        <v>44</v>
      </c>
      <c r="E1961" s="172" t="s">
        <v>1053</v>
      </c>
    </row>
    <row r="1962" spans="1:5" x14ac:dyDescent="0.25">
      <c r="A1962" s="281"/>
      <c r="B1962" s="284"/>
      <c r="C1962" s="285"/>
      <c r="D1962" s="287"/>
      <c r="E1962" s="173" t="s">
        <v>1054</v>
      </c>
    </row>
    <row r="1963" spans="1:5" x14ac:dyDescent="0.25">
      <c r="A1963" s="288" t="s">
        <v>1922</v>
      </c>
      <c r="B1963" s="290"/>
      <c r="C1963" s="291"/>
      <c r="D1963" s="294" t="s">
        <v>44</v>
      </c>
      <c r="E1963" s="170" t="s">
        <v>1053</v>
      </c>
    </row>
    <row r="1964" spans="1:5" x14ac:dyDescent="0.25">
      <c r="A1964" s="296"/>
      <c r="B1964" s="297"/>
      <c r="C1964" s="298"/>
      <c r="D1964" s="299"/>
      <c r="E1964" s="171" t="s">
        <v>1054</v>
      </c>
    </row>
    <row r="1965" spans="1:5" x14ac:dyDescent="0.25">
      <c r="A1965" s="280" t="s">
        <v>1927</v>
      </c>
      <c r="B1965" s="282"/>
      <c r="C1965" s="283"/>
      <c r="D1965" s="286" t="s">
        <v>44</v>
      </c>
      <c r="E1965" s="172" t="s">
        <v>1053</v>
      </c>
    </row>
    <row r="1966" spans="1:5" x14ac:dyDescent="0.25">
      <c r="A1966" s="281"/>
      <c r="B1966" s="284"/>
      <c r="C1966" s="285"/>
      <c r="D1966" s="287"/>
      <c r="E1966" s="173" t="s">
        <v>1054</v>
      </c>
    </row>
    <row r="1967" spans="1:5" x14ac:dyDescent="0.25">
      <c r="A1967" s="288" t="s">
        <v>1937</v>
      </c>
      <c r="B1967" s="290"/>
      <c r="C1967" s="291"/>
      <c r="D1967" s="294" t="s">
        <v>44</v>
      </c>
      <c r="E1967" s="170" t="s">
        <v>1053</v>
      </c>
    </row>
    <row r="1968" spans="1:5" x14ac:dyDescent="0.25">
      <c r="A1968" s="296"/>
      <c r="B1968" s="297"/>
      <c r="C1968" s="298"/>
      <c r="D1968" s="299"/>
      <c r="E1968" s="171" t="s">
        <v>1054</v>
      </c>
    </row>
    <row r="1969" spans="1:5" x14ac:dyDescent="0.25">
      <c r="A1969" s="280" t="s">
        <v>1962</v>
      </c>
      <c r="B1969" s="282"/>
      <c r="C1969" s="283"/>
      <c r="D1969" s="286" t="s">
        <v>44</v>
      </c>
      <c r="E1969" s="172" t="s">
        <v>1053</v>
      </c>
    </row>
    <row r="1970" spans="1:5" x14ac:dyDescent="0.25">
      <c r="A1970" s="281"/>
      <c r="B1970" s="284"/>
      <c r="C1970" s="285"/>
      <c r="D1970" s="287"/>
      <c r="E1970" s="173" t="s">
        <v>1054</v>
      </c>
    </row>
    <row r="1971" spans="1:5" x14ac:dyDescent="0.25">
      <c r="A1971" s="288" t="s">
        <v>1980</v>
      </c>
      <c r="B1971" s="290"/>
      <c r="C1971" s="291"/>
      <c r="D1971" s="294" t="s">
        <v>44</v>
      </c>
      <c r="E1971" s="170" t="s">
        <v>1053</v>
      </c>
    </row>
    <row r="1972" spans="1:5" x14ac:dyDescent="0.25">
      <c r="A1972" s="296"/>
      <c r="B1972" s="297"/>
      <c r="C1972" s="298"/>
      <c r="D1972" s="299"/>
      <c r="E1972" s="171" t="s">
        <v>1054</v>
      </c>
    </row>
    <row r="1973" spans="1:5" x14ac:dyDescent="0.25">
      <c r="A1973" s="280" t="s">
        <v>1986</v>
      </c>
      <c r="B1973" s="282"/>
      <c r="C1973" s="283"/>
      <c r="D1973" s="286" t="s">
        <v>44</v>
      </c>
      <c r="E1973" s="172" t="s">
        <v>1053</v>
      </c>
    </row>
    <row r="1974" spans="1:5" x14ac:dyDescent="0.25">
      <c r="A1974" s="281"/>
      <c r="B1974" s="284"/>
      <c r="C1974" s="285"/>
      <c r="D1974" s="287"/>
      <c r="E1974" s="173" t="s">
        <v>1054</v>
      </c>
    </row>
    <row r="1975" spans="1:5" x14ac:dyDescent="0.25">
      <c r="A1975" s="288" t="s">
        <v>1999</v>
      </c>
      <c r="B1975" s="290"/>
      <c r="C1975" s="291"/>
      <c r="D1975" s="294" t="s">
        <v>44</v>
      </c>
      <c r="E1975" s="170" t="s">
        <v>1053</v>
      </c>
    </row>
    <row r="1976" spans="1:5" x14ac:dyDescent="0.25">
      <c r="A1976" s="296"/>
      <c r="B1976" s="297"/>
      <c r="C1976" s="298"/>
      <c r="D1976" s="299"/>
      <c r="E1976" s="171" t="s">
        <v>1054</v>
      </c>
    </row>
    <row r="1977" spans="1:5" x14ac:dyDescent="0.25">
      <c r="A1977" s="280" t="s">
        <v>2004</v>
      </c>
      <c r="B1977" s="282"/>
      <c r="C1977" s="283"/>
      <c r="D1977" s="286" t="s">
        <v>44</v>
      </c>
      <c r="E1977" s="172" t="s">
        <v>1053</v>
      </c>
    </row>
    <row r="1978" spans="1:5" x14ac:dyDescent="0.25">
      <c r="A1978" s="281"/>
      <c r="B1978" s="284"/>
      <c r="C1978" s="285"/>
      <c r="D1978" s="287"/>
      <c r="E1978" s="173" t="s">
        <v>1054</v>
      </c>
    </row>
    <row r="1979" spans="1:5" x14ac:dyDescent="0.25">
      <c r="A1979" s="288" t="s">
        <v>2008</v>
      </c>
      <c r="B1979" s="290"/>
      <c r="C1979" s="291"/>
      <c r="D1979" s="294" t="s">
        <v>44</v>
      </c>
      <c r="E1979" s="170" t="s">
        <v>1053</v>
      </c>
    </row>
    <row r="1980" spans="1:5" x14ac:dyDescent="0.25">
      <c r="A1980" s="296"/>
      <c r="B1980" s="297"/>
      <c r="C1980" s="298"/>
      <c r="D1980" s="299"/>
      <c r="E1980" s="171" t="s">
        <v>1054</v>
      </c>
    </row>
    <row r="1981" spans="1:5" x14ac:dyDescent="0.25">
      <c r="A1981" s="280" t="s">
        <v>2016</v>
      </c>
      <c r="B1981" s="282"/>
      <c r="C1981" s="283"/>
      <c r="D1981" s="286" t="s">
        <v>44</v>
      </c>
      <c r="E1981" s="172" t="s">
        <v>1053</v>
      </c>
    </row>
    <row r="1982" spans="1:5" x14ac:dyDescent="0.25">
      <c r="A1982" s="281"/>
      <c r="B1982" s="284"/>
      <c r="C1982" s="285"/>
      <c r="D1982" s="287"/>
      <c r="E1982" s="173" t="s">
        <v>1054</v>
      </c>
    </row>
    <row r="1983" spans="1:5" x14ac:dyDescent="0.25">
      <c r="A1983" s="288" t="s">
        <v>1946</v>
      </c>
      <c r="B1983" s="290"/>
      <c r="C1983" s="291"/>
      <c r="D1983" s="294" t="s">
        <v>44</v>
      </c>
      <c r="E1983" s="170" t="s">
        <v>1053</v>
      </c>
    </row>
    <row r="1984" spans="1:5" x14ac:dyDescent="0.25">
      <c r="A1984" s="296"/>
      <c r="B1984" s="297"/>
      <c r="C1984" s="298"/>
      <c r="D1984" s="299"/>
      <c r="E1984" s="171" t="s">
        <v>1054</v>
      </c>
    </row>
    <row r="1985" spans="1:5" x14ac:dyDescent="0.25">
      <c r="A1985" s="280" t="s">
        <v>2025</v>
      </c>
      <c r="B1985" s="282" t="s">
        <v>1830</v>
      </c>
      <c r="C1985" s="283"/>
      <c r="D1985" s="286" t="s">
        <v>44</v>
      </c>
      <c r="E1985" s="172" t="s">
        <v>1053</v>
      </c>
    </row>
    <row r="1986" spans="1:5" x14ac:dyDescent="0.25">
      <c r="A1986" s="281"/>
      <c r="B1986" s="284"/>
      <c r="C1986" s="285"/>
      <c r="D1986" s="287"/>
      <c r="E1986" s="173" t="s">
        <v>1054</v>
      </c>
    </row>
    <row r="1987" spans="1:5" x14ac:dyDescent="0.25">
      <c r="A1987" s="288" t="s">
        <v>2026</v>
      </c>
      <c r="B1987" s="290" t="s">
        <v>1830</v>
      </c>
      <c r="C1987" s="291"/>
      <c r="D1987" s="294" t="s">
        <v>44</v>
      </c>
      <c r="E1987" s="170" t="s">
        <v>1053</v>
      </c>
    </row>
    <row r="1988" spans="1:5" x14ac:dyDescent="0.25">
      <c r="A1988" s="296"/>
      <c r="B1988" s="297"/>
      <c r="C1988" s="298"/>
      <c r="D1988" s="299"/>
      <c r="E1988" s="171" t="s">
        <v>1054</v>
      </c>
    </row>
    <row r="1989" spans="1:5" x14ac:dyDescent="0.25">
      <c r="A1989" s="280" t="s">
        <v>2027</v>
      </c>
      <c r="B1989" s="282" t="s">
        <v>1830</v>
      </c>
      <c r="C1989" s="283"/>
      <c r="D1989" s="286" t="s">
        <v>44</v>
      </c>
      <c r="E1989" s="172" t="s">
        <v>1053</v>
      </c>
    </row>
    <row r="1990" spans="1:5" x14ac:dyDescent="0.25">
      <c r="A1990" s="281"/>
      <c r="B1990" s="284"/>
      <c r="C1990" s="285"/>
      <c r="D1990" s="287"/>
      <c r="E1990" s="173" t="s">
        <v>1054</v>
      </c>
    </row>
    <row r="1991" spans="1:5" x14ac:dyDescent="0.25">
      <c r="A1991" s="288" t="s">
        <v>2028</v>
      </c>
      <c r="B1991" s="290" t="s">
        <v>1855</v>
      </c>
      <c r="C1991" s="291"/>
      <c r="D1991" s="294" t="s">
        <v>44</v>
      </c>
      <c r="E1991" s="170" t="s">
        <v>1053</v>
      </c>
    </row>
    <row r="1992" spans="1:5" x14ac:dyDescent="0.25">
      <c r="A1992" s="296"/>
      <c r="B1992" s="297"/>
      <c r="C1992" s="298"/>
      <c r="D1992" s="299"/>
      <c r="E1992" s="171" t="s">
        <v>1054</v>
      </c>
    </row>
    <row r="1993" spans="1:5" x14ac:dyDescent="0.25">
      <c r="A1993" s="280" t="s">
        <v>2029</v>
      </c>
      <c r="B1993" s="282" t="s">
        <v>1855</v>
      </c>
      <c r="C1993" s="283"/>
      <c r="D1993" s="286" t="s">
        <v>44</v>
      </c>
      <c r="E1993" s="172" t="s">
        <v>1053</v>
      </c>
    </row>
    <row r="1994" spans="1:5" x14ac:dyDescent="0.25">
      <c r="A1994" s="281"/>
      <c r="B1994" s="284"/>
      <c r="C1994" s="285"/>
      <c r="D1994" s="287"/>
      <c r="E1994" s="173" t="s">
        <v>1054</v>
      </c>
    </row>
    <row r="1995" spans="1:5" x14ac:dyDescent="0.25">
      <c r="A1995" s="288" t="s">
        <v>1398</v>
      </c>
      <c r="B1995" s="290" t="s">
        <v>1863</v>
      </c>
      <c r="C1995" s="291"/>
      <c r="D1995" s="294" t="s">
        <v>44</v>
      </c>
      <c r="E1995" s="170" t="s">
        <v>1053</v>
      </c>
    </row>
    <row r="1996" spans="1:5" x14ac:dyDescent="0.25">
      <c r="A1996" s="296"/>
      <c r="B1996" s="297"/>
      <c r="C1996" s="298"/>
      <c r="D1996" s="299"/>
      <c r="E1996" s="171" t="s">
        <v>1054</v>
      </c>
    </row>
    <row r="1997" spans="1:5" x14ac:dyDescent="0.25">
      <c r="A1997" s="280" t="s">
        <v>2030</v>
      </c>
      <c r="B1997" s="282" t="s">
        <v>1863</v>
      </c>
      <c r="C1997" s="283"/>
      <c r="D1997" s="286" t="s">
        <v>44</v>
      </c>
      <c r="E1997" s="172" t="s">
        <v>1053</v>
      </c>
    </row>
    <row r="1998" spans="1:5" x14ac:dyDescent="0.25">
      <c r="A1998" s="281"/>
      <c r="B1998" s="284"/>
      <c r="C1998" s="285"/>
      <c r="D1998" s="287"/>
      <c r="E1998" s="173" t="s">
        <v>1054</v>
      </c>
    </row>
    <row r="1999" spans="1:5" x14ac:dyDescent="0.25">
      <c r="A1999" s="288" t="s">
        <v>2031</v>
      </c>
      <c r="B1999" s="290" t="s">
        <v>1863</v>
      </c>
      <c r="C1999" s="291"/>
      <c r="D1999" s="294" t="s">
        <v>44</v>
      </c>
      <c r="E1999" s="170" t="s">
        <v>1053</v>
      </c>
    </row>
    <row r="2000" spans="1:5" x14ac:dyDescent="0.25">
      <c r="A2000" s="296"/>
      <c r="B2000" s="297"/>
      <c r="C2000" s="298"/>
      <c r="D2000" s="299"/>
      <c r="E2000" s="171" t="s">
        <v>1054</v>
      </c>
    </row>
    <row r="2001" spans="1:5" x14ac:dyDescent="0.25">
      <c r="A2001" s="280" t="s">
        <v>2032</v>
      </c>
      <c r="B2001" s="282" t="s">
        <v>1894</v>
      </c>
      <c r="C2001" s="283"/>
      <c r="D2001" s="286" t="s">
        <v>44</v>
      </c>
      <c r="E2001" s="172" t="s">
        <v>1053</v>
      </c>
    </row>
    <row r="2002" spans="1:5" x14ac:dyDescent="0.25">
      <c r="A2002" s="281"/>
      <c r="B2002" s="284"/>
      <c r="C2002" s="285"/>
      <c r="D2002" s="287"/>
      <c r="E2002" s="173" t="s">
        <v>1054</v>
      </c>
    </row>
    <row r="2003" spans="1:5" x14ac:dyDescent="0.25">
      <c r="A2003" s="288" t="s">
        <v>2033</v>
      </c>
      <c r="B2003" s="290" t="s">
        <v>1902</v>
      </c>
      <c r="C2003" s="291"/>
      <c r="D2003" s="294" t="s">
        <v>44</v>
      </c>
      <c r="E2003" s="170" t="s">
        <v>1053</v>
      </c>
    </row>
    <row r="2004" spans="1:5" x14ac:dyDescent="0.25">
      <c r="A2004" s="296"/>
      <c r="B2004" s="297"/>
      <c r="C2004" s="298"/>
      <c r="D2004" s="299"/>
      <c r="E2004" s="171" t="s">
        <v>1054</v>
      </c>
    </row>
    <row r="2005" spans="1:5" x14ac:dyDescent="0.25">
      <c r="A2005" s="280" t="s">
        <v>2034</v>
      </c>
      <c r="B2005" s="282" t="s">
        <v>1916</v>
      </c>
      <c r="C2005" s="283"/>
      <c r="D2005" s="286" t="s">
        <v>44</v>
      </c>
      <c r="E2005" s="172" t="s">
        <v>1053</v>
      </c>
    </row>
    <row r="2006" spans="1:5" x14ac:dyDescent="0.25">
      <c r="A2006" s="281"/>
      <c r="B2006" s="284"/>
      <c r="C2006" s="285"/>
      <c r="D2006" s="287"/>
      <c r="E2006" s="173" t="s">
        <v>1054</v>
      </c>
    </row>
    <row r="2007" spans="1:5" x14ac:dyDescent="0.25">
      <c r="A2007" s="288" t="s">
        <v>2035</v>
      </c>
      <c r="B2007" s="290" t="s">
        <v>1927</v>
      </c>
      <c r="C2007" s="291"/>
      <c r="D2007" s="294" t="s">
        <v>44</v>
      </c>
      <c r="E2007" s="170" t="s">
        <v>1053</v>
      </c>
    </row>
    <row r="2008" spans="1:5" x14ac:dyDescent="0.25">
      <c r="A2008" s="296"/>
      <c r="B2008" s="297"/>
      <c r="C2008" s="298"/>
      <c r="D2008" s="299"/>
      <c r="E2008" s="171" t="s">
        <v>1054</v>
      </c>
    </row>
    <row r="2009" spans="1:5" x14ac:dyDescent="0.25">
      <c r="A2009" s="280" t="s">
        <v>2036</v>
      </c>
      <c r="B2009" s="282" t="s">
        <v>1927</v>
      </c>
      <c r="C2009" s="283"/>
      <c r="D2009" s="286" t="s">
        <v>44</v>
      </c>
      <c r="E2009" s="172" t="s">
        <v>1053</v>
      </c>
    </row>
    <row r="2010" spans="1:5" x14ac:dyDescent="0.25">
      <c r="A2010" s="281"/>
      <c r="B2010" s="284"/>
      <c r="C2010" s="285"/>
      <c r="D2010" s="287"/>
      <c r="E2010" s="173" t="s">
        <v>1054</v>
      </c>
    </row>
    <row r="2011" spans="1:5" x14ac:dyDescent="0.25">
      <c r="A2011" s="288" t="s">
        <v>2037</v>
      </c>
      <c r="B2011" s="290" t="s">
        <v>1937</v>
      </c>
      <c r="C2011" s="291"/>
      <c r="D2011" s="294" t="s">
        <v>44</v>
      </c>
      <c r="E2011" s="170" t="s">
        <v>1053</v>
      </c>
    </row>
    <row r="2012" spans="1:5" x14ac:dyDescent="0.25">
      <c r="A2012" s="296"/>
      <c r="B2012" s="297"/>
      <c r="C2012" s="298"/>
      <c r="D2012" s="299"/>
      <c r="E2012" s="171" t="s">
        <v>1054</v>
      </c>
    </row>
    <row r="2013" spans="1:5" x14ac:dyDescent="0.25">
      <c r="A2013" s="280" t="s">
        <v>2038</v>
      </c>
      <c r="B2013" s="282" t="s">
        <v>1937</v>
      </c>
      <c r="C2013" s="283"/>
      <c r="D2013" s="286" t="s">
        <v>44</v>
      </c>
      <c r="E2013" s="172" t="s">
        <v>1053</v>
      </c>
    </row>
    <row r="2014" spans="1:5" x14ac:dyDescent="0.25">
      <c r="A2014" s="281"/>
      <c r="B2014" s="284"/>
      <c r="C2014" s="285"/>
      <c r="D2014" s="287"/>
      <c r="E2014" s="173" t="s">
        <v>1054</v>
      </c>
    </row>
    <row r="2015" spans="1:5" x14ac:dyDescent="0.25">
      <c r="A2015" s="288" t="s">
        <v>2039</v>
      </c>
      <c r="B2015" s="290" t="s">
        <v>1980</v>
      </c>
      <c r="C2015" s="291"/>
      <c r="D2015" s="294" t="s">
        <v>44</v>
      </c>
      <c r="E2015" s="170" t="s">
        <v>1053</v>
      </c>
    </row>
    <row r="2016" spans="1:5" x14ac:dyDescent="0.25">
      <c r="A2016" s="296"/>
      <c r="B2016" s="297"/>
      <c r="C2016" s="298"/>
      <c r="D2016" s="299"/>
      <c r="E2016" s="171" t="s">
        <v>1054</v>
      </c>
    </row>
    <row r="2017" spans="1:5" x14ac:dyDescent="0.25">
      <c r="A2017" s="280" t="s">
        <v>2040</v>
      </c>
      <c r="B2017" s="282" t="s">
        <v>2008</v>
      </c>
      <c r="C2017" s="283"/>
      <c r="D2017" s="286" t="s">
        <v>44</v>
      </c>
      <c r="E2017" s="172" t="s">
        <v>1053</v>
      </c>
    </row>
    <row r="2018" spans="1:5" x14ac:dyDescent="0.25">
      <c r="A2018" s="281"/>
      <c r="B2018" s="284"/>
      <c r="C2018" s="285"/>
      <c r="D2018" s="287"/>
      <c r="E2018" s="173" t="s">
        <v>1054</v>
      </c>
    </row>
    <row r="2019" spans="1:5" x14ac:dyDescent="0.25">
      <c r="A2019" s="166" t="s">
        <v>2041</v>
      </c>
      <c r="B2019" s="300"/>
      <c r="C2019" s="301"/>
      <c r="D2019" s="157" t="s">
        <v>44</v>
      </c>
      <c r="E2019" s="167"/>
    </row>
    <row r="2020" spans="1:5" x14ac:dyDescent="0.25">
      <c r="A2020" s="280" t="s">
        <v>2042</v>
      </c>
      <c r="B2020" s="282" t="s">
        <v>1962</v>
      </c>
      <c r="C2020" s="283"/>
      <c r="D2020" s="286" t="s">
        <v>44</v>
      </c>
      <c r="E2020" s="172" t="s">
        <v>1053</v>
      </c>
    </row>
    <row r="2021" spans="1:5" x14ac:dyDescent="0.25">
      <c r="A2021" s="281"/>
      <c r="B2021" s="284"/>
      <c r="C2021" s="285"/>
      <c r="D2021" s="287"/>
      <c r="E2021" s="173" t="s">
        <v>1054</v>
      </c>
    </row>
    <row r="2022" spans="1:5" x14ac:dyDescent="0.25">
      <c r="A2022" s="288" t="s">
        <v>2043</v>
      </c>
      <c r="B2022" s="290" t="s">
        <v>1986</v>
      </c>
      <c r="C2022" s="291"/>
      <c r="D2022" s="294" t="s">
        <v>44</v>
      </c>
      <c r="E2022" s="170" t="s">
        <v>1053</v>
      </c>
    </row>
    <row r="2023" spans="1:5" x14ac:dyDescent="0.25">
      <c r="A2023" s="296"/>
      <c r="B2023" s="297"/>
      <c r="C2023" s="298"/>
      <c r="D2023" s="299"/>
      <c r="E2023" s="171" t="s">
        <v>1054</v>
      </c>
    </row>
    <row r="2024" spans="1:5" x14ac:dyDescent="0.25">
      <c r="A2024" s="280" t="s">
        <v>2044</v>
      </c>
      <c r="B2024" s="282" t="s">
        <v>2016</v>
      </c>
      <c r="C2024" s="283"/>
      <c r="D2024" s="286" t="s">
        <v>44</v>
      </c>
      <c r="E2024" s="172" t="s">
        <v>1053</v>
      </c>
    </row>
    <row r="2025" spans="1:5" x14ac:dyDescent="0.25">
      <c r="A2025" s="281"/>
      <c r="B2025" s="284"/>
      <c r="C2025" s="285"/>
      <c r="D2025" s="287"/>
      <c r="E2025" s="173" t="s">
        <v>1054</v>
      </c>
    </row>
    <row r="2026" spans="1:5" x14ac:dyDescent="0.25">
      <c r="A2026" s="288" t="s">
        <v>2045</v>
      </c>
      <c r="B2026" s="290" t="s">
        <v>2020</v>
      </c>
      <c r="C2026" s="291"/>
      <c r="D2026" s="294" t="s">
        <v>44</v>
      </c>
      <c r="E2026" s="170" t="s">
        <v>1053</v>
      </c>
    </row>
    <row r="2027" spans="1:5" x14ac:dyDescent="0.25">
      <c r="A2027" s="296"/>
      <c r="B2027" s="297"/>
      <c r="C2027" s="298"/>
      <c r="D2027" s="299"/>
      <c r="E2027" s="171" t="s">
        <v>1054</v>
      </c>
    </row>
    <row r="2028" spans="1:5" x14ac:dyDescent="0.25">
      <c r="A2028" s="280" t="s">
        <v>2046</v>
      </c>
      <c r="B2028" s="282" t="s">
        <v>1962</v>
      </c>
      <c r="C2028" s="283"/>
      <c r="D2028" s="286" t="s">
        <v>44</v>
      </c>
      <c r="E2028" s="172" t="s">
        <v>1053</v>
      </c>
    </row>
    <row r="2029" spans="1:5" x14ac:dyDescent="0.25">
      <c r="A2029" s="281"/>
      <c r="B2029" s="284"/>
      <c r="C2029" s="285"/>
      <c r="D2029" s="287"/>
      <c r="E2029" s="173" t="s">
        <v>1054</v>
      </c>
    </row>
    <row r="2030" spans="1:5" x14ac:dyDescent="0.25">
      <c r="A2030" s="288" t="s">
        <v>2047</v>
      </c>
      <c r="B2030" s="290" t="s">
        <v>1855</v>
      </c>
      <c r="C2030" s="291"/>
      <c r="D2030" s="294" t="s">
        <v>44</v>
      </c>
      <c r="E2030" s="170" t="s">
        <v>1053</v>
      </c>
    </row>
    <row r="2031" spans="1:5" x14ac:dyDescent="0.25">
      <c r="A2031" s="296"/>
      <c r="B2031" s="297"/>
      <c r="C2031" s="298"/>
      <c r="D2031" s="299"/>
      <c r="E2031" s="171" t="s">
        <v>1054</v>
      </c>
    </row>
    <row r="2032" spans="1:5" x14ac:dyDescent="0.25">
      <c r="A2032" s="280" t="s">
        <v>2048</v>
      </c>
      <c r="B2032" s="282" t="s">
        <v>1872</v>
      </c>
      <c r="C2032" s="283"/>
      <c r="D2032" s="286" t="s">
        <v>44</v>
      </c>
      <c r="E2032" s="172" t="s">
        <v>1053</v>
      </c>
    </row>
    <row r="2033" spans="1:5" x14ac:dyDescent="0.25">
      <c r="A2033" s="281"/>
      <c r="B2033" s="284"/>
      <c r="C2033" s="285"/>
      <c r="D2033" s="287"/>
      <c r="E2033" s="173" t="s">
        <v>1054</v>
      </c>
    </row>
    <row r="2034" spans="1:5" x14ac:dyDescent="0.25">
      <c r="A2034" s="288" t="s">
        <v>2049</v>
      </c>
      <c r="B2034" s="290" t="s">
        <v>1927</v>
      </c>
      <c r="C2034" s="291"/>
      <c r="D2034" s="294" t="s">
        <v>44</v>
      </c>
      <c r="E2034" s="170" t="s">
        <v>1053</v>
      </c>
    </row>
    <row r="2035" spans="1:5" x14ac:dyDescent="0.25">
      <c r="A2035" s="296"/>
      <c r="B2035" s="297"/>
      <c r="C2035" s="298"/>
      <c r="D2035" s="299"/>
      <c r="E2035" s="171" t="s">
        <v>1054</v>
      </c>
    </row>
    <row r="2036" spans="1:5" x14ac:dyDescent="0.25">
      <c r="A2036" s="280" t="s">
        <v>2050</v>
      </c>
      <c r="B2036" s="282" t="s">
        <v>1962</v>
      </c>
      <c r="C2036" s="283"/>
      <c r="D2036" s="286" t="s">
        <v>44</v>
      </c>
      <c r="E2036" s="172" t="s">
        <v>1053</v>
      </c>
    </row>
    <row r="2037" spans="1:5" x14ac:dyDescent="0.25">
      <c r="A2037" s="281"/>
      <c r="B2037" s="284"/>
      <c r="C2037" s="285"/>
      <c r="D2037" s="287"/>
      <c r="E2037" s="173" t="s">
        <v>1054</v>
      </c>
    </row>
    <row r="2038" spans="1:5" x14ac:dyDescent="0.25">
      <c r="A2038" s="288" t="s">
        <v>1478</v>
      </c>
      <c r="B2038" s="290" t="s">
        <v>1980</v>
      </c>
      <c r="C2038" s="291"/>
      <c r="D2038" s="294" t="s">
        <v>44</v>
      </c>
      <c r="E2038" s="170" t="s">
        <v>1053</v>
      </c>
    </row>
    <row r="2039" spans="1:5" x14ac:dyDescent="0.25">
      <c r="A2039" s="296"/>
      <c r="B2039" s="297"/>
      <c r="C2039" s="298"/>
      <c r="D2039" s="299"/>
      <c r="E2039" s="171" t="s">
        <v>1054</v>
      </c>
    </row>
    <row r="2040" spans="1:5" x14ac:dyDescent="0.25">
      <c r="A2040" s="280" t="s">
        <v>2051</v>
      </c>
      <c r="B2040" s="282" t="s">
        <v>1986</v>
      </c>
      <c r="C2040" s="283"/>
      <c r="D2040" s="286" t="s">
        <v>44</v>
      </c>
      <c r="E2040" s="172" t="s">
        <v>1053</v>
      </c>
    </row>
    <row r="2041" spans="1:5" x14ac:dyDescent="0.25">
      <c r="A2041" s="281"/>
      <c r="B2041" s="284"/>
      <c r="C2041" s="285"/>
      <c r="D2041" s="287"/>
      <c r="E2041" s="173" t="s">
        <v>1054</v>
      </c>
    </row>
    <row r="2042" spans="1:5" x14ac:dyDescent="0.25">
      <c r="A2042" s="288" t="s">
        <v>2052</v>
      </c>
      <c r="B2042" s="290" t="s">
        <v>2008</v>
      </c>
      <c r="C2042" s="291"/>
      <c r="D2042" s="294" t="s">
        <v>44</v>
      </c>
      <c r="E2042" s="170" t="s">
        <v>1053</v>
      </c>
    </row>
    <row r="2043" spans="1:5" x14ac:dyDescent="0.25">
      <c r="A2043" s="296"/>
      <c r="B2043" s="297"/>
      <c r="C2043" s="298"/>
      <c r="D2043" s="299"/>
      <c r="E2043" s="171" t="s">
        <v>1054</v>
      </c>
    </row>
    <row r="2044" spans="1:5" x14ac:dyDescent="0.25">
      <c r="A2044" s="280" t="s">
        <v>2053</v>
      </c>
      <c r="B2044" s="282" t="s">
        <v>1830</v>
      </c>
      <c r="C2044" s="283"/>
      <c r="D2044" s="286" t="s">
        <v>44</v>
      </c>
      <c r="E2044" s="172" t="s">
        <v>1053</v>
      </c>
    </row>
    <row r="2045" spans="1:5" x14ac:dyDescent="0.25">
      <c r="A2045" s="281"/>
      <c r="B2045" s="284"/>
      <c r="C2045" s="285"/>
      <c r="D2045" s="287"/>
      <c r="E2045" s="173" t="s">
        <v>1054</v>
      </c>
    </row>
    <row r="2046" spans="1:5" x14ac:dyDescent="0.25">
      <c r="A2046" s="288" t="s">
        <v>2054</v>
      </c>
      <c r="B2046" s="290" t="s">
        <v>1855</v>
      </c>
      <c r="C2046" s="291"/>
      <c r="D2046" s="294" t="s">
        <v>44</v>
      </c>
      <c r="E2046" s="170" t="s">
        <v>1053</v>
      </c>
    </row>
    <row r="2047" spans="1:5" x14ac:dyDescent="0.25">
      <c r="A2047" s="296"/>
      <c r="B2047" s="297"/>
      <c r="C2047" s="298"/>
      <c r="D2047" s="299"/>
      <c r="E2047" s="171" t="s">
        <v>1054</v>
      </c>
    </row>
    <row r="2048" spans="1:5" x14ac:dyDescent="0.25">
      <c r="A2048" s="280" t="s">
        <v>2020</v>
      </c>
      <c r="B2048" s="282"/>
      <c r="C2048" s="283"/>
      <c r="D2048" s="286" t="s">
        <v>44</v>
      </c>
      <c r="E2048" s="172" t="s">
        <v>1053</v>
      </c>
    </row>
    <row r="2049" spans="1:5" x14ac:dyDescent="0.25">
      <c r="A2049" s="281"/>
      <c r="B2049" s="284"/>
      <c r="C2049" s="285"/>
      <c r="D2049" s="287"/>
      <c r="E2049" s="173" t="s">
        <v>1054</v>
      </c>
    </row>
    <row r="2050" spans="1:5" x14ac:dyDescent="0.25">
      <c r="A2050" s="288" t="s">
        <v>1878</v>
      </c>
      <c r="B2050" s="290"/>
      <c r="C2050" s="291"/>
      <c r="D2050" s="294" t="s">
        <v>44</v>
      </c>
      <c r="E2050" s="170" t="s">
        <v>1053</v>
      </c>
    </row>
    <row r="2051" spans="1:5" ht="14.4" thickBot="1" x14ac:dyDescent="0.3">
      <c r="A2051" s="289"/>
      <c r="B2051" s="292"/>
      <c r="C2051" s="293"/>
      <c r="D2051" s="295"/>
      <c r="E2051" s="174" t="s">
        <v>1054</v>
      </c>
    </row>
  </sheetData>
  <mergeCells count="3045"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</mergeCells>
  <hyperlinks>
    <hyperlink ref="E8" r:id="rId1" display="http://hfo63.cfo.in.th/CheckDataDtl.aspx?orgid=00511&amp;balance=&amp;month=4&amp;year=2020&amp;thetype=%A7%BA%CB%B9%E8%C7%C2%A7%D2%B9" xr:uid="{00000000-0004-0000-0D00-000000000000}"/>
    <hyperlink ref="E9" r:id="rId2" display="http://hfo63.cfo.in.th/CheckDataDtl.aspx?orgid=00512&amp;balance=&amp;month=4&amp;year=2020&amp;thetype=%A7%BA%CB%B9%E8%C7%C2%A7%D2%B9" xr:uid="{00000000-0004-0000-0D00-000001000000}"/>
    <hyperlink ref="E10" r:id="rId3" display="http://hfo63.cfo.in.th/CheckDataDtl.aspx?orgid=00513&amp;balance=&amp;month=4&amp;year=2020&amp;thetype=%A7%BA%CB%B9%E8%C7%C2%A7%D2%B9" xr:uid="{00000000-0004-0000-0D00-000002000000}"/>
    <hyperlink ref="E11" r:id="rId4" display="http://hfo63.cfo.in.th/CheckDataDtl.aspx?orgid=00514&amp;balance=&amp;month=4&amp;year=2020&amp;thetype=%A7%BA%CB%B9%E8%C7%C2%A7%D2%B9" xr:uid="{00000000-0004-0000-0D00-000003000000}"/>
    <hyperlink ref="E12" r:id="rId5" display="http://hfo63.cfo.in.th/CheckDataDtl.aspx?orgid=00515&amp;balance=&amp;month=4&amp;year=2020&amp;thetype=%A7%BA%CB%B9%E8%C7%C2%A7%D2%B9" xr:uid="{00000000-0004-0000-0D00-000004000000}"/>
    <hyperlink ref="E13" r:id="rId6" display="http://hfo63.cfo.in.th/CheckDataDtl.aspx?orgid=00516&amp;balance=&amp;month=4&amp;year=2020&amp;thetype=%A7%BA%CB%B9%E8%C7%C2%A7%D2%B9" xr:uid="{00000000-0004-0000-0D00-000005000000}"/>
    <hyperlink ref="E14" r:id="rId7" display="http://hfo63.cfo.in.th/CheckDataDtl.aspx?orgid=00517&amp;balance=&amp;month=4&amp;year=2020&amp;thetype=%A7%BA%CB%B9%E8%C7%C2%A7%D2%B9" xr:uid="{00000000-0004-0000-0D00-000006000000}"/>
    <hyperlink ref="E15" r:id="rId8" display="http://hfo63.cfo.in.th/CheckDataDtl.aspx?orgid=00518&amp;balance=&amp;month=4&amp;year=2020&amp;thetype=%A7%BA%CB%B9%E8%C7%C2%A7%D2%B9" xr:uid="{00000000-0004-0000-0D00-000007000000}"/>
    <hyperlink ref="E16" r:id="rId9" display="http://hfo63.cfo.in.th/CheckDataDtl.aspx?orgid=00519&amp;balance=&amp;month=4&amp;year=2020&amp;thetype=%A7%BA%CB%B9%E8%C7%C2%A7%D2%B9" xr:uid="{00000000-0004-0000-0D00-000008000000}"/>
    <hyperlink ref="E17" r:id="rId10" display="http://hfo63.cfo.in.th/CheckDataDtl.aspx?orgid=00520&amp;balance=&amp;month=4&amp;year=2020&amp;thetype=%A7%BA%CB%B9%E8%C7%C2%A7%D2%B9" xr:uid="{00000000-0004-0000-0D00-000009000000}"/>
    <hyperlink ref="E18" r:id="rId11" display="http://hfo63.cfo.in.th/CheckDataDtl.aspx?orgid=00521&amp;balance=&amp;month=4&amp;year=2020&amp;thetype=%A7%BA%CB%B9%E8%C7%C2%A7%D2%B9" xr:uid="{00000000-0004-0000-0D00-00000A000000}"/>
    <hyperlink ref="E19" r:id="rId12" display="http://hfo63.cfo.in.th/CheckDataDtl.aspx?orgid=00522&amp;balance=&amp;month=4&amp;year=2020&amp;thetype=%A7%BA%CB%B9%E8%C7%C2%A7%D2%B9" xr:uid="{00000000-0004-0000-0D00-00000B000000}"/>
    <hyperlink ref="E20" r:id="rId13" display="http://hfo63.cfo.in.th/CheckDataDtl.aspx?orgid=05595&amp;balance=%A7%BA%B4%D8%C5%3Cbr/%3E%A7%BA%CA%D1%C1%BE%D1%B9%B8%EC%A1%D1%B9&amp;month=4&amp;year=2020&amp;thetype=%A7%BA%CB%B9%E8%C7%C2%A7%D2%B9" xr:uid="{00000000-0004-0000-0D00-00000C000000}"/>
    <hyperlink ref="E21" r:id="rId14" display="http://hfo63.cfo.in.th/CheckDataDtl.aspx?orgid=05595&amp;balance=%A7%BA%B4%D8%C5%3Cbr/%3E%A7%BA%CA%D1%C1%BE%D1%B9%B8%EC%A1%D1%B9&amp;month=4&amp;year=2020&amp;thetype=%A7%BA%CB%B9%E8%C7%C2%A7%D2%B9" xr:uid="{00000000-0004-0000-0D00-00000D000000}"/>
    <hyperlink ref="E22" r:id="rId15" display="http://hfo63.cfo.in.th/CheckDataDtl.aspx?orgid=05596&amp;balance=%A7%BA%B4%D8%C5%3Cbr/%3E%A7%BA%CA%D1%C1%BE%D1%B9%B8%EC%A1%D1%B9&amp;month=4&amp;year=2020&amp;thetype=%A7%BA%CB%B9%E8%C7%C2%A7%D2%B9" xr:uid="{00000000-0004-0000-0D00-00000E000000}"/>
    <hyperlink ref="E23" r:id="rId16" display="http://hfo63.cfo.in.th/CheckDataDtl.aspx?orgid=05596&amp;balance=%A7%BA%B4%D8%C5%3Cbr/%3E%A7%BA%CA%D1%C1%BE%D1%B9%B8%EC%A1%D1%B9&amp;month=4&amp;year=2020&amp;thetype=%A7%BA%CB%B9%E8%C7%C2%A7%D2%B9" xr:uid="{00000000-0004-0000-0D00-00000F000000}"/>
    <hyperlink ref="E24" r:id="rId17" display="http://hfo63.cfo.in.th/CheckDataDtl.aspx?orgid=05597&amp;balance=%A7%BA%B4%D8%C5%3Cbr/%3E%A7%BA%CA%D1%C1%BE%D1%B9%B8%EC%A1%D1%B9&amp;month=4&amp;year=2020&amp;thetype=%A7%BA%CB%B9%E8%C7%C2%A7%D2%B9" xr:uid="{00000000-0004-0000-0D00-000010000000}"/>
    <hyperlink ref="E25" r:id="rId18" display="http://hfo63.cfo.in.th/CheckDataDtl.aspx?orgid=05597&amp;balance=%A7%BA%B4%D8%C5%3Cbr/%3E%A7%BA%CA%D1%C1%BE%D1%B9%B8%EC%A1%D1%B9&amp;month=4&amp;year=2020&amp;thetype=%A7%BA%CB%B9%E8%C7%C2%A7%D2%B9" xr:uid="{00000000-0004-0000-0D00-000011000000}"/>
    <hyperlink ref="E26" r:id="rId19" display="http://hfo63.cfo.in.th/CheckDataDtl.aspx?orgid=05598&amp;balance=%A7%BA%B4%D8%C5%3Cbr/%3E%A7%BA%CA%D1%C1%BE%D1%B9%B8%EC%A1%D1%B9&amp;month=4&amp;year=2020&amp;thetype=%A7%BA%CB%B9%E8%C7%C2%A7%D2%B9" xr:uid="{00000000-0004-0000-0D00-000012000000}"/>
    <hyperlink ref="E27" r:id="rId20" display="http://hfo63.cfo.in.th/CheckDataDtl.aspx?orgid=05598&amp;balance=%A7%BA%B4%D8%C5%3Cbr/%3E%A7%BA%CA%D1%C1%BE%D1%B9%B8%EC%A1%D1%B9&amp;month=4&amp;year=2020&amp;thetype=%A7%BA%CB%B9%E8%C7%C2%A7%D2%B9" xr:uid="{00000000-0004-0000-0D00-000013000000}"/>
    <hyperlink ref="E28" r:id="rId21" display="http://hfo63.cfo.in.th/CheckDataDtl.aspx?orgid=05599&amp;balance=%A7%BA%B4%D8%C5%3Cbr/%3E%A7%BA%CA%D1%C1%BE%D1%B9%B8%EC%A1%D1%B9&amp;month=4&amp;year=2020&amp;thetype=%A7%BA%CB%B9%E8%C7%C2%A7%D2%B9" xr:uid="{00000000-0004-0000-0D00-000014000000}"/>
    <hyperlink ref="E29" r:id="rId22" display="http://hfo63.cfo.in.th/CheckDataDtl.aspx?orgid=05599&amp;balance=%A7%BA%B4%D8%C5%3Cbr/%3E%A7%BA%CA%D1%C1%BE%D1%B9%B8%EC%A1%D1%B9&amp;month=4&amp;year=2020&amp;thetype=%A7%BA%CB%B9%E8%C7%C2%A7%D2%B9" xr:uid="{00000000-0004-0000-0D00-000015000000}"/>
    <hyperlink ref="E30" r:id="rId23" display="http://hfo63.cfo.in.th/CheckDataDtl.aspx?orgid=05600&amp;balance=%A7%BA%B4%D8%C5%3Cbr/%3E%A7%BA%CA%D1%C1%BE%D1%B9%B8%EC%A1%D1%B9&amp;month=4&amp;year=2020&amp;thetype=%A7%BA%CB%B9%E8%C7%C2%A7%D2%B9" xr:uid="{00000000-0004-0000-0D00-000016000000}"/>
    <hyperlink ref="E31" r:id="rId24" display="http://hfo63.cfo.in.th/CheckDataDtl.aspx?orgid=05600&amp;balance=%A7%BA%B4%D8%C5%3Cbr/%3E%A7%BA%CA%D1%C1%BE%D1%B9%B8%EC%A1%D1%B9&amp;month=4&amp;year=2020&amp;thetype=%A7%BA%CB%B9%E8%C7%C2%A7%D2%B9" xr:uid="{00000000-0004-0000-0D00-000017000000}"/>
    <hyperlink ref="E32" r:id="rId25" display="http://hfo63.cfo.in.th/CheckDataDtl.aspx?orgid=05601&amp;balance=%A7%BA%B4%D8%C5%3Cbr/%3E%A7%BA%CA%D1%C1%BE%D1%B9%B8%EC%A1%D1%B9&amp;month=4&amp;year=2020&amp;thetype=%A7%BA%CB%B9%E8%C7%C2%A7%D2%B9" xr:uid="{00000000-0004-0000-0D00-000018000000}"/>
    <hyperlink ref="E33" r:id="rId26" display="http://hfo63.cfo.in.th/CheckDataDtl.aspx?orgid=05601&amp;balance=%A7%BA%B4%D8%C5%3Cbr/%3E%A7%BA%CA%D1%C1%BE%D1%B9%B8%EC%A1%D1%B9&amp;month=4&amp;year=2020&amp;thetype=%A7%BA%CB%B9%E8%C7%C2%A7%D2%B9" xr:uid="{00000000-0004-0000-0D00-000019000000}"/>
    <hyperlink ref="E34" r:id="rId27" display="http://hfo63.cfo.in.th/CheckDataDtl.aspx?orgid=05602&amp;balance=%A7%BA%B4%D8%C5%3Cbr/%3E%A7%BA%CA%D1%C1%BE%D1%B9%B8%EC%A1%D1%B9&amp;month=4&amp;year=2020&amp;thetype=%A7%BA%CB%B9%E8%C7%C2%A7%D2%B9" xr:uid="{00000000-0004-0000-0D00-00001A000000}"/>
    <hyperlink ref="E35" r:id="rId28" display="http://hfo63.cfo.in.th/CheckDataDtl.aspx?orgid=05602&amp;balance=%A7%BA%B4%D8%C5%3Cbr/%3E%A7%BA%CA%D1%C1%BE%D1%B9%B8%EC%A1%D1%B9&amp;month=4&amp;year=2020&amp;thetype=%A7%BA%CB%B9%E8%C7%C2%A7%D2%B9" xr:uid="{00000000-0004-0000-0D00-00001B000000}"/>
    <hyperlink ref="E36" r:id="rId29" display="http://hfo63.cfo.in.th/CheckDataDtl.aspx?orgid=05603&amp;balance=%A7%BA%B4%D8%C5%3Cbr/%3E%A7%BA%CA%D1%C1%BE%D1%B9%B8%EC%A1%D1%B9&amp;month=4&amp;year=2020&amp;thetype=%A7%BA%CB%B9%E8%C7%C2%A7%D2%B9" xr:uid="{00000000-0004-0000-0D00-00001C000000}"/>
    <hyperlink ref="E37" r:id="rId30" display="http://hfo63.cfo.in.th/CheckDataDtl.aspx?orgid=05603&amp;balance=%A7%BA%B4%D8%C5%3Cbr/%3E%A7%BA%CA%D1%C1%BE%D1%B9%B8%EC%A1%D1%B9&amp;month=4&amp;year=2020&amp;thetype=%A7%BA%CB%B9%E8%C7%C2%A7%D2%B9" xr:uid="{00000000-0004-0000-0D00-00001D000000}"/>
    <hyperlink ref="E38" r:id="rId31" display="http://hfo63.cfo.in.th/CheckDataDtl.aspx?orgid=05604&amp;balance=%A7%BA%B4%D8%C5%3Cbr/%3E%A7%BA%CA%D1%C1%BE%D1%B9%B8%EC%A1%D1%B9&amp;month=4&amp;year=2020&amp;thetype=%A7%BA%CB%B9%E8%C7%C2%A7%D2%B9" xr:uid="{00000000-0004-0000-0D00-00001E000000}"/>
    <hyperlink ref="E39" r:id="rId32" display="http://hfo63.cfo.in.th/CheckDataDtl.aspx?orgid=05604&amp;balance=%A7%BA%B4%D8%C5%3Cbr/%3E%A7%BA%CA%D1%C1%BE%D1%B9%B8%EC%A1%D1%B9&amp;month=4&amp;year=2020&amp;thetype=%A7%BA%CB%B9%E8%C7%C2%A7%D2%B9" xr:uid="{00000000-0004-0000-0D00-00001F000000}"/>
    <hyperlink ref="E40" r:id="rId33" display="http://hfo63.cfo.in.th/CheckDataDtl.aspx?orgid=05605&amp;balance=%A7%BA%B4%D8%C5%3Cbr/%3E%A7%BA%CA%D1%C1%BE%D1%B9%B8%EC%A1%D1%B9&amp;month=4&amp;year=2020&amp;thetype=%A7%BA%CB%B9%E8%C7%C2%A7%D2%B9" xr:uid="{00000000-0004-0000-0D00-000020000000}"/>
    <hyperlink ref="E41" r:id="rId34" display="http://hfo63.cfo.in.th/CheckDataDtl.aspx?orgid=05605&amp;balance=%A7%BA%B4%D8%C5%3Cbr/%3E%A7%BA%CA%D1%C1%BE%D1%B9%B8%EC%A1%D1%B9&amp;month=4&amp;year=2020&amp;thetype=%A7%BA%CB%B9%E8%C7%C2%A7%D2%B9" xr:uid="{00000000-0004-0000-0D00-000021000000}"/>
    <hyperlink ref="E42" r:id="rId35" display="http://hfo63.cfo.in.th/CheckDataDtl.aspx?orgid=05606&amp;balance=%A7%BA%B4%D8%C5%3Cbr/%3E%A7%BA%CA%D1%C1%BE%D1%B9%B8%EC%A1%D1%B9&amp;month=4&amp;year=2020&amp;thetype=%A7%BA%CB%B9%E8%C7%C2%A7%D2%B9" xr:uid="{00000000-0004-0000-0D00-000022000000}"/>
    <hyperlink ref="E43" r:id="rId36" display="http://hfo63.cfo.in.th/CheckDataDtl.aspx?orgid=05606&amp;balance=%A7%BA%B4%D8%C5%3Cbr/%3E%A7%BA%CA%D1%C1%BE%D1%B9%B8%EC%A1%D1%B9&amp;month=4&amp;year=2020&amp;thetype=%A7%BA%CB%B9%E8%C7%C2%A7%D2%B9" xr:uid="{00000000-0004-0000-0D00-000023000000}"/>
    <hyperlink ref="E44" r:id="rId37" display="http://hfo63.cfo.in.th/CheckDataDtl.aspx?orgid=05607&amp;balance=%A7%BA%B4%D8%C5%3Cbr/%3E%A7%BA%CA%D1%C1%BE%D1%B9%B8%EC%A1%D1%B9&amp;month=4&amp;year=2020&amp;thetype=%A7%BA%CB%B9%E8%C7%C2%A7%D2%B9" xr:uid="{00000000-0004-0000-0D00-000024000000}"/>
    <hyperlink ref="E45" r:id="rId38" display="http://hfo63.cfo.in.th/CheckDataDtl.aspx?orgid=05607&amp;balance=%A7%BA%B4%D8%C5%3Cbr/%3E%A7%BA%CA%D1%C1%BE%D1%B9%B8%EC%A1%D1%B9&amp;month=4&amp;year=2020&amp;thetype=%A7%BA%CB%B9%E8%C7%C2%A7%D2%B9" xr:uid="{00000000-0004-0000-0D00-000025000000}"/>
    <hyperlink ref="E46" r:id="rId39" display="http://hfo63.cfo.in.th/CheckDataDtl.aspx?orgid=05608&amp;balance=%A7%BA%B4%D8%C5%3Cbr/%3E%A7%BA%CA%D1%C1%BE%D1%B9%B8%EC%A1%D1%B9&amp;month=4&amp;year=2020&amp;thetype=%A7%BA%CB%B9%E8%C7%C2%A7%D2%B9" xr:uid="{00000000-0004-0000-0D00-000026000000}"/>
    <hyperlink ref="E47" r:id="rId40" display="http://hfo63.cfo.in.th/CheckDataDtl.aspx?orgid=05608&amp;balance=%A7%BA%B4%D8%C5%3Cbr/%3E%A7%BA%CA%D1%C1%BE%D1%B9%B8%EC%A1%D1%B9&amp;month=4&amp;year=2020&amp;thetype=%A7%BA%CB%B9%E8%C7%C2%A7%D2%B9" xr:uid="{00000000-0004-0000-0D00-000027000000}"/>
    <hyperlink ref="E48" r:id="rId41" display="http://hfo63.cfo.in.th/CheckDataDtl.aspx?orgid=05609&amp;balance=%A7%BA%B4%D8%C5%3Cbr/%3E%A7%BA%CA%D1%C1%BE%D1%B9%B8%EC%A1%D1%B9&amp;month=4&amp;year=2020&amp;thetype=%A7%BA%CB%B9%E8%C7%C2%A7%D2%B9" xr:uid="{00000000-0004-0000-0D00-000028000000}"/>
    <hyperlink ref="E49" r:id="rId42" display="http://hfo63.cfo.in.th/CheckDataDtl.aspx?orgid=05609&amp;balance=%A7%BA%B4%D8%C5%3Cbr/%3E%A7%BA%CA%D1%C1%BE%D1%B9%B8%EC%A1%D1%B9&amp;month=4&amp;year=2020&amp;thetype=%A7%BA%CB%B9%E8%C7%C2%A7%D2%B9" xr:uid="{00000000-0004-0000-0D00-000029000000}"/>
    <hyperlink ref="E50" r:id="rId43" display="http://hfo63.cfo.in.th/CheckDataDtl.aspx?orgid=05610&amp;balance=%A7%BA%B4%D8%C5%3Cbr/%3E%A7%BA%CA%D1%C1%BE%D1%B9%B8%EC%A1%D1%B9&amp;month=4&amp;year=2020&amp;thetype=%A7%BA%CB%B9%E8%C7%C2%A7%D2%B9" xr:uid="{00000000-0004-0000-0D00-00002A000000}"/>
    <hyperlink ref="E51" r:id="rId44" display="http://hfo63.cfo.in.th/CheckDataDtl.aspx?orgid=05610&amp;balance=%A7%BA%B4%D8%C5%3Cbr/%3E%A7%BA%CA%D1%C1%BE%D1%B9%B8%EC%A1%D1%B9&amp;month=4&amp;year=2020&amp;thetype=%A7%BA%CB%B9%E8%C7%C2%A7%D2%B9" xr:uid="{00000000-0004-0000-0D00-00002B000000}"/>
    <hyperlink ref="E52" r:id="rId45" display="http://hfo63.cfo.in.th/CheckDataDtl.aspx?orgid=05611&amp;balance=%A7%BA%B4%D8%C5%3Cbr/%3E%A7%BA%CA%D1%C1%BE%D1%B9%B8%EC%A1%D1%B9&amp;month=4&amp;year=2020&amp;thetype=%A7%BA%CB%B9%E8%C7%C2%A7%D2%B9" xr:uid="{00000000-0004-0000-0D00-00002C000000}"/>
    <hyperlink ref="E53" r:id="rId46" display="http://hfo63.cfo.in.th/CheckDataDtl.aspx?orgid=05611&amp;balance=%A7%BA%B4%D8%C5%3Cbr/%3E%A7%BA%CA%D1%C1%BE%D1%B9%B8%EC%A1%D1%B9&amp;month=4&amp;year=2020&amp;thetype=%A7%BA%CB%B9%E8%C7%C2%A7%D2%B9" xr:uid="{00000000-0004-0000-0D00-00002D000000}"/>
    <hyperlink ref="E54" r:id="rId47" display="http://hfo63.cfo.in.th/CheckDataDtl.aspx?orgid=05612&amp;balance=%A7%BA%B4%D8%C5%3Cbr/%3E%A7%BA%CA%D1%C1%BE%D1%B9%B8%EC%A1%D1%B9&amp;month=4&amp;year=2020&amp;thetype=%A7%BA%CB%B9%E8%C7%C2%A7%D2%B9" xr:uid="{00000000-0004-0000-0D00-00002E000000}"/>
    <hyperlink ref="E55" r:id="rId48" display="http://hfo63.cfo.in.th/CheckDataDtl.aspx?orgid=05612&amp;balance=%A7%BA%B4%D8%C5%3Cbr/%3E%A7%BA%CA%D1%C1%BE%D1%B9%B8%EC%A1%D1%B9&amp;month=4&amp;year=2020&amp;thetype=%A7%BA%CB%B9%E8%C7%C2%A7%D2%B9" xr:uid="{00000000-0004-0000-0D00-00002F000000}"/>
    <hyperlink ref="E56" r:id="rId49" display="http://hfo63.cfo.in.th/CheckDataDtl.aspx?orgid=05613&amp;balance=%A7%BA%B4%D8%C5%3Cbr/%3E%A7%BA%CA%D1%C1%BE%D1%B9%B8%EC%A1%D1%B9&amp;month=4&amp;year=2020&amp;thetype=%A7%BA%CB%B9%E8%C7%C2%A7%D2%B9" xr:uid="{00000000-0004-0000-0D00-000030000000}"/>
    <hyperlink ref="E57" r:id="rId50" display="http://hfo63.cfo.in.th/CheckDataDtl.aspx?orgid=05613&amp;balance=%A7%BA%B4%D8%C5%3Cbr/%3E%A7%BA%CA%D1%C1%BE%D1%B9%B8%EC%A1%D1%B9&amp;month=4&amp;year=2020&amp;thetype=%A7%BA%CB%B9%E8%C7%C2%A7%D2%B9" xr:uid="{00000000-0004-0000-0D00-000031000000}"/>
    <hyperlink ref="E58" r:id="rId51" display="http://hfo63.cfo.in.th/CheckDataDtl.aspx?orgid=05614&amp;balance=%A7%BA%B4%D8%C5%3Cbr/%3E%A7%BA%CA%D1%C1%BE%D1%B9%B8%EC%A1%D1%B9&amp;month=4&amp;year=2020&amp;thetype=%A7%BA%CB%B9%E8%C7%C2%A7%D2%B9" xr:uid="{00000000-0004-0000-0D00-000032000000}"/>
    <hyperlink ref="E59" r:id="rId52" display="http://hfo63.cfo.in.th/CheckDataDtl.aspx?orgid=05614&amp;balance=%A7%BA%B4%D8%C5%3Cbr/%3E%A7%BA%CA%D1%C1%BE%D1%B9%B8%EC%A1%D1%B9&amp;month=4&amp;year=2020&amp;thetype=%A7%BA%CB%B9%E8%C7%C2%A7%D2%B9" xr:uid="{00000000-0004-0000-0D00-000033000000}"/>
    <hyperlink ref="E60" r:id="rId53" display="http://hfo63.cfo.in.th/CheckDataDtl.aspx?orgid=05615&amp;balance=%A7%BA%B4%D8%C5%3Cbr/%3E%A7%BA%CA%D1%C1%BE%D1%B9%B8%EC%A1%D1%B9&amp;month=4&amp;year=2020&amp;thetype=%A7%BA%CB%B9%E8%C7%C2%A7%D2%B9" xr:uid="{00000000-0004-0000-0D00-000034000000}"/>
    <hyperlink ref="E61" r:id="rId54" display="http://hfo63.cfo.in.th/CheckDataDtl.aspx?orgid=05615&amp;balance=%A7%BA%B4%D8%C5%3Cbr/%3E%A7%BA%CA%D1%C1%BE%D1%B9%B8%EC%A1%D1%B9&amp;month=4&amp;year=2020&amp;thetype=%A7%BA%CB%B9%E8%C7%C2%A7%D2%B9" xr:uid="{00000000-0004-0000-0D00-000035000000}"/>
    <hyperlink ref="E62" r:id="rId55" display="http://hfo63.cfo.in.th/CheckDataDtl.aspx?orgid=05616&amp;balance=%A7%BA%B4%D8%C5%3Cbr/%3E%A7%BA%CA%D1%C1%BE%D1%B9%B8%EC%A1%D1%B9&amp;month=4&amp;year=2020&amp;thetype=%A7%BA%CB%B9%E8%C7%C2%A7%D2%B9" xr:uid="{00000000-0004-0000-0D00-000036000000}"/>
    <hyperlink ref="E63" r:id="rId56" display="http://hfo63.cfo.in.th/CheckDataDtl.aspx?orgid=05616&amp;balance=%A7%BA%B4%D8%C5%3Cbr/%3E%A7%BA%CA%D1%C1%BE%D1%B9%B8%EC%A1%D1%B9&amp;month=4&amp;year=2020&amp;thetype=%A7%BA%CB%B9%E8%C7%C2%A7%D2%B9" xr:uid="{00000000-0004-0000-0D00-000037000000}"/>
    <hyperlink ref="E64" r:id="rId57" display="http://hfo63.cfo.in.th/CheckDataDtl.aspx?orgid=05617&amp;balance=%A7%BA%B4%D8%C5%3Cbr/%3E%A7%BA%CA%D1%C1%BE%D1%B9%B8%EC%A1%D1%B9&amp;month=4&amp;year=2020&amp;thetype=%A7%BA%CB%B9%E8%C7%C2%A7%D2%B9" xr:uid="{00000000-0004-0000-0D00-000038000000}"/>
    <hyperlink ref="E65" r:id="rId58" display="http://hfo63.cfo.in.th/CheckDataDtl.aspx?orgid=05617&amp;balance=%A7%BA%B4%D8%C5%3Cbr/%3E%A7%BA%CA%D1%C1%BE%D1%B9%B8%EC%A1%D1%B9&amp;month=4&amp;year=2020&amp;thetype=%A7%BA%CB%B9%E8%C7%C2%A7%D2%B9" xr:uid="{00000000-0004-0000-0D00-000039000000}"/>
    <hyperlink ref="E66" r:id="rId59" display="http://hfo63.cfo.in.th/CheckDataDtl.aspx?orgid=05618&amp;balance=%A7%BA%B4%D8%C5%3Cbr/%3E%A7%BA%CA%D1%C1%BE%D1%B9%B8%EC%A1%D1%B9&amp;month=4&amp;year=2020&amp;thetype=%A7%BA%CB%B9%E8%C7%C2%A7%D2%B9" xr:uid="{00000000-0004-0000-0D00-00003A000000}"/>
    <hyperlink ref="E67" r:id="rId60" display="http://hfo63.cfo.in.th/CheckDataDtl.aspx?orgid=05618&amp;balance=%A7%BA%B4%D8%C5%3Cbr/%3E%A7%BA%CA%D1%C1%BE%D1%B9%B8%EC%A1%D1%B9&amp;month=4&amp;year=2020&amp;thetype=%A7%BA%CB%B9%E8%C7%C2%A7%D2%B9" xr:uid="{00000000-0004-0000-0D00-00003B000000}"/>
    <hyperlink ref="E68" r:id="rId61" display="http://hfo63.cfo.in.th/CheckDataDtl.aspx?orgid=05619&amp;balance=%A7%BA%B4%D8%C5%3Cbr/%3E%A7%BA%CA%D1%C1%BE%D1%B9%B8%EC%A1%D1%B9&amp;month=4&amp;year=2020&amp;thetype=%A7%BA%CB%B9%E8%C7%C2%A7%D2%B9" xr:uid="{00000000-0004-0000-0D00-00003C000000}"/>
    <hyperlink ref="E69" r:id="rId62" display="http://hfo63.cfo.in.th/CheckDataDtl.aspx?orgid=05619&amp;balance=%A7%BA%B4%D8%C5%3Cbr/%3E%A7%BA%CA%D1%C1%BE%D1%B9%B8%EC%A1%D1%B9&amp;month=4&amp;year=2020&amp;thetype=%A7%BA%CB%B9%E8%C7%C2%A7%D2%B9" xr:uid="{00000000-0004-0000-0D00-00003D000000}"/>
    <hyperlink ref="E70" r:id="rId63" display="http://hfo63.cfo.in.th/CheckDataDtl.aspx?orgid=05620&amp;balance=%A7%BA%B4%D8%C5%3Cbr/%3E%A7%BA%CA%D1%C1%BE%D1%B9%B8%EC%A1%D1%B9&amp;month=4&amp;year=2020&amp;thetype=%A7%BA%CB%B9%E8%C7%C2%A7%D2%B9" xr:uid="{00000000-0004-0000-0D00-00003E000000}"/>
    <hyperlink ref="E71" r:id="rId64" display="http://hfo63.cfo.in.th/CheckDataDtl.aspx?orgid=05620&amp;balance=%A7%BA%B4%D8%C5%3Cbr/%3E%A7%BA%CA%D1%C1%BE%D1%B9%B8%EC%A1%D1%B9&amp;month=4&amp;year=2020&amp;thetype=%A7%BA%CB%B9%E8%C7%C2%A7%D2%B9" xr:uid="{00000000-0004-0000-0D00-00003F000000}"/>
    <hyperlink ref="E72" r:id="rId65" display="http://hfo63.cfo.in.th/CheckDataDtl.aspx?orgid=05621&amp;balance=%A7%BA%B4%D8%C5%3Cbr/%3E%A7%BA%CA%D1%C1%BE%D1%B9%B8%EC%A1%D1%B9&amp;month=4&amp;year=2020&amp;thetype=%A7%BA%CB%B9%E8%C7%C2%A7%D2%B9" xr:uid="{00000000-0004-0000-0D00-000040000000}"/>
    <hyperlink ref="E73" r:id="rId66" display="http://hfo63.cfo.in.th/CheckDataDtl.aspx?orgid=05621&amp;balance=%A7%BA%B4%D8%C5%3Cbr/%3E%A7%BA%CA%D1%C1%BE%D1%B9%B8%EC%A1%D1%B9&amp;month=4&amp;year=2020&amp;thetype=%A7%BA%CB%B9%E8%C7%C2%A7%D2%B9" xr:uid="{00000000-0004-0000-0D00-000041000000}"/>
    <hyperlink ref="E74" r:id="rId67" display="http://hfo63.cfo.in.th/CheckDataDtl.aspx?orgid=05622&amp;balance=%A7%BA%B4%D8%C5%3Cbr/%3E%A7%BA%CA%D1%C1%BE%D1%B9%B8%EC%A1%D1%B9&amp;month=4&amp;year=2020&amp;thetype=%A7%BA%CB%B9%E8%C7%C2%A7%D2%B9" xr:uid="{00000000-0004-0000-0D00-000042000000}"/>
    <hyperlink ref="E75" r:id="rId68" display="http://hfo63.cfo.in.th/CheckDataDtl.aspx?orgid=05622&amp;balance=%A7%BA%B4%D8%C5%3Cbr/%3E%A7%BA%CA%D1%C1%BE%D1%B9%B8%EC%A1%D1%B9&amp;month=4&amp;year=2020&amp;thetype=%A7%BA%CB%B9%E8%C7%C2%A7%D2%B9" xr:uid="{00000000-0004-0000-0D00-000043000000}"/>
    <hyperlink ref="E76" r:id="rId69" display="http://hfo63.cfo.in.th/CheckDataDtl.aspx?orgid=05623&amp;balance=%A7%BA%B4%D8%C5%3Cbr/%3E%A7%BA%CA%D1%C1%BE%D1%B9%B8%EC%A1%D1%B9&amp;month=4&amp;year=2020&amp;thetype=%A7%BA%CB%B9%E8%C7%C2%A7%D2%B9" xr:uid="{00000000-0004-0000-0D00-000044000000}"/>
    <hyperlink ref="E77" r:id="rId70" display="http://hfo63.cfo.in.th/CheckDataDtl.aspx?orgid=05623&amp;balance=%A7%BA%B4%D8%C5%3Cbr/%3E%A7%BA%CA%D1%C1%BE%D1%B9%B8%EC%A1%D1%B9&amp;month=4&amp;year=2020&amp;thetype=%A7%BA%CB%B9%E8%C7%C2%A7%D2%B9" xr:uid="{00000000-0004-0000-0D00-000045000000}"/>
    <hyperlink ref="E78" r:id="rId71" display="http://hfo63.cfo.in.th/CheckDataDtl.aspx?orgid=05624&amp;balance=%A7%BA%B4%D8%C5%3Cbr/%3E%A7%BA%CA%D1%C1%BE%D1%B9%B8%EC%A1%D1%B9&amp;month=4&amp;year=2020&amp;thetype=%A7%BA%CB%B9%E8%C7%C2%A7%D2%B9" xr:uid="{00000000-0004-0000-0D00-000046000000}"/>
    <hyperlink ref="E79" r:id="rId72" display="http://hfo63.cfo.in.th/CheckDataDtl.aspx?orgid=05624&amp;balance=%A7%BA%B4%D8%C5%3Cbr/%3E%A7%BA%CA%D1%C1%BE%D1%B9%B8%EC%A1%D1%B9&amp;month=4&amp;year=2020&amp;thetype=%A7%BA%CB%B9%E8%C7%C2%A7%D2%B9" xr:uid="{00000000-0004-0000-0D00-000047000000}"/>
    <hyperlink ref="E80" r:id="rId73" display="http://hfo63.cfo.in.th/CheckDataDtl.aspx?orgid=05625&amp;balance=%A7%BA%B4%D8%C5%3Cbr/%3E%A7%BA%CA%D1%C1%BE%D1%B9%B8%EC%A1%D1%B9&amp;month=4&amp;year=2020&amp;thetype=%A7%BA%CB%B9%E8%C7%C2%A7%D2%B9" xr:uid="{00000000-0004-0000-0D00-000048000000}"/>
    <hyperlink ref="E81" r:id="rId74" display="http://hfo63.cfo.in.th/CheckDataDtl.aspx?orgid=05625&amp;balance=%A7%BA%B4%D8%C5%3Cbr/%3E%A7%BA%CA%D1%C1%BE%D1%B9%B8%EC%A1%D1%B9&amp;month=4&amp;year=2020&amp;thetype=%A7%BA%CB%B9%E8%C7%C2%A7%D2%B9" xr:uid="{00000000-0004-0000-0D00-000049000000}"/>
    <hyperlink ref="E82" r:id="rId75" display="http://hfo63.cfo.in.th/CheckDataDtl.aspx?orgid=05626&amp;balance=%A7%BA%B4%D8%C5%3Cbr/%3E%A7%BA%CA%D1%C1%BE%D1%B9%B8%EC%A1%D1%B9&amp;month=4&amp;year=2020&amp;thetype=%A7%BA%CB%B9%E8%C7%C2%A7%D2%B9" xr:uid="{00000000-0004-0000-0D00-00004A000000}"/>
    <hyperlink ref="E83" r:id="rId76" display="http://hfo63.cfo.in.th/CheckDataDtl.aspx?orgid=05626&amp;balance=%A7%BA%B4%D8%C5%3Cbr/%3E%A7%BA%CA%D1%C1%BE%D1%B9%B8%EC%A1%D1%B9&amp;month=4&amp;year=2020&amp;thetype=%A7%BA%CB%B9%E8%C7%C2%A7%D2%B9" xr:uid="{00000000-0004-0000-0D00-00004B000000}"/>
    <hyperlink ref="E84" r:id="rId77" display="http://hfo63.cfo.in.th/CheckDataDtl.aspx?orgid=05627&amp;balance=%A7%BA%B4%D8%C5%3Cbr/%3E%A7%BA%CA%D1%C1%BE%D1%B9%B8%EC%A1%D1%B9&amp;month=4&amp;year=2020&amp;thetype=%A7%BA%CB%B9%E8%C7%C2%A7%D2%B9" xr:uid="{00000000-0004-0000-0D00-00004C000000}"/>
    <hyperlink ref="E85" r:id="rId78" display="http://hfo63.cfo.in.th/CheckDataDtl.aspx?orgid=05627&amp;balance=%A7%BA%B4%D8%C5%3Cbr/%3E%A7%BA%CA%D1%C1%BE%D1%B9%B8%EC%A1%D1%B9&amp;month=4&amp;year=2020&amp;thetype=%A7%BA%CB%B9%E8%C7%C2%A7%D2%B9" xr:uid="{00000000-0004-0000-0D00-00004D000000}"/>
    <hyperlink ref="E86" r:id="rId79" display="http://hfo63.cfo.in.th/CheckDataDtl.aspx?orgid=05628&amp;balance=%A7%BA%B4%D8%C5%3Cbr/%3E%A7%BA%CA%D1%C1%BE%D1%B9%B8%EC%A1%D1%B9&amp;month=4&amp;year=2020&amp;thetype=%A7%BA%CB%B9%E8%C7%C2%A7%D2%B9" xr:uid="{00000000-0004-0000-0D00-00004E000000}"/>
    <hyperlink ref="E87" r:id="rId80" display="http://hfo63.cfo.in.th/CheckDataDtl.aspx?orgid=05628&amp;balance=%A7%BA%B4%D8%C5%3Cbr/%3E%A7%BA%CA%D1%C1%BE%D1%B9%B8%EC%A1%D1%B9&amp;month=4&amp;year=2020&amp;thetype=%A7%BA%CB%B9%E8%C7%C2%A7%D2%B9" xr:uid="{00000000-0004-0000-0D00-00004F000000}"/>
    <hyperlink ref="E88" r:id="rId81" display="http://hfo63.cfo.in.th/CheckDataDtl.aspx?orgid=05629&amp;balance=%A7%BA%B4%D8%C5%3Cbr/%3E%A7%BA%CA%D1%C1%BE%D1%B9%B8%EC%A1%D1%B9&amp;month=4&amp;year=2020&amp;thetype=%A7%BA%CB%B9%E8%C7%C2%A7%D2%B9" xr:uid="{00000000-0004-0000-0D00-000050000000}"/>
    <hyperlink ref="E89" r:id="rId82" display="http://hfo63.cfo.in.th/CheckDataDtl.aspx?orgid=05629&amp;balance=%A7%BA%B4%D8%C5%3Cbr/%3E%A7%BA%CA%D1%C1%BE%D1%B9%B8%EC%A1%D1%B9&amp;month=4&amp;year=2020&amp;thetype=%A7%BA%CB%B9%E8%C7%C2%A7%D2%B9" xr:uid="{00000000-0004-0000-0D00-000051000000}"/>
    <hyperlink ref="E90" r:id="rId83" display="http://hfo63.cfo.in.th/CheckDataDtl.aspx?orgid=05630&amp;balance=%A7%BA%B4%D8%C5%3Cbr/%3E%A7%BA%CA%D1%C1%BE%D1%B9%B8%EC%A1%D1%B9&amp;month=4&amp;year=2020&amp;thetype=%A7%BA%CB%B9%E8%C7%C2%A7%D2%B9" xr:uid="{00000000-0004-0000-0D00-000052000000}"/>
    <hyperlink ref="E91" r:id="rId84" display="http://hfo63.cfo.in.th/CheckDataDtl.aspx?orgid=05630&amp;balance=%A7%BA%B4%D8%C5%3Cbr/%3E%A7%BA%CA%D1%C1%BE%D1%B9%B8%EC%A1%D1%B9&amp;month=4&amp;year=2020&amp;thetype=%A7%BA%CB%B9%E8%C7%C2%A7%D2%B9" xr:uid="{00000000-0004-0000-0D00-000053000000}"/>
    <hyperlink ref="E92" r:id="rId85" display="http://hfo63.cfo.in.th/CheckDataDtl.aspx?orgid=05631&amp;balance=%A7%BA%B4%D8%C5%3Cbr/%3E%A7%BA%CA%D1%C1%BE%D1%B9%B8%EC%A1%D1%B9&amp;month=4&amp;year=2020&amp;thetype=%A7%BA%CB%B9%E8%C7%C2%A7%D2%B9" xr:uid="{00000000-0004-0000-0D00-000054000000}"/>
    <hyperlink ref="E93" r:id="rId86" display="http://hfo63.cfo.in.th/CheckDataDtl.aspx?orgid=05631&amp;balance=%A7%BA%B4%D8%C5%3Cbr/%3E%A7%BA%CA%D1%C1%BE%D1%B9%B8%EC%A1%D1%B9&amp;month=4&amp;year=2020&amp;thetype=%A7%BA%CB%B9%E8%C7%C2%A7%D2%B9" xr:uid="{00000000-0004-0000-0D00-000055000000}"/>
    <hyperlink ref="E94" r:id="rId87" display="http://hfo63.cfo.in.th/CheckDataDtl.aspx?orgid=05632&amp;balance=%A7%BA%B4%D8%C5%3Cbr/%3E%A7%BA%CA%D1%C1%BE%D1%B9%B8%EC%A1%D1%B9&amp;month=4&amp;year=2020&amp;thetype=%A7%BA%CB%B9%E8%C7%C2%A7%D2%B9" xr:uid="{00000000-0004-0000-0D00-000056000000}"/>
    <hyperlink ref="E95" r:id="rId88" display="http://hfo63.cfo.in.th/CheckDataDtl.aspx?orgid=05632&amp;balance=%A7%BA%B4%D8%C5%3Cbr/%3E%A7%BA%CA%D1%C1%BE%D1%B9%B8%EC%A1%D1%B9&amp;month=4&amp;year=2020&amp;thetype=%A7%BA%CB%B9%E8%C7%C2%A7%D2%B9" xr:uid="{00000000-0004-0000-0D00-000057000000}"/>
    <hyperlink ref="E96" r:id="rId89" display="http://hfo63.cfo.in.th/CheckDataDtl.aspx?orgid=05633&amp;balance=%A7%BA%B4%D8%C5%3Cbr/%3E%A7%BA%CA%D1%C1%BE%D1%B9%B8%EC%A1%D1%B9&amp;month=4&amp;year=2020&amp;thetype=%A7%BA%CB%B9%E8%C7%C2%A7%D2%B9" xr:uid="{00000000-0004-0000-0D00-000058000000}"/>
    <hyperlink ref="E97" r:id="rId90" display="http://hfo63.cfo.in.th/CheckDataDtl.aspx?orgid=05633&amp;balance=%A7%BA%B4%D8%C5%3Cbr/%3E%A7%BA%CA%D1%C1%BE%D1%B9%B8%EC%A1%D1%B9&amp;month=4&amp;year=2020&amp;thetype=%A7%BA%CB%B9%E8%C7%C2%A7%D2%B9" xr:uid="{00000000-0004-0000-0D00-000059000000}"/>
    <hyperlink ref="E98" r:id="rId91" display="http://hfo63.cfo.in.th/CheckDataDtl.aspx?orgid=05634&amp;balance=%A7%BA%B4%D8%C5%3Cbr/%3E%A7%BA%CA%D1%C1%BE%D1%B9%B8%EC%A1%D1%B9&amp;month=4&amp;year=2020&amp;thetype=%A7%BA%CB%B9%E8%C7%C2%A7%D2%B9" xr:uid="{00000000-0004-0000-0D00-00005A000000}"/>
    <hyperlink ref="E99" r:id="rId92" display="http://hfo63.cfo.in.th/CheckDataDtl.aspx?orgid=05634&amp;balance=%A7%BA%B4%D8%C5%3Cbr/%3E%A7%BA%CA%D1%C1%BE%D1%B9%B8%EC%A1%D1%B9&amp;month=4&amp;year=2020&amp;thetype=%A7%BA%CB%B9%E8%C7%C2%A7%D2%B9" xr:uid="{00000000-0004-0000-0D00-00005B000000}"/>
    <hyperlink ref="E100" r:id="rId93" display="http://hfo63.cfo.in.th/CheckDataDtl.aspx?orgid=05635&amp;balance=%A7%BA%B4%D8%C5%3Cbr/%3E%A7%BA%CA%D1%C1%BE%D1%B9%B8%EC%A1%D1%B9&amp;month=4&amp;year=2020&amp;thetype=%A7%BA%CB%B9%E8%C7%C2%A7%D2%B9" xr:uid="{00000000-0004-0000-0D00-00005C000000}"/>
    <hyperlink ref="E101" r:id="rId94" display="http://hfo63.cfo.in.th/CheckDataDtl.aspx?orgid=05635&amp;balance=%A7%BA%B4%D8%C5%3Cbr/%3E%A7%BA%CA%D1%C1%BE%D1%B9%B8%EC%A1%D1%B9&amp;month=4&amp;year=2020&amp;thetype=%A7%BA%CB%B9%E8%C7%C2%A7%D2%B9" xr:uid="{00000000-0004-0000-0D00-00005D000000}"/>
    <hyperlink ref="E102" r:id="rId95" display="http://hfo63.cfo.in.th/CheckDataDtl.aspx?orgid=05636&amp;balance=%A7%BA%B4%D8%C5%3Cbr/%3E%A7%BA%CA%D1%C1%BE%D1%B9%B8%EC%A1%D1%B9&amp;month=4&amp;year=2020&amp;thetype=%A7%BA%CB%B9%E8%C7%C2%A7%D2%B9" xr:uid="{00000000-0004-0000-0D00-00005E000000}"/>
    <hyperlink ref="E103" r:id="rId96" display="http://hfo63.cfo.in.th/CheckDataDtl.aspx?orgid=05636&amp;balance=%A7%BA%B4%D8%C5%3Cbr/%3E%A7%BA%CA%D1%C1%BE%D1%B9%B8%EC%A1%D1%B9&amp;month=4&amp;year=2020&amp;thetype=%A7%BA%CB%B9%E8%C7%C2%A7%D2%B9" xr:uid="{00000000-0004-0000-0D00-00005F000000}"/>
    <hyperlink ref="E104" r:id="rId97" display="http://hfo63.cfo.in.th/CheckDataDtl.aspx?orgid=05637&amp;balance=%A7%BA%B4%D8%C5%3Cbr/%3E%A7%BA%CA%D1%C1%BE%D1%B9%B8%EC%A1%D1%B9&amp;month=4&amp;year=2020&amp;thetype=%A7%BA%CB%B9%E8%C7%C2%A7%D2%B9" xr:uid="{00000000-0004-0000-0D00-000060000000}"/>
    <hyperlink ref="E105" r:id="rId98" display="http://hfo63.cfo.in.th/CheckDataDtl.aspx?orgid=05637&amp;balance=%A7%BA%B4%D8%C5%3Cbr/%3E%A7%BA%CA%D1%C1%BE%D1%B9%B8%EC%A1%D1%B9&amp;month=4&amp;year=2020&amp;thetype=%A7%BA%CB%B9%E8%C7%C2%A7%D2%B9" xr:uid="{00000000-0004-0000-0D00-000061000000}"/>
    <hyperlink ref="E106" r:id="rId99" display="http://hfo63.cfo.in.th/CheckDataDtl.aspx?orgid=05638&amp;balance=%A7%BA%B4%D8%C5%3Cbr/%3E%A7%BA%CA%D1%C1%BE%D1%B9%B8%EC%A1%D1%B9&amp;month=4&amp;year=2020&amp;thetype=%A7%BA%CB%B9%E8%C7%C2%A7%D2%B9" xr:uid="{00000000-0004-0000-0D00-000062000000}"/>
    <hyperlink ref="E107" r:id="rId100" display="http://hfo63.cfo.in.th/CheckDataDtl.aspx?orgid=05638&amp;balance=%A7%BA%B4%D8%C5%3Cbr/%3E%A7%BA%CA%D1%C1%BE%D1%B9%B8%EC%A1%D1%B9&amp;month=4&amp;year=2020&amp;thetype=%A7%BA%CB%B9%E8%C7%C2%A7%D2%B9" xr:uid="{00000000-0004-0000-0D00-000063000000}"/>
    <hyperlink ref="E108" r:id="rId101" display="http://hfo63.cfo.in.th/CheckDataDtl.aspx?orgid=05639&amp;balance=%A7%BA%B4%D8%C5%3Cbr/%3E%A7%BA%CA%D1%C1%BE%D1%B9%B8%EC%A1%D1%B9&amp;month=4&amp;year=2020&amp;thetype=%A7%BA%CB%B9%E8%C7%C2%A7%D2%B9" xr:uid="{00000000-0004-0000-0D00-000064000000}"/>
    <hyperlink ref="E109" r:id="rId102" display="http://hfo63.cfo.in.th/CheckDataDtl.aspx?orgid=05639&amp;balance=%A7%BA%B4%D8%C5%3Cbr/%3E%A7%BA%CA%D1%C1%BE%D1%B9%B8%EC%A1%D1%B9&amp;month=4&amp;year=2020&amp;thetype=%A7%BA%CB%B9%E8%C7%C2%A7%D2%B9" xr:uid="{00000000-0004-0000-0D00-000065000000}"/>
    <hyperlink ref="E110" r:id="rId103" display="http://hfo63.cfo.in.th/CheckDataDtl.aspx?orgid=05640&amp;balance=%A7%BA%B4%D8%C5%3Cbr/%3E%A7%BA%CA%D1%C1%BE%D1%B9%B8%EC%A1%D1%B9&amp;month=4&amp;year=2020&amp;thetype=%A7%BA%CB%B9%E8%C7%C2%A7%D2%B9" xr:uid="{00000000-0004-0000-0D00-000066000000}"/>
    <hyperlink ref="E111" r:id="rId104" display="http://hfo63.cfo.in.th/CheckDataDtl.aspx?orgid=05640&amp;balance=%A7%BA%B4%D8%C5%3Cbr/%3E%A7%BA%CA%D1%C1%BE%D1%B9%B8%EC%A1%D1%B9&amp;month=4&amp;year=2020&amp;thetype=%A7%BA%CB%B9%E8%C7%C2%A7%D2%B9" xr:uid="{00000000-0004-0000-0D00-000067000000}"/>
    <hyperlink ref="E112" r:id="rId105" display="http://hfo63.cfo.in.th/CheckDataDtl.aspx?orgid=05641&amp;balance=%A7%BA%B4%D8%C5%3Cbr/%3E%A7%BA%CA%D1%C1%BE%D1%B9%B8%EC%A1%D1%B9&amp;month=4&amp;year=2020&amp;thetype=%A7%BA%CB%B9%E8%C7%C2%A7%D2%B9" xr:uid="{00000000-0004-0000-0D00-000068000000}"/>
    <hyperlink ref="E113" r:id="rId106" display="http://hfo63.cfo.in.th/CheckDataDtl.aspx?orgid=05641&amp;balance=%A7%BA%B4%D8%C5%3Cbr/%3E%A7%BA%CA%D1%C1%BE%D1%B9%B8%EC%A1%D1%B9&amp;month=4&amp;year=2020&amp;thetype=%A7%BA%CB%B9%E8%C7%C2%A7%D2%B9" xr:uid="{00000000-0004-0000-0D00-000069000000}"/>
    <hyperlink ref="E114" r:id="rId107" display="http://hfo63.cfo.in.th/CheckDataDtl.aspx?orgid=05642&amp;balance=%A7%BA%B4%D8%C5%3Cbr/%3E%A7%BA%CA%D1%C1%BE%D1%B9%B8%EC%A1%D1%B9&amp;month=4&amp;year=2020&amp;thetype=%A7%BA%CB%B9%E8%C7%C2%A7%D2%B9" xr:uid="{00000000-0004-0000-0D00-00006A000000}"/>
    <hyperlink ref="E115" r:id="rId108" display="http://hfo63.cfo.in.th/CheckDataDtl.aspx?orgid=05642&amp;balance=%A7%BA%B4%D8%C5%3Cbr/%3E%A7%BA%CA%D1%C1%BE%D1%B9%B8%EC%A1%D1%B9&amp;month=4&amp;year=2020&amp;thetype=%A7%BA%CB%B9%E8%C7%C2%A7%D2%B9" xr:uid="{00000000-0004-0000-0D00-00006B000000}"/>
    <hyperlink ref="E116" r:id="rId109" display="http://hfo63.cfo.in.th/CheckDataDtl.aspx?orgid=05643&amp;balance=%A7%BA%B4%D8%C5%3Cbr/%3E%A7%BA%CA%D1%C1%BE%D1%B9%B8%EC%A1%D1%B9&amp;month=4&amp;year=2020&amp;thetype=%A7%BA%CB%B9%E8%C7%C2%A7%D2%B9" xr:uid="{00000000-0004-0000-0D00-00006C000000}"/>
    <hyperlink ref="E117" r:id="rId110" display="http://hfo63.cfo.in.th/CheckDataDtl.aspx?orgid=05643&amp;balance=%A7%BA%B4%D8%C5%3Cbr/%3E%A7%BA%CA%D1%C1%BE%D1%B9%B8%EC%A1%D1%B9&amp;month=4&amp;year=2020&amp;thetype=%A7%BA%CB%B9%E8%C7%C2%A7%D2%B9" xr:uid="{00000000-0004-0000-0D00-00006D000000}"/>
    <hyperlink ref="E118" r:id="rId111" display="http://hfo63.cfo.in.th/CheckDataDtl.aspx?orgid=05644&amp;balance=%A7%BA%B4%D8%C5%3Cbr/%3E%A7%BA%CA%D1%C1%BE%D1%B9%B8%EC%A1%D1%B9&amp;month=4&amp;year=2020&amp;thetype=%A7%BA%CB%B9%E8%C7%C2%A7%D2%B9" xr:uid="{00000000-0004-0000-0D00-00006E000000}"/>
    <hyperlink ref="E119" r:id="rId112" display="http://hfo63.cfo.in.th/CheckDataDtl.aspx?orgid=05644&amp;balance=%A7%BA%B4%D8%C5%3Cbr/%3E%A7%BA%CA%D1%C1%BE%D1%B9%B8%EC%A1%D1%B9&amp;month=4&amp;year=2020&amp;thetype=%A7%BA%CB%B9%E8%C7%C2%A7%D2%B9" xr:uid="{00000000-0004-0000-0D00-00006F000000}"/>
    <hyperlink ref="E120" r:id="rId113" display="http://hfo63.cfo.in.th/CheckDataDtl.aspx?orgid=05645&amp;balance=%A7%BA%B4%D8%C5%3Cbr/%3E%A7%BA%CA%D1%C1%BE%D1%B9%B8%EC%A1%D1%B9&amp;month=4&amp;year=2020&amp;thetype=%A7%BA%CB%B9%E8%C7%C2%A7%D2%B9" xr:uid="{00000000-0004-0000-0D00-000070000000}"/>
    <hyperlink ref="E121" r:id="rId114" display="http://hfo63.cfo.in.th/CheckDataDtl.aspx?orgid=05645&amp;balance=%A7%BA%B4%D8%C5%3Cbr/%3E%A7%BA%CA%D1%C1%BE%D1%B9%B8%EC%A1%D1%B9&amp;month=4&amp;year=2020&amp;thetype=%A7%BA%CB%B9%E8%C7%C2%A7%D2%B9" xr:uid="{00000000-0004-0000-0D00-000071000000}"/>
    <hyperlink ref="E122" r:id="rId115" display="http://hfo63.cfo.in.th/CheckDataDtl.aspx?orgid=05647&amp;balance=%A7%BA%B4%D8%C5%3Cbr/%3E%A7%BA%CA%D1%C1%BE%D1%B9%B8%EC%A1%D1%B9&amp;month=4&amp;year=2020&amp;thetype=%A7%BA%CB%B9%E8%C7%C2%A7%D2%B9" xr:uid="{00000000-0004-0000-0D00-000072000000}"/>
    <hyperlink ref="E123" r:id="rId116" display="http://hfo63.cfo.in.th/CheckDataDtl.aspx?orgid=05647&amp;balance=%A7%BA%B4%D8%C5%3Cbr/%3E%A7%BA%CA%D1%C1%BE%D1%B9%B8%EC%A1%D1%B9&amp;month=4&amp;year=2020&amp;thetype=%A7%BA%CB%B9%E8%C7%C2%A7%D2%B9" xr:uid="{00000000-0004-0000-0D00-000073000000}"/>
    <hyperlink ref="E124" r:id="rId117" display="http://hfo63.cfo.in.th/CheckDataDtl.aspx?orgid=05648&amp;balance=%A7%BA%B4%D8%C5%3Cbr/%3E%A7%BA%CA%D1%C1%BE%D1%B9%B8%EC%A1%D1%B9&amp;month=4&amp;year=2020&amp;thetype=%A7%BA%CB%B9%E8%C7%C2%A7%D2%B9" xr:uid="{00000000-0004-0000-0D00-000074000000}"/>
    <hyperlink ref="E125" r:id="rId118" display="http://hfo63.cfo.in.th/CheckDataDtl.aspx?orgid=05648&amp;balance=%A7%BA%B4%D8%C5%3Cbr/%3E%A7%BA%CA%D1%C1%BE%D1%B9%B8%EC%A1%D1%B9&amp;month=4&amp;year=2020&amp;thetype=%A7%BA%CB%B9%E8%C7%C2%A7%D2%B9" xr:uid="{00000000-0004-0000-0D00-000075000000}"/>
    <hyperlink ref="E126" r:id="rId119" display="http://hfo63.cfo.in.th/CheckDataDtl.aspx?orgid=05649&amp;balance=%A7%BA%B4%D8%C5%3Cbr/%3E%A7%BA%CA%D1%C1%BE%D1%B9%B8%EC%A1%D1%B9&amp;month=4&amp;year=2020&amp;thetype=%A7%BA%CB%B9%E8%C7%C2%A7%D2%B9" xr:uid="{00000000-0004-0000-0D00-000076000000}"/>
    <hyperlink ref="E127" r:id="rId120" display="http://hfo63.cfo.in.th/CheckDataDtl.aspx?orgid=05649&amp;balance=%A7%BA%B4%D8%C5%3Cbr/%3E%A7%BA%CA%D1%C1%BE%D1%B9%B8%EC%A1%D1%B9&amp;month=4&amp;year=2020&amp;thetype=%A7%BA%CB%B9%E8%C7%C2%A7%D2%B9" xr:uid="{00000000-0004-0000-0D00-000077000000}"/>
    <hyperlink ref="E128" r:id="rId121" display="http://hfo63.cfo.in.th/CheckDataDtl.aspx?orgid=05651&amp;balance=%A7%BA%B4%D8%C5%3Cbr/%3E%A7%BA%CA%D1%C1%BE%D1%B9%B8%EC%A1%D1%B9&amp;month=4&amp;year=2020&amp;thetype=%A7%BA%CB%B9%E8%C7%C2%A7%D2%B9" xr:uid="{00000000-0004-0000-0D00-000078000000}"/>
    <hyperlink ref="E129" r:id="rId122" display="http://hfo63.cfo.in.th/CheckDataDtl.aspx?orgid=05651&amp;balance=%A7%BA%B4%D8%C5%3Cbr/%3E%A7%BA%CA%D1%C1%BE%D1%B9%B8%EC%A1%D1%B9&amp;month=4&amp;year=2020&amp;thetype=%A7%BA%CB%B9%E8%C7%C2%A7%D2%B9" xr:uid="{00000000-0004-0000-0D00-000079000000}"/>
    <hyperlink ref="E130" r:id="rId123" display="http://hfo63.cfo.in.th/CheckDataDtl.aspx?orgid=05652&amp;balance=%A7%BA%B4%D8%C5%3Cbr/%3E%A7%BA%CA%D1%C1%BE%D1%B9%B8%EC%A1%D1%B9&amp;month=4&amp;year=2020&amp;thetype=%A7%BA%CB%B9%E8%C7%C2%A7%D2%B9" xr:uid="{00000000-0004-0000-0D00-00007A000000}"/>
    <hyperlink ref="E131" r:id="rId124" display="http://hfo63.cfo.in.th/CheckDataDtl.aspx?orgid=05652&amp;balance=%A7%BA%B4%D8%C5%3Cbr/%3E%A7%BA%CA%D1%C1%BE%D1%B9%B8%EC%A1%D1%B9&amp;month=4&amp;year=2020&amp;thetype=%A7%BA%CB%B9%E8%C7%C2%A7%D2%B9" xr:uid="{00000000-0004-0000-0D00-00007B000000}"/>
    <hyperlink ref="E132" r:id="rId125" display="http://hfo63.cfo.in.th/CheckDataDtl.aspx?orgid=05653&amp;balance=%A7%BA%B4%D8%C5%3Cbr/%3E%A7%BA%CA%D1%C1%BE%D1%B9%B8%EC%A1%D1%B9&amp;month=4&amp;year=2020&amp;thetype=%A7%BA%CB%B9%E8%C7%C2%A7%D2%B9" xr:uid="{00000000-0004-0000-0D00-00007C000000}"/>
    <hyperlink ref="E133" r:id="rId126" display="http://hfo63.cfo.in.th/CheckDataDtl.aspx?orgid=05653&amp;balance=%A7%BA%B4%D8%C5%3Cbr/%3E%A7%BA%CA%D1%C1%BE%D1%B9%B8%EC%A1%D1%B9&amp;month=4&amp;year=2020&amp;thetype=%A7%BA%CB%B9%E8%C7%C2%A7%D2%B9" xr:uid="{00000000-0004-0000-0D00-00007D000000}"/>
    <hyperlink ref="E134" r:id="rId127" display="http://hfo63.cfo.in.th/CheckDataDtl.aspx?orgid=05654&amp;balance=%A7%BA%B4%D8%C5%3Cbr/%3E%A7%BA%CA%D1%C1%BE%D1%B9%B8%EC%A1%D1%B9&amp;month=4&amp;year=2020&amp;thetype=%A7%BA%CB%B9%E8%C7%C2%A7%D2%B9" xr:uid="{00000000-0004-0000-0D00-00007E000000}"/>
    <hyperlink ref="E135" r:id="rId128" display="http://hfo63.cfo.in.th/CheckDataDtl.aspx?orgid=05654&amp;balance=%A7%BA%B4%D8%C5%3Cbr/%3E%A7%BA%CA%D1%C1%BE%D1%B9%B8%EC%A1%D1%B9&amp;month=4&amp;year=2020&amp;thetype=%A7%BA%CB%B9%E8%C7%C2%A7%D2%B9" xr:uid="{00000000-0004-0000-0D00-00007F000000}"/>
    <hyperlink ref="E136" r:id="rId129" display="http://hfo63.cfo.in.th/CheckDataDtl.aspx?orgid=05655&amp;balance=%A7%BA%B4%D8%C5%3Cbr/%3E%A7%BA%CA%D1%C1%BE%D1%B9%B8%EC%A1%D1%B9&amp;month=4&amp;year=2020&amp;thetype=%A7%BA%CB%B9%E8%C7%C2%A7%D2%B9" xr:uid="{00000000-0004-0000-0D00-000080000000}"/>
    <hyperlink ref="E137" r:id="rId130" display="http://hfo63.cfo.in.th/CheckDataDtl.aspx?orgid=05655&amp;balance=%A7%BA%B4%D8%C5%3Cbr/%3E%A7%BA%CA%D1%C1%BE%D1%B9%B8%EC%A1%D1%B9&amp;month=4&amp;year=2020&amp;thetype=%A7%BA%CB%B9%E8%C7%C2%A7%D2%B9" xr:uid="{00000000-0004-0000-0D00-000081000000}"/>
    <hyperlink ref="E138" r:id="rId131" display="http://hfo63.cfo.in.th/CheckDataDtl.aspx?orgid=05656&amp;balance=%A7%BA%B4%D8%C5%3Cbr/%3E%A7%BA%CA%D1%C1%BE%D1%B9%B8%EC%A1%D1%B9&amp;month=4&amp;year=2020&amp;thetype=%A7%BA%CB%B9%E8%C7%C2%A7%D2%B9" xr:uid="{00000000-0004-0000-0D00-000082000000}"/>
    <hyperlink ref="E139" r:id="rId132" display="http://hfo63.cfo.in.th/CheckDataDtl.aspx?orgid=05656&amp;balance=%A7%BA%B4%D8%C5%3Cbr/%3E%A7%BA%CA%D1%C1%BE%D1%B9%B8%EC%A1%D1%B9&amp;month=4&amp;year=2020&amp;thetype=%A7%BA%CB%B9%E8%C7%C2%A7%D2%B9" xr:uid="{00000000-0004-0000-0D00-000083000000}"/>
    <hyperlink ref="E140" r:id="rId133" display="http://hfo63.cfo.in.th/CheckDataDtl.aspx?orgid=05657&amp;balance=%A7%BA%B4%D8%C5%3Cbr/%3E%A7%BA%CA%D1%C1%BE%D1%B9%B8%EC%A1%D1%B9&amp;month=4&amp;year=2020&amp;thetype=%A7%BA%CB%B9%E8%C7%C2%A7%D2%B9" xr:uid="{00000000-0004-0000-0D00-000084000000}"/>
    <hyperlink ref="E141" r:id="rId134" display="http://hfo63.cfo.in.th/CheckDataDtl.aspx?orgid=05657&amp;balance=%A7%BA%B4%D8%C5%3Cbr/%3E%A7%BA%CA%D1%C1%BE%D1%B9%B8%EC%A1%D1%B9&amp;month=4&amp;year=2020&amp;thetype=%A7%BA%CB%B9%E8%C7%C2%A7%D2%B9" xr:uid="{00000000-0004-0000-0D00-000085000000}"/>
    <hyperlink ref="E142" r:id="rId135" display="http://hfo63.cfo.in.th/CheckDataDtl.aspx?orgid=05658&amp;balance=%A7%BA%B4%D8%C5%3Cbr/%3E%A7%BA%CA%D1%C1%BE%D1%B9%B8%EC%A1%D1%B9&amp;month=4&amp;year=2020&amp;thetype=%A7%BA%CB%B9%E8%C7%C2%A7%D2%B9" xr:uid="{00000000-0004-0000-0D00-000086000000}"/>
    <hyperlink ref="E143" r:id="rId136" display="http://hfo63.cfo.in.th/CheckDataDtl.aspx?orgid=05658&amp;balance=%A7%BA%B4%D8%C5%3Cbr/%3E%A7%BA%CA%D1%C1%BE%D1%B9%B8%EC%A1%D1%B9&amp;month=4&amp;year=2020&amp;thetype=%A7%BA%CB%B9%E8%C7%C2%A7%D2%B9" xr:uid="{00000000-0004-0000-0D00-000087000000}"/>
    <hyperlink ref="E144" r:id="rId137" display="http://hfo63.cfo.in.th/CheckDataDtl.aspx?orgid=05659&amp;balance=%A7%BA%B4%D8%C5%3Cbr/%3E%A7%BA%CA%D1%C1%BE%D1%B9%B8%EC%A1%D1%B9&amp;month=4&amp;year=2020&amp;thetype=%A7%BA%CB%B9%E8%C7%C2%A7%D2%B9" xr:uid="{00000000-0004-0000-0D00-000088000000}"/>
    <hyperlink ref="E145" r:id="rId138" display="http://hfo63.cfo.in.th/CheckDataDtl.aspx?orgid=05659&amp;balance=%A7%BA%B4%D8%C5%3Cbr/%3E%A7%BA%CA%D1%C1%BE%D1%B9%B8%EC%A1%D1%B9&amp;month=4&amp;year=2020&amp;thetype=%A7%BA%CB%B9%E8%C7%C2%A7%D2%B9" xr:uid="{00000000-0004-0000-0D00-000089000000}"/>
    <hyperlink ref="E146" r:id="rId139" display="http://hfo63.cfo.in.th/CheckDataDtl.aspx?orgid=05660&amp;balance=%A7%BA%B4%D8%C5%3Cbr/%3E%A7%BA%CA%D1%C1%BE%D1%B9%B8%EC%A1%D1%B9&amp;month=4&amp;year=2020&amp;thetype=%A7%BA%CB%B9%E8%C7%C2%A7%D2%B9" xr:uid="{00000000-0004-0000-0D00-00008A000000}"/>
    <hyperlink ref="E147" r:id="rId140" display="http://hfo63.cfo.in.th/CheckDataDtl.aspx?orgid=05660&amp;balance=%A7%BA%B4%D8%C5%3Cbr/%3E%A7%BA%CA%D1%C1%BE%D1%B9%B8%EC%A1%D1%B9&amp;month=4&amp;year=2020&amp;thetype=%A7%BA%CB%B9%E8%C7%C2%A7%D2%B9" xr:uid="{00000000-0004-0000-0D00-00008B000000}"/>
    <hyperlink ref="E148" r:id="rId141" display="http://hfo63.cfo.in.th/CheckDataDtl.aspx?orgid=05661&amp;balance=%A7%BA%B4%D8%C5%3Cbr/%3E%A7%BA%CA%D1%C1%BE%D1%B9%B8%EC%A1%D1%B9&amp;month=4&amp;year=2020&amp;thetype=%A7%BA%CB%B9%E8%C7%C2%A7%D2%B9" xr:uid="{00000000-0004-0000-0D00-00008C000000}"/>
    <hyperlink ref="E149" r:id="rId142" display="http://hfo63.cfo.in.th/CheckDataDtl.aspx?orgid=05661&amp;balance=%A7%BA%B4%D8%C5%3Cbr/%3E%A7%BA%CA%D1%C1%BE%D1%B9%B8%EC%A1%D1%B9&amp;month=4&amp;year=2020&amp;thetype=%A7%BA%CB%B9%E8%C7%C2%A7%D2%B9" xr:uid="{00000000-0004-0000-0D00-00008D000000}"/>
    <hyperlink ref="E150" r:id="rId143" display="http://hfo63.cfo.in.th/CheckDataDtl.aspx?orgid=05662&amp;balance=%A7%BA%B4%D8%C5%3Cbr/%3E%A7%BA%CA%D1%C1%BE%D1%B9%B8%EC%A1%D1%B9&amp;month=4&amp;year=2020&amp;thetype=%A7%BA%CB%B9%E8%C7%C2%A7%D2%B9" xr:uid="{00000000-0004-0000-0D00-00008E000000}"/>
    <hyperlink ref="E151" r:id="rId144" display="http://hfo63.cfo.in.th/CheckDataDtl.aspx?orgid=05662&amp;balance=%A7%BA%B4%D8%C5%3Cbr/%3E%A7%BA%CA%D1%C1%BE%D1%B9%B8%EC%A1%D1%B9&amp;month=4&amp;year=2020&amp;thetype=%A7%BA%CB%B9%E8%C7%C2%A7%D2%B9" xr:uid="{00000000-0004-0000-0D00-00008F000000}"/>
    <hyperlink ref="E152" r:id="rId145" display="http://hfo63.cfo.in.th/CheckDataDtl.aspx?orgid=05663&amp;balance=%A7%BA%B4%D8%C5%3Cbr/%3E%A7%BA%CA%D1%C1%BE%D1%B9%B8%EC%A1%D1%B9&amp;month=4&amp;year=2020&amp;thetype=%A7%BA%CB%B9%E8%C7%C2%A7%D2%B9" xr:uid="{00000000-0004-0000-0D00-000090000000}"/>
    <hyperlink ref="E153" r:id="rId146" display="http://hfo63.cfo.in.th/CheckDataDtl.aspx?orgid=05663&amp;balance=%A7%BA%B4%D8%C5%3Cbr/%3E%A7%BA%CA%D1%C1%BE%D1%B9%B8%EC%A1%D1%B9&amp;month=4&amp;year=2020&amp;thetype=%A7%BA%CB%B9%E8%C7%C2%A7%D2%B9" xr:uid="{00000000-0004-0000-0D00-000091000000}"/>
    <hyperlink ref="E154" r:id="rId147" display="http://hfo63.cfo.in.th/CheckDataDtl.aspx?orgid=05664&amp;balance=%A7%BA%B4%D8%C5%3Cbr/%3E%A7%BA%CA%D1%C1%BE%D1%B9%B8%EC%A1%D1%B9&amp;month=4&amp;year=2020&amp;thetype=%A7%BA%CB%B9%E8%C7%C2%A7%D2%B9" xr:uid="{00000000-0004-0000-0D00-000092000000}"/>
    <hyperlink ref="E155" r:id="rId148" display="http://hfo63.cfo.in.th/CheckDataDtl.aspx?orgid=05664&amp;balance=%A7%BA%B4%D8%C5%3Cbr/%3E%A7%BA%CA%D1%C1%BE%D1%B9%B8%EC%A1%D1%B9&amp;month=4&amp;year=2020&amp;thetype=%A7%BA%CB%B9%E8%C7%C2%A7%D2%B9" xr:uid="{00000000-0004-0000-0D00-000093000000}"/>
    <hyperlink ref="E156" r:id="rId149" display="http://hfo63.cfo.in.th/CheckDataDtl.aspx?orgid=05665&amp;balance=%A7%BA%B4%D8%C5%3Cbr/%3E%A7%BA%CA%D1%C1%BE%D1%B9%B8%EC%A1%D1%B9&amp;month=4&amp;year=2020&amp;thetype=%A7%BA%CB%B9%E8%C7%C2%A7%D2%B9" xr:uid="{00000000-0004-0000-0D00-000094000000}"/>
    <hyperlink ref="E157" r:id="rId150" display="http://hfo63.cfo.in.th/CheckDataDtl.aspx?orgid=05665&amp;balance=%A7%BA%B4%D8%C5%3Cbr/%3E%A7%BA%CA%D1%C1%BE%D1%B9%B8%EC%A1%D1%B9&amp;month=4&amp;year=2020&amp;thetype=%A7%BA%CB%B9%E8%C7%C2%A7%D2%B9" xr:uid="{00000000-0004-0000-0D00-000095000000}"/>
    <hyperlink ref="E158" r:id="rId151" display="http://hfo63.cfo.in.th/CheckDataDtl.aspx?orgid=05666&amp;balance=%A7%BA%B4%D8%C5%3Cbr/%3E%A7%BA%CA%D1%C1%BE%D1%B9%B8%EC%A1%D1%B9&amp;month=4&amp;year=2020&amp;thetype=%A7%BA%CB%B9%E8%C7%C2%A7%D2%B9" xr:uid="{00000000-0004-0000-0D00-000096000000}"/>
    <hyperlink ref="E159" r:id="rId152" display="http://hfo63.cfo.in.th/CheckDataDtl.aspx?orgid=05666&amp;balance=%A7%BA%B4%D8%C5%3Cbr/%3E%A7%BA%CA%D1%C1%BE%D1%B9%B8%EC%A1%D1%B9&amp;month=4&amp;year=2020&amp;thetype=%A7%BA%CB%B9%E8%C7%C2%A7%D2%B9" xr:uid="{00000000-0004-0000-0D00-000097000000}"/>
    <hyperlink ref="E160" r:id="rId153" display="http://hfo63.cfo.in.th/CheckDataDtl.aspx?orgid=05667&amp;balance=%A7%BA%B4%D8%C5%3Cbr/%3E%A7%BA%CA%D1%C1%BE%D1%B9%B8%EC%A1%D1%B9&amp;month=4&amp;year=2020&amp;thetype=%A7%BA%CB%B9%E8%C7%C2%A7%D2%B9" xr:uid="{00000000-0004-0000-0D00-000098000000}"/>
    <hyperlink ref="E161" r:id="rId154" display="http://hfo63.cfo.in.th/CheckDataDtl.aspx?orgid=05667&amp;balance=%A7%BA%B4%D8%C5%3Cbr/%3E%A7%BA%CA%D1%C1%BE%D1%B9%B8%EC%A1%D1%B9&amp;month=4&amp;year=2020&amp;thetype=%A7%BA%CB%B9%E8%C7%C2%A7%D2%B9" xr:uid="{00000000-0004-0000-0D00-000099000000}"/>
    <hyperlink ref="E162" r:id="rId155" display="http://hfo63.cfo.in.th/CheckDataDtl.aspx?orgid=05668&amp;balance=%A7%BA%B4%D8%C5%3Cbr/%3E%A7%BA%CA%D1%C1%BE%D1%B9%B8%EC%A1%D1%B9&amp;month=4&amp;year=2020&amp;thetype=%A7%BA%CB%B9%E8%C7%C2%A7%D2%B9" xr:uid="{00000000-0004-0000-0D00-00009A000000}"/>
    <hyperlink ref="E163" r:id="rId156" display="http://hfo63.cfo.in.th/CheckDataDtl.aspx?orgid=05668&amp;balance=%A7%BA%B4%D8%C5%3Cbr/%3E%A7%BA%CA%D1%C1%BE%D1%B9%B8%EC%A1%D1%B9&amp;month=4&amp;year=2020&amp;thetype=%A7%BA%CB%B9%E8%C7%C2%A7%D2%B9" xr:uid="{00000000-0004-0000-0D00-00009B000000}"/>
    <hyperlink ref="E164" r:id="rId157" display="http://hfo63.cfo.in.th/CheckDataDtl.aspx?orgid=05669&amp;balance=%A7%BA%B4%D8%C5%3Cbr/%3E%A7%BA%CA%D1%C1%BE%D1%B9%B8%EC%A1%D1%B9&amp;month=4&amp;year=2020&amp;thetype=%A7%BA%CB%B9%E8%C7%C2%A7%D2%B9" xr:uid="{00000000-0004-0000-0D00-00009C000000}"/>
    <hyperlink ref="E165" r:id="rId158" display="http://hfo63.cfo.in.th/CheckDataDtl.aspx?orgid=05669&amp;balance=%A7%BA%B4%D8%C5%3Cbr/%3E%A7%BA%CA%D1%C1%BE%D1%B9%B8%EC%A1%D1%B9&amp;month=4&amp;year=2020&amp;thetype=%A7%BA%CB%B9%E8%C7%C2%A7%D2%B9" xr:uid="{00000000-0004-0000-0D00-00009D000000}"/>
    <hyperlink ref="E166" r:id="rId159" display="http://hfo63.cfo.in.th/CheckDataDtl.aspx?orgid=05670&amp;balance=%A7%BA%B4%D8%C5%3Cbr/%3E%A7%BA%CA%D1%C1%BE%D1%B9%B8%EC%A1%D1%B9&amp;month=4&amp;year=2020&amp;thetype=%A7%BA%CB%B9%E8%C7%C2%A7%D2%B9" xr:uid="{00000000-0004-0000-0D00-00009E000000}"/>
    <hyperlink ref="E167" r:id="rId160" display="http://hfo63.cfo.in.th/CheckDataDtl.aspx?orgid=05670&amp;balance=%A7%BA%B4%D8%C5%3Cbr/%3E%A7%BA%CA%D1%C1%BE%D1%B9%B8%EC%A1%D1%B9&amp;month=4&amp;year=2020&amp;thetype=%A7%BA%CB%B9%E8%C7%C2%A7%D2%B9" xr:uid="{00000000-0004-0000-0D00-00009F000000}"/>
    <hyperlink ref="E168" r:id="rId161" display="http://hfo63.cfo.in.th/CheckDataDtl.aspx?orgid=05671&amp;balance=%A7%BA%B4%D8%C5%3Cbr/%3E%A7%BA%CA%D1%C1%BE%D1%B9%B8%EC%A1%D1%B9&amp;month=4&amp;year=2020&amp;thetype=%A7%BA%CB%B9%E8%C7%C2%A7%D2%B9" xr:uid="{00000000-0004-0000-0D00-0000A0000000}"/>
    <hyperlink ref="E169" r:id="rId162" display="http://hfo63.cfo.in.th/CheckDataDtl.aspx?orgid=05671&amp;balance=%A7%BA%B4%D8%C5%3Cbr/%3E%A7%BA%CA%D1%C1%BE%D1%B9%B8%EC%A1%D1%B9&amp;month=4&amp;year=2020&amp;thetype=%A7%BA%CB%B9%E8%C7%C2%A7%D2%B9" xr:uid="{00000000-0004-0000-0D00-0000A1000000}"/>
    <hyperlink ref="E170" r:id="rId163" display="http://hfo63.cfo.in.th/CheckDataDtl.aspx?orgid=05672&amp;balance=%A7%BA%B4%D8%C5%3Cbr/%3E%A7%BA%CA%D1%C1%BE%D1%B9%B8%EC%A1%D1%B9&amp;month=4&amp;year=2020&amp;thetype=%A7%BA%CB%B9%E8%C7%C2%A7%D2%B9" xr:uid="{00000000-0004-0000-0D00-0000A2000000}"/>
    <hyperlink ref="E171" r:id="rId164" display="http://hfo63.cfo.in.th/CheckDataDtl.aspx?orgid=05672&amp;balance=%A7%BA%B4%D8%C5%3Cbr/%3E%A7%BA%CA%D1%C1%BE%D1%B9%B8%EC%A1%D1%B9&amp;month=4&amp;year=2020&amp;thetype=%A7%BA%CB%B9%E8%C7%C2%A7%D2%B9" xr:uid="{00000000-0004-0000-0D00-0000A3000000}"/>
    <hyperlink ref="E172" r:id="rId165" display="http://hfo63.cfo.in.th/CheckDataDtl.aspx?orgid=05673&amp;balance=%A7%BA%B4%D8%C5%3Cbr/%3E%A7%BA%CA%D1%C1%BE%D1%B9%B8%EC%A1%D1%B9&amp;month=4&amp;year=2020&amp;thetype=%A7%BA%CB%B9%E8%C7%C2%A7%D2%B9" xr:uid="{00000000-0004-0000-0D00-0000A4000000}"/>
    <hyperlink ref="E173" r:id="rId166" display="http://hfo63.cfo.in.th/CheckDataDtl.aspx?orgid=05673&amp;balance=%A7%BA%B4%D8%C5%3Cbr/%3E%A7%BA%CA%D1%C1%BE%D1%B9%B8%EC%A1%D1%B9&amp;month=4&amp;year=2020&amp;thetype=%A7%BA%CB%B9%E8%C7%C2%A7%D2%B9" xr:uid="{00000000-0004-0000-0D00-0000A5000000}"/>
    <hyperlink ref="E174" r:id="rId167" display="http://hfo63.cfo.in.th/CheckDataDtl.aspx?orgid=05674&amp;balance=%A7%BA%B4%D8%C5%3Cbr/%3E%A7%BA%CA%D1%C1%BE%D1%B9%B8%EC%A1%D1%B9&amp;month=4&amp;year=2020&amp;thetype=%A7%BA%CB%B9%E8%C7%C2%A7%D2%B9" xr:uid="{00000000-0004-0000-0D00-0000A6000000}"/>
    <hyperlink ref="E175" r:id="rId168" display="http://hfo63.cfo.in.th/CheckDataDtl.aspx?orgid=05674&amp;balance=%A7%BA%B4%D8%C5%3Cbr/%3E%A7%BA%CA%D1%C1%BE%D1%B9%B8%EC%A1%D1%B9&amp;month=4&amp;year=2020&amp;thetype=%A7%BA%CB%B9%E8%C7%C2%A7%D2%B9" xr:uid="{00000000-0004-0000-0D00-0000A7000000}"/>
    <hyperlink ref="E176" r:id="rId169" display="http://hfo63.cfo.in.th/CheckDataDtl.aspx?orgid=05675&amp;balance=%A7%BA%B4%D8%C5%3Cbr/%3E%A7%BA%CA%D1%C1%BE%D1%B9%B8%EC%A1%D1%B9&amp;month=4&amp;year=2020&amp;thetype=%A7%BA%CB%B9%E8%C7%C2%A7%D2%B9" xr:uid="{00000000-0004-0000-0D00-0000A8000000}"/>
    <hyperlink ref="E177" r:id="rId170" display="http://hfo63.cfo.in.th/CheckDataDtl.aspx?orgid=05675&amp;balance=%A7%BA%B4%D8%C5%3Cbr/%3E%A7%BA%CA%D1%C1%BE%D1%B9%B8%EC%A1%D1%B9&amp;month=4&amp;year=2020&amp;thetype=%A7%BA%CB%B9%E8%C7%C2%A7%D2%B9" xr:uid="{00000000-0004-0000-0D00-0000A9000000}"/>
    <hyperlink ref="E178" r:id="rId171" display="http://hfo63.cfo.in.th/CheckDataDtl.aspx?orgid=05676&amp;balance=%A7%BA%B4%D8%C5%3Cbr/%3E%A7%BA%CA%D1%C1%BE%D1%B9%B8%EC%A1%D1%B9&amp;month=4&amp;year=2020&amp;thetype=%A7%BA%CB%B9%E8%C7%C2%A7%D2%B9" xr:uid="{00000000-0004-0000-0D00-0000AA000000}"/>
    <hyperlink ref="E179" r:id="rId172" display="http://hfo63.cfo.in.th/CheckDataDtl.aspx?orgid=05676&amp;balance=%A7%BA%B4%D8%C5%3Cbr/%3E%A7%BA%CA%D1%C1%BE%D1%B9%B8%EC%A1%D1%B9&amp;month=4&amp;year=2020&amp;thetype=%A7%BA%CB%B9%E8%C7%C2%A7%D2%B9" xr:uid="{00000000-0004-0000-0D00-0000AB000000}"/>
    <hyperlink ref="E180" r:id="rId173" display="http://hfo63.cfo.in.th/CheckDataDtl.aspx?orgid=05677&amp;balance=%A7%BA%B4%D8%C5%3Cbr/%3E%A7%BA%CA%D1%C1%BE%D1%B9%B8%EC%A1%D1%B9&amp;month=4&amp;year=2020&amp;thetype=%A7%BA%CB%B9%E8%C7%C2%A7%D2%B9" xr:uid="{00000000-0004-0000-0D00-0000AC000000}"/>
    <hyperlink ref="E181" r:id="rId174" display="http://hfo63.cfo.in.th/CheckDataDtl.aspx?orgid=05677&amp;balance=%A7%BA%B4%D8%C5%3Cbr/%3E%A7%BA%CA%D1%C1%BE%D1%B9%B8%EC%A1%D1%B9&amp;month=4&amp;year=2020&amp;thetype=%A7%BA%CB%B9%E8%C7%C2%A7%D2%B9" xr:uid="{00000000-0004-0000-0D00-0000AD000000}"/>
    <hyperlink ref="E182" r:id="rId175" display="http://hfo63.cfo.in.th/CheckDataDtl.aspx?orgid=05678&amp;balance=%A7%BA%B4%D8%C5%3Cbr/%3E%A7%BA%CA%D1%C1%BE%D1%B9%B8%EC%A1%D1%B9&amp;month=4&amp;year=2020&amp;thetype=%A7%BA%CB%B9%E8%C7%C2%A7%D2%B9" xr:uid="{00000000-0004-0000-0D00-0000AE000000}"/>
    <hyperlink ref="E183" r:id="rId176" display="http://hfo63.cfo.in.th/CheckDataDtl.aspx?orgid=05678&amp;balance=%A7%BA%B4%D8%C5%3Cbr/%3E%A7%BA%CA%D1%C1%BE%D1%B9%B8%EC%A1%D1%B9&amp;month=4&amp;year=2020&amp;thetype=%A7%BA%CB%B9%E8%C7%C2%A7%D2%B9" xr:uid="{00000000-0004-0000-0D00-0000AF000000}"/>
    <hyperlink ref="E184" r:id="rId177" display="http://hfo63.cfo.in.th/CheckDataDtl.aspx?orgid=05679&amp;balance=%A7%BA%B4%D8%C5%3Cbr/%3E%A7%BA%CA%D1%C1%BE%D1%B9%B8%EC%A1%D1%B9&amp;month=4&amp;year=2020&amp;thetype=%A7%BA%CB%B9%E8%C7%C2%A7%D2%B9" xr:uid="{00000000-0004-0000-0D00-0000B0000000}"/>
    <hyperlink ref="E185" r:id="rId178" display="http://hfo63.cfo.in.th/CheckDataDtl.aspx?orgid=05679&amp;balance=%A7%BA%B4%D8%C5%3Cbr/%3E%A7%BA%CA%D1%C1%BE%D1%B9%B8%EC%A1%D1%B9&amp;month=4&amp;year=2020&amp;thetype=%A7%BA%CB%B9%E8%C7%C2%A7%D2%B9" xr:uid="{00000000-0004-0000-0D00-0000B1000000}"/>
    <hyperlink ref="E186" r:id="rId179" display="http://hfo63.cfo.in.th/CheckDataDtl.aspx?orgid=05680&amp;balance=%A7%BA%B4%D8%C5%3Cbr/%3E%A7%BA%CA%D1%C1%BE%D1%B9%B8%EC%A1%D1%B9&amp;month=4&amp;year=2020&amp;thetype=%A7%BA%CB%B9%E8%C7%C2%A7%D2%B9" xr:uid="{00000000-0004-0000-0D00-0000B2000000}"/>
    <hyperlink ref="E187" r:id="rId180" display="http://hfo63.cfo.in.th/CheckDataDtl.aspx?orgid=05680&amp;balance=%A7%BA%B4%D8%C5%3Cbr/%3E%A7%BA%CA%D1%C1%BE%D1%B9%B8%EC%A1%D1%B9&amp;month=4&amp;year=2020&amp;thetype=%A7%BA%CB%B9%E8%C7%C2%A7%D2%B9" xr:uid="{00000000-0004-0000-0D00-0000B3000000}"/>
    <hyperlink ref="E188" r:id="rId181" display="http://hfo63.cfo.in.th/CheckDataDtl.aspx?orgid=05682&amp;balance=%A7%BA%B4%D8%C5%3Cbr/%3E%A7%BA%CA%D1%C1%BE%D1%B9%B8%EC%A1%D1%B9&amp;month=4&amp;year=2020&amp;thetype=%A7%BA%CB%B9%E8%C7%C2%A7%D2%B9" xr:uid="{00000000-0004-0000-0D00-0000B4000000}"/>
    <hyperlink ref="E189" r:id="rId182" display="http://hfo63.cfo.in.th/CheckDataDtl.aspx?orgid=05682&amp;balance=%A7%BA%B4%D8%C5%3Cbr/%3E%A7%BA%CA%D1%C1%BE%D1%B9%B8%EC%A1%D1%B9&amp;month=4&amp;year=2020&amp;thetype=%A7%BA%CB%B9%E8%C7%C2%A7%D2%B9" xr:uid="{00000000-0004-0000-0D00-0000B5000000}"/>
    <hyperlink ref="E190" r:id="rId183" display="http://hfo63.cfo.in.th/CheckDataDtl.aspx?orgid=05683&amp;balance=%A7%BA%B4%D8%C5%3Cbr/%3E%A7%BA%CA%D1%C1%BE%D1%B9%B8%EC%A1%D1%B9&amp;month=4&amp;year=2020&amp;thetype=%A7%BA%CB%B9%E8%C7%C2%A7%D2%B9" xr:uid="{00000000-0004-0000-0D00-0000B6000000}"/>
    <hyperlink ref="E191" r:id="rId184" display="http://hfo63.cfo.in.th/CheckDataDtl.aspx?orgid=05683&amp;balance=%A7%BA%B4%D8%C5%3Cbr/%3E%A7%BA%CA%D1%C1%BE%D1%B9%B8%EC%A1%D1%B9&amp;month=4&amp;year=2020&amp;thetype=%A7%BA%CB%B9%E8%C7%C2%A7%D2%B9" xr:uid="{00000000-0004-0000-0D00-0000B7000000}"/>
    <hyperlink ref="E192" r:id="rId185" display="http://hfo63.cfo.in.th/CheckDataDtl.aspx?orgid=05684&amp;balance=%A7%BA%B4%D8%C5%3Cbr/%3E%A7%BA%CA%D1%C1%BE%D1%B9%B8%EC%A1%D1%B9&amp;month=4&amp;year=2020&amp;thetype=%A7%BA%CB%B9%E8%C7%C2%A7%D2%B9" xr:uid="{00000000-0004-0000-0D00-0000B8000000}"/>
    <hyperlink ref="E193" r:id="rId186" display="http://hfo63.cfo.in.th/CheckDataDtl.aspx?orgid=05684&amp;balance=%A7%BA%B4%D8%C5%3Cbr/%3E%A7%BA%CA%D1%C1%BE%D1%B9%B8%EC%A1%D1%B9&amp;month=4&amp;year=2020&amp;thetype=%A7%BA%CB%B9%E8%C7%C2%A7%D2%B9" xr:uid="{00000000-0004-0000-0D00-0000B9000000}"/>
    <hyperlink ref="E194" r:id="rId187" display="http://hfo63.cfo.in.th/CheckDataDtl.aspx?orgid=05685&amp;balance=%A7%BA%B4%D8%C5%3Cbr/%3E%A7%BA%CA%D1%C1%BE%D1%B9%B8%EC%A1%D1%B9&amp;month=4&amp;year=2020&amp;thetype=%A7%BA%CB%B9%E8%C7%C2%A7%D2%B9" xr:uid="{00000000-0004-0000-0D00-0000BA000000}"/>
    <hyperlink ref="E195" r:id="rId188" display="http://hfo63.cfo.in.th/CheckDataDtl.aspx?orgid=05685&amp;balance=%A7%BA%B4%D8%C5%3Cbr/%3E%A7%BA%CA%D1%C1%BE%D1%B9%B8%EC%A1%D1%B9&amp;month=4&amp;year=2020&amp;thetype=%A7%BA%CB%B9%E8%C7%C2%A7%D2%B9" xr:uid="{00000000-0004-0000-0D00-0000BB000000}"/>
    <hyperlink ref="E196" r:id="rId189" display="http://hfo63.cfo.in.th/CheckDataDtl.aspx?orgid=05686&amp;balance=%A7%BA%B4%D8%C5%3Cbr/%3E%A7%BA%CA%D1%C1%BE%D1%B9%B8%EC%A1%D1%B9&amp;month=4&amp;year=2020&amp;thetype=%A7%BA%CB%B9%E8%C7%C2%A7%D2%B9" xr:uid="{00000000-0004-0000-0D00-0000BC000000}"/>
    <hyperlink ref="E197" r:id="rId190" display="http://hfo63.cfo.in.th/CheckDataDtl.aspx?orgid=05686&amp;balance=%A7%BA%B4%D8%C5%3Cbr/%3E%A7%BA%CA%D1%C1%BE%D1%B9%B8%EC%A1%D1%B9&amp;month=4&amp;year=2020&amp;thetype=%A7%BA%CB%B9%E8%C7%C2%A7%D2%B9" xr:uid="{00000000-0004-0000-0D00-0000BD000000}"/>
    <hyperlink ref="E198" r:id="rId191" display="http://hfo63.cfo.in.th/CheckDataDtl.aspx?orgid=05687&amp;balance=%A7%BA%B4%D8%C5%3Cbr/%3E%A7%BA%CA%D1%C1%BE%D1%B9%B8%EC%A1%D1%B9&amp;month=4&amp;year=2020&amp;thetype=%A7%BA%CB%B9%E8%C7%C2%A7%D2%B9" xr:uid="{00000000-0004-0000-0D00-0000BE000000}"/>
    <hyperlink ref="E199" r:id="rId192" display="http://hfo63.cfo.in.th/CheckDataDtl.aspx?orgid=05687&amp;balance=%A7%BA%B4%D8%C5%3Cbr/%3E%A7%BA%CA%D1%C1%BE%D1%B9%B8%EC%A1%D1%B9&amp;month=4&amp;year=2020&amp;thetype=%A7%BA%CB%B9%E8%C7%C2%A7%D2%B9" xr:uid="{00000000-0004-0000-0D00-0000BF000000}"/>
    <hyperlink ref="E200" r:id="rId193" display="http://hfo63.cfo.in.th/CheckDataDtl.aspx?orgid=05688&amp;balance=%A7%BA%B4%D8%C5%3Cbr/%3E%A7%BA%CA%D1%C1%BE%D1%B9%B8%EC%A1%D1%B9&amp;month=4&amp;year=2020&amp;thetype=%A7%BA%CB%B9%E8%C7%C2%A7%D2%B9" xr:uid="{00000000-0004-0000-0D00-0000C0000000}"/>
    <hyperlink ref="E201" r:id="rId194" display="http://hfo63.cfo.in.th/CheckDataDtl.aspx?orgid=05688&amp;balance=%A7%BA%B4%D8%C5%3Cbr/%3E%A7%BA%CA%D1%C1%BE%D1%B9%B8%EC%A1%D1%B9&amp;month=4&amp;year=2020&amp;thetype=%A7%BA%CB%B9%E8%C7%C2%A7%D2%B9" xr:uid="{00000000-0004-0000-0D00-0000C1000000}"/>
    <hyperlink ref="E202" r:id="rId195" display="http://hfo63.cfo.in.th/CheckDataDtl.aspx?orgid=05689&amp;balance=%A7%BA%B4%D8%C5%3Cbr/%3E%A7%BA%CA%D1%C1%BE%D1%B9%B8%EC%A1%D1%B9&amp;month=4&amp;year=2020&amp;thetype=%A7%BA%CB%B9%E8%C7%C2%A7%D2%B9" xr:uid="{00000000-0004-0000-0D00-0000C2000000}"/>
    <hyperlink ref="E203" r:id="rId196" display="http://hfo63.cfo.in.th/CheckDataDtl.aspx?orgid=05689&amp;balance=%A7%BA%B4%D8%C5%3Cbr/%3E%A7%BA%CA%D1%C1%BE%D1%B9%B8%EC%A1%D1%B9&amp;month=4&amp;year=2020&amp;thetype=%A7%BA%CB%B9%E8%C7%C2%A7%D2%B9" xr:uid="{00000000-0004-0000-0D00-0000C3000000}"/>
    <hyperlink ref="E204" r:id="rId197" display="http://hfo63.cfo.in.th/CheckDataDtl.aspx?orgid=05690&amp;balance=%A7%BA%B4%D8%C5%3Cbr/%3E%A7%BA%CA%D1%C1%BE%D1%B9%B8%EC%A1%D1%B9&amp;month=4&amp;year=2020&amp;thetype=%A7%BA%CB%B9%E8%C7%C2%A7%D2%B9" xr:uid="{00000000-0004-0000-0D00-0000C4000000}"/>
    <hyperlink ref="E205" r:id="rId198" display="http://hfo63.cfo.in.th/CheckDataDtl.aspx?orgid=05690&amp;balance=%A7%BA%B4%D8%C5%3Cbr/%3E%A7%BA%CA%D1%C1%BE%D1%B9%B8%EC%A1%D1%B9&amp;month=4&amp;year=2020&amp;thetype=%A7%BA%CB%B9%E8%C7%C2%A7%D2%B9" xr:uid="{00000000-0004-0000-0D00-0000C5000000}"/>
    <hyperlink ref="E206" r:id="rId199" display="http://hfo63.cfo.in.th/CheckDataDtl.aspx?orgid=05691&amp;balance=%A7%BA%B4%D8%C5%3Cbr/%3E%A7%BA%CA%D1%C1%BE%D1%B9%B8%EC%A1%D1%B9&amp;month=4&amp;year=2020&amp;thetype=%A7%BA%CB%B9%E8%C7%C2%A7%D2%B9" xr:uid="{00000000-0004-0000-0D00-0000C6000000}"/>
    <hyperlink ref="E207" r:id="rId200" display="http://hfo63.cfo.in.th/CheckDataDtl.aspx?orgid=05691&amp;balance=%A7%BA%B4%D8%C5%3Cbr/%3E%A7%BA%CA%D1%C1%BE%D1%B9%B8%EC%A1%D1%B9&amp;month=4&amp;year=2020&amp;thetype=%A7%BA%CB%B9%E8%C7%C2%A7%D2%B9" xr:uid="{00000000-0004-0000-0D00-0000C7000000}"/>
    <hyperlink ref="E208" r:id="rId201" display="http://hfo63.cfo.in.th/CheckDataDtl.aspx?orgid=05692&amp;balance=%A7%BA%B4%D8%C5%3Cbr/%3E%A7%BA%CA%D1%C1%BE%D1%B9%B8%EC%A1%D1%B9&amp;month=4&amp;year=2020&amp;thetype=%A7%BA%CB%B9%E8%C7%C2%A7%D2%B9" xr:uid="{00000000-0004-0000-0D00-0000C8000000}"/>
    <hyperlink ref="E209" r:id="rId202" display="http://hfo63.cfo.in.th/CheckDataDtl.aspx?orgid=05692&amp;balance=%A7%BA%B4%D8%C5%3Cbr/%3E%A7%BA%CA%D1%C1%BE%D1%B9%B8%EC%A1%D1%B9&amp;month=4&amp;year=2020&amp;thetype=%A7%BA%CB%B9%E8%C7%C2%A7%D2%B9" xr:uid="{00000000-0004-0000-0D00-0000C9000000}"/>
    <hyperlink ref="E210" r:id="rId203" display="http://hfo63.cfo.in.th/CheckDataDtl.aspx?orgid=05694&amp;balance=%A7%BA%B4%D8%C5%3Cbr/%3E%A7%BA%CA%D1%C1%BE%D1%B9%B8%EC%A1%D1%B9&amp;month=4&amp;year=2020&amp;thetype=%A7%BA%CB%B9%E8%C7%C2%A7%D2%B9" xr:uid="{00000000-0004-0000-0D00-0000CA000000}"/>
    <hyperlink ref="E211" r:id="rId204" display="http://hfo63.cfo.in.th/CheckDataDtl.aspx?orgid=05694&amp;balance=%A7%BA%B4%D8%C5%3Cbr/%3E%A7%BA%CA%D1%C1%BE%D1%B9%B8%EC%A1%D1%B9&amp;month=4&amp;year=2020&amp;thetype=%A7%BA%CB%B9%E8%C7%C2%A7%D2%B9" xr:uid="{00000000-0004-0000-0D00-0000CB000000}"/>
    <hyperlink ref="E212" r:id="rId205" display="http://hfo63.cfo.in.th/CheckDataDtl.aspx?orgid=05695&amp;balance=%A7%BA%B4%D8%C5%3Cbr/%3E%A7%BA%CA%D1%C1%BE%D1%B9%B8%EC%A1%D1%B9&amp;month=4&amp;year=2020&amp;thetype=%A7%BA%CB%B9%E8%C7%C2%A7%D2%B9" xr:uid="{00000000-0004-0000-0D00-0000CC000000}"/>
    <hyperlink ref="E213" r:id="rId206" display="http://hfo63.cfo.in.th/CheckDataDtl.aspx?orgid=05695&amp;balance=%A7%BA%B4%D8%C5%3Cbr/%3E%A7%BA%CA%D1%C1%BE%D1%B9%B8%EC%A1%D1%B9&amp;month=4&amp;year=2020&amp;thetype=%A7%BA%CB%B9%E8%C7%C2%A7%D2%B9" xr:uid="{00000000-0004-0000-0D00-0000CD000000}"/>
    <hyperlink ref="E214" r:id="rId207" display="http://hfo63.cfo.in.th/CheckDataDtl.aspx?orgid=05696&amp;balance=%A7%BA%B4%D8%C5%3Cbr/%3E%A7%BA%CA%D1%C1%BE%D1%B9%B8%EC%A1%D1%B9&amp;month=4&amp;year=2020&amp;thetype=%A7%BA%CB%B9%E8%C7%C2%A7%D2%B9" xr:uid="{00000000-0004-0000-0D00-0000CE000000}"/>
    <hyperlink ref="E215" r:id="rId208" display="http://hfo63.cfo.in.th/CheckDataDtl.aspx?orgid=05696&amp;balance=%A7%BA%B4%D8%C5%3Cbr/%3E%A7%BA%CA%D1%C1%BE%D1%B9%B8%EC%A1%D1%B9&amp;month=4&amp;year=2020&amp;thetype=%A7%BA%CB%B9%E8%C7%C2%A7%D2%B9" xr:uid="{00000000-0004-0000-0D00-0000CF000000}"/>
    <hyperlink ref="E216" r:id="rId209" display="http://hfo63.cfo.in.th/CheckDataDtl.aspx?orgid=05697&amp;balance=%A7%BA%B4%D8%C5%3Cbr/%3E%A7%BA%CA%D1%C1%BE%D1%B9%B8%EC%A1%D1%B9&amp;month=4&amp;year=2020&amp;thetype=%A7%BA%CB%B9%E8%C7%C2%A7%D2%B9" xr:uid="{00000000-0004-0000-0D00-0000D0000000}"/>
    <hyperlink ref="E217" r:id="rId210" display="http://hfo63.cfo.in.th/CheckDataDtl.aspx?orgid=05697&amp;balance=%A7%BA%B4%D8%C5%3Cbr/%3E%A7%BA%CA%D1%C1%BE%D1%B9%B8%EC%A1%D1%B9&amp;month=4&amp;year=2020&amp;thetype=%A7%BA%CB%B9%E8%C7%C2%A7%D2%B9" xr:uid="{00000000-0004-0000-0D00-0000D1000000}"/>
    <hyperlink ref="E218" r:id="rId211" display="http://hfo63.cfo.in.th/CheckDataDtl.aspx?orgid=05698&amp;balance=%A7%BA%B4%D8%C5%3Cbr/%3E%A7%BA%CA%D1%C1%BE%D1%B9%B8%EC%A1%D1%B9&amp;month=4&amp;year=2020&amp;thetype=%A7%BA%CB%B9%E8%C7%C2%A7%D2%B9" xr:uid="{00000000-0004-0000-0D00-0000D2000000}"/>
    <hyperlink ref="E219" r:id="rId212" display="http://hfo63.cfo.in.th/CheckDataDtl.aspx?orgid=05698&amp;balance=%A7%BA%B4%D8%C5%3Cbr/%3E%A7%BA%CA%D1%C1%BE%D1%B9%B8%EC%A1%D1%B9&amp;month=4&amp;year=2020&amp;thetype=%A7%BA%CB%B9%E8%C7%C2%A7%D2%B9" xr:uid="{00000000-0004-0000-0D00-0000D3000000}"/>
    <hyperlink ref="E220" r:id="rId213" display="http://hfo63.cfo.in.th/CheckDataDtl.aspx?orgid=05700&amp;balance=%A7%BA%B4%D8%C5%3Cbr/%3E%A7%BA%CA%D1%C1%BE%D1%B9%B8%EC%A1%D1%B9&amp;month=4&amp;year=2020&amp;thetype=%A7%BA%CB%B9%E8%C7%C2%A7%D2%B9" xr:uid="{00000000-0004-0000-0D00-0000D4000000}"/>
    <hyperlink ref="E221" r:id="rId214" display="http://hfo63.cfo.in.th/CheckDataDtl.aspx?orgid=05700&amp;balance=%A7%BA%B4%D8%C5%3Cbr/%3E%A7%BA%CA%D1%C1%BE%D1%B9%B8%EC%A1%D1%B9&amp;month=4&amp;year=2020&amp;thetype=%A7%BA%CB%B9%E8%C7%C2%A7%D2%B9" xr:uid="{00000000-0004-0000-0D00-0000D5000000}"/>
    <hyperlink ref="E222" r:id="rId215" display="http://hfo63.cfo.in.th/CheckDataDtl.aspx?orgid=05701&amp;balance=%A7%BA%B4%D8%C5%3Cbr/%3E%A7%BA%CA%D1%C1%BE%D1%B9%B8%EC%A1%D1%B9&amp;month=4&amp;year=2020&amp;thetype=%A7%BA%CB%B9%E8%C7%C2%A7%D2%B9" xr:uid="{00000000-0004-0000-0D00-0000D6000000}"/>
    <hyperlink ref="E223" r:id="rId216" display="http://hfo63.cfo.in.th/CheckDataDtl.aspx?orgid=05701&amp;balance=%A7%BA%B4%D8%C5%3Cbr/%3E%A7%BA%CA%D1%C1%BE%D1%B9%B8%EC%A1%D1%B9&amp;month=4&amp;year=2020&amp;thetype=%A7%BA%CB%B9%E8%C7%C2%A7%D2%B9" xr:uid="{00000000-0004-0000-0D00-0000D7000000}"/>
    <hyperlink ref="E224" r:id="rId217" display="http://hfo63.cfo.in.th/CheckDataDtl.aspx?orgid=05702&amp;balance=%A7%BA%B4%D8%C5%3Cbr/%3E%A7%BA%CA%D1%C1%BE%D1%B9%B8%EC%A1%D1%B9&amp;month=4&amp;year=2020&amp;thetype=%A7%BA%CB%B9%E8%C7%C2%A7%D2%B9" xr:uid="{00000000-0004-0000-0D00-0000D8000000}"/>
    <hyperlink ref="E225" r:id="rId218" display="http://hfo63.cfo.in.th/CheckDataDtl.aspx?orgid=05702&amp;balance=%A7%BA%B4%D8%C5%3Cbr/%3E%A7%BA%CA%D1%C1%BE%D1%B9%B8%EC%A1%D1%B9&amp;month=4&amp;year=2020&amp;thetype=%A7%BA%CB%B9%E8%C7%C2%A7%D2%B9" xr:uid="{00000000-0004-0000-0D00-0000D9000000}"/>
    <hyperlink ref="E226" r:id="rId219" display="http://hfo63.cfo.in.th/CheckDataDtl.aspx?orgid=05703&amp;balance=%A7%BA%B4%D8%C5%3Cbr/%3E%A7%BA%CA%D1%C1%BE%D1%B9%B8%EC%A1%D1%B9&amp;month=4&amp;year=2020&amp;thetype=%A7%BA%CB%B9%E8%C7%C2%A7%D2%B9" xr:uid="{00000000-0004-0000-0D00-0000DA000000}"/>
    <hyperlink ref="E227" r:id="rId220" display="http://hfo63.cfo.in.th/CheckDataDtl.aspx?orgid=05703&amp;balance=%A7%BA%B4%D8%C5%3Cbr/%3E%A7%BA%CA%D1%C1%BE%D1%B9%B8%EC%A1%D1%B9&amp;month=4&amp;year=2020&amp;thetype=%A7%BA%CB%B9%E8%C7%C2%A7%D2%B9" xr:uid="{00000000-0004-0000-0D00-0000DB000000}"/>
    <hyperlink ref="E228" r:id="rId221" display="http://hfo63.cfo.in.th/CheckDataDtl.aspx?orgid=05704&amp;balance=%A7%BA%B4%D8%C5%3Cbr/%3E%A7%BA%CA%D1%C1%BE%D1%B9%B8%EC%A1%D1%B9&amp;month=4&amp;year=2020&amp;thetype=%A7%BA%CB%B9%E8%C7%C2%A7%D2%B9" xr:uid="{00000000-0004-0000-0D00-0000DC000000}"/>
    <hyperlink ref="E229" r:id="rId222" display="http://hfo63.cfo.in.th/CheckDataDtl.aspx?orgid=05704&amp;balance=%A7%BA%B4%D8%C5%3Cbr/%3E%A7%BA%CA%D1%C1%BE%D1%B9%B8%EC%A1%D1%B9&amp;month=4&amp;year=2020&amp;thetype=%A7%BA%CB%B9%E8%C7%C2%A7%D2%B9" xr:uid="{00000000-0004-0000-0D00-0000DD000000}"/>
    <hyperlink ref="E230" r:id="rId223" display="http://hfo63.cfo.in.th/CheckDataDtl.aspx?orgid=05705&amp;balance=%A7%BA%B4%D8%C5%3Cbr/%3E%A7%BA%CA%D1%C1%BE%D1%B9%B8%EC%A1%D1%B9&amp;month=4&amp;year=2020&amp;thetype=%A7%BA%CB%B9%E8%C7%C2%A7%D2%B9" xr:uid="{00000000-0004-0000-0D00-0000DE000000}"/>
    <hyperlink ref="E231" r:id="rId224" display="http://hfo63.cfo.in.th/CheckDataDtl.aspx?orgid=05705&amp;balance=%A7%BA%B4%D8%C5%3Cbr/%3E%A7%BA%CA%D1%C1%BE%D1%B9%B8%EC%A1%D1%B9&amp;month=4&amp;year=2020&amp;thetype=%A7%BA%CB%B9%E8%C7%C2%A7%D2%B9" xr:uid="{00000000-0004-0000-0D00-0000DF000000}"/>
    <hyperlink ref="E232" r:id="rId225" display="http://hfo63.cfo.in.th/CheckDataDtl.aspx?orgid=05706&amp;balance=%A7%BA%B4%D8%C5%3Cbr/%3E%A7%BA%CA%D1%C1%BE%D1%B9%B8%EC%A1%D1%B9&amp;month=4&amp;year=2020&amp;thetype=%A7%BA%CB%B9%E8%C7%C2%A7%D2%B9" xr:uid="{00000000-0004-0000-0D00-0000E0000000}"/>
    <hyperlink ref="E233" r:id="rId226" display="http://hfo63.cfo.in.th/CheckDataDtl.aspx?orgid=05706&amp;balance=%A7%BA%B4%D8%C5%3Cbr/%3E%A7%BA%CA%D1%C1%BE%D1%B9%B8%EC%A1%D1%B9&amp;month=4&amp;year=2020&amp;thetype=%A7%BA%CB%B9%E8%C7%C2%A7%D2%B9" xr:uid="{00000000-0004-0000-0D00-0000E1000000}"/>
    <hyperlink ref="E234" r:id="rId227" display="http://hfo63.cfo.in.th/CheckDataDtl.aspx?orgid=05707&amp;balance=%A7%BA%B4%D8%C5%3Cbr/%3E%A7%BA%CA%D1%C1%BE%D1%B9%B8%EC%A1%D1%B9&amp;month=4&amp;year=2020&amp;thetype=%A7%BA%CB%B9%E8%C7%C2%A7%D2%B9" xr:uid="{00000000-0004-0000-0D00-0000E2000000}"/>
    <hyperlink ref="E235" r:id="rId228" display="http://hfo63.cfo.in.th/CheckDataDtl.aspx?orgid=05707&amp;balance=%A7%BA%B4%D8%C5%3Cbr/%3E%A7%BA%CA%D1%C1%BE%D1%B9%B8%EC%A1%D1%B9&amp;month=4&amp;year=2020&amp;thetype=%A7%BA%CB%B9%E8%C7%C2%A7%D2%B9" xr:uid="{00000000-0004-0000-0D00-0000E3000000}"/>
    <hyperlink ref="E236" r:id="rId229" display="http://hfo63.cfo.in.th/CheckDataDtl.aspx?orgid=05708&amp;balance=%A7%BA%B4%D8%C5%3Cbr/%3E%A7%BA%CA%D1%C1%BE%D1%B9%B8%EC%A1%D1%B9&amp;month=4&amp;year=2020&amp;thetype=%A7%BA%CB%B9%E8%C7%C2%A7%D2%B9" xr:uid="{00000000-0004-0000-0D00-0000E4000000}"/>
    <hyperlink ref="E237" r:id="rId230" display="http://hfo63.cfo.in.th/CheckDataDtl.aspx?orgid=05708&amp;balance=%A7%BA%B4%D8%C5%3Cbr/%3E%A7%BA%CA%D1%C1%BE%D1%B9%B8%EC%A1%D1%B9&amp;month=4&amp;year=2020&amp;thetype=%A7%BA%CB%B9%E8%C7%C2%A7%D2%B9" xr:uid="{00000000-0004-0000-0D00-0000E5000000}"/>
    <hyperlink ref="E238" r:id="rId231" display="http://hfo63.cfo.in.th/CheckDataDtl.aspx?orgid=05709&amp;balance=%A7%BA%B4%D8%C5%3Cbr/%3E%A7%BA%CA%D1%C1%BE%D1%B9%B8%EC%A1%D1%B9&amp;month=4&amp;year=2020&amp;thetype=%A7%BA%CB%B9%E8%C7%C2%A7%D2%B9" xr:uid="{00000000-0004-0000-0D00-0000E6000000}"/>
    <hyperlink ref="E239" r:id="rId232" display="http://hfo63.cfo.in.th/CheckDataDtl.aspx?orgid=05709&amp;balance=%A7%BA%B4%D8%C5%3Cbr/%3E%A7%BA%CA%D1%C1%BE%D1%B9%B8%EC%A1%D1%B9&amp;month=4&amp;year=2020&amp;thetype=%A7%BA%CB%B9%E8%C7%C2%A7%D2%B9" xr:uid="{00000000-0004-0000-0D00-0000E7000000}"/>
    <hyperlink ref="E240" r:id="rId233" display="http://hfo63.cfo.in.th/CheckDataDtl.aspx?orgid=05710&amp;balance=%A7%BA%B4%D8%C5%3Cbr/%3E%A7%BA%CA%D1%C1%BE%D1%B9%B8%EC%A1%D1%B9&amp;month=4&amp;year=2020&amp;thetype=%A7%BA%CB%B9%E8%C7%C2%A7%D2%B9" xr:uid="{00000000-0004-0000-0D00-0000E8000000}"/>
    <hyperlink ref="E241" r:id="rId234" display="http://hfo63.cfo.in.th/CheckDataDtl.aspx?orgid=05710&amp;balance=%A7%BA%B4%D8%C5%3Cbr/%3E%A7%BA%CA%D1%C1%BE%D1%B9%B8%EC%A1%D1%B9&amp;month=4&amp;year=2020&amp;thetype=%A7%BA%CB%B9%E8%C7%C2%A7%D2%B9" xr:uid="{00000000-0004-0000-0D00-0000E9000000}"/>
    <hyperlink ref="E242" r:id="rId235" display="http://hfo63.cfo.in.th/CheckDataDtl.aspx?orgid=05711&amp;balance=%A7%BA%B4%D8%C5%3Cbr/%3E%A7%BA%CA%D1%C1%BE%D1%B9%B8%EC%A1%D1%B9&amp;month=4&amp;year=2020&amp;thetype=%A7%BA%CB%B9%E8%C7%C2%A7%D2%B9" xr:uid="{00000000-0004-0000-0D00-0000EA000000}"/>
    <hyperlink ref="E243" r:id="rId236" display="http://hfo63.cfo.in.th/CheckDataDtl.aspx?orgid=05711&amp;balance=%A7%BA%B4%D8%C5%3Cbr/%3E%A7%BA%CA%D1%C1%BE%D1%B9%B8%EC%A1%D1%B9&amp;month=4&amp;year=2020&amp;thetype=%A7%BA%CB%B9%E8%C7%C2%A7%D2%B9" xr:uid="{00000000-0004-0000-0D00-0000EB000000}"/>
    <hyperlink ref="E244" r:id="rId237" display="http://hfo63.cfo.in.th/CheckDataDtl.aspx?orgid=05712&amp;balance=%A7%BA%B4%D8%C5%3Cbr/%3E%A7%BA%CA%D1%C1%BE%D1%B9%B8%EC%A1%D1%B9&amp;month=4&amp;year=2020&amp;thetype=%A7%BA%CB%B9%E8%C7%C2%A7%D2%B9" xr:uid="{00000000-0004-0000-0D00-0000EC000000}"/>
    <hyperlink ref="E245" r:id="rId238" display="http://hfo63.cfo.in.th/CheckDataDtl.aspx?orgid=05712&amp;balance=%A7%BA%B4%D8%C5%3Cbr/%3E%A7%BA%CA%D1%C1%BE%D1%B9%B8%EC%A1%D1%B9&amp;month=4&amp;year=2020&amp;thetype=%A7%BA%CB%B9%E8%C7%C2%A7%D2%B9" xr:uid="{00000000-0004-0000-0D00-0000ED000000}"/>
    <hyperlink ref="E246" r:id="rId239" display="http://hfo63.cfo.in.th/CheckDataDtl.aspx?orgid=05713&amp;balance=%A7%BA%B4%D8%C5%3Cbr/%3E%A7%BA%CA%D1%C1%BE%D1%B9%B8%EC%A1%D1%B9&amp;month=4&amp;year=2020&amp;thetype=%A7%BA%CB%B9%E8%C7%C2%A7%D2%B9" xr:uid="{00000000-0004-0000-0D00-0000EE000000}"/>
    <hyperlink ref="E247" r:id="rId240" display="http://hfo63.cfo.in.th/CheckDataDtl.aspx?orgid=05713&amp;balance=%A7%BA%B4%D8%C5%3Cbr/%3E%A7%BA%CA%D1%C1%BE%D1%B9%B8%EC%A1%D1%B9&amp;month=4&amp;year=2020&amp;thetype=%A7%BA%CB%B9%E8%C7%C2%A7%D2%B9" xr:uid="{00000000-0004-0000-0D00-0000EF000000}"/>
    <hyperlink ref="E248" r:id="rId241" display="http://hfo63.cfo.in.th/CheckDataDtl.aspx?orgid=05714&amp;balance=%A7%BA%B4%D8%C5%3Cbr/%3E%A7%BA%CA%D1%C1%BE%D1%B9%B8%EC%A1%D1%B9&amp;month=4&amp;year=2020&amp;thetype=%A7%BA%CB%B9%E8%C7%C2%A7%D2%B9" xr:uid="{00000000-0004-0000-0D00-0000F0000000}"/>
    <hyperlink ref="E249" r:id="rId242" display="http://hfo63.cfo.in.th/CheckDataDtl.aspx?orgid=05714&amp;balance=%A7%BA%B4%D8%C5%3Cbr/%3E%A7%BA%CA%D1%C1%BE%D1%B9%B8%EC%A1%D1%B9&amp;month=4&amp;year=2020&amp;thetype=%A7%BA%CB%B9%E8%C7%C2%A7%D2%B9" xr:uid="{00000000-0004-0000-0D00-0000F1000000}"/>
    <hyperlink ref="E250" r:id="rId243" display="http://hfo63.cfo.in.th/CheckDataDtl.aspx?orgid=05715&amp;balance=%A7%BA%B4%D8%C5%3Cbr/%3E%A7%BA%CA%D1%C1%BE%D1%B9%B8%EC%A1%D1%B9&amp;month=4&amp;year=2020&amp;thetype=%A7%BA%CB%B9%E8%C7%C2%A7%D2%B9" xr:uid="{00000000-0004-0000-0D00-0000F2000000}"/>
    <hyperlink ref="E251" r:id="rId244" display="http://hfo63.cfo.in.th/CheckDataDtl.aspx?orgid=05715&amp;balance=%A7%BA%B4%D8%C5%3Cbr/%3E%A7%BA%CA%D1%C1%BE%D1%B9%B8%EC%A1%D1%B9&amp;month=4&amp;year=2020&amp;thetype=%A7%BA%CB%B9%E8%C7%C2%A7%D2%B9" xr:uid="{00000000-0004-0000-0D00-0000F3000000}"/>
    <hyperlink ref="E252" r:id="rId245" display="http://hfo63.cfo.in.th/CheckDataDtl.aspx?orgid=05716&amp;balance=%A7%BA%B4%D8%C5%3Cbr/%3E%A7%BA%CA%D1%C1%BE%D1%B9%B8%EC%A1%D1%B9&amp;month=4&amp;year=2020&amp;thetype=%A7%BA%CB%B9%E8%C7%C2%A7%D2%B9" xr:uid="{00000000-0004-0000-0D00-0000F4000000}"/>
    <hyperlink ref="E253" r:id="rId246" display="http://hfo63.cfo.in.th/CheckDataDtl.aspx?orgid=05716&amp;balance=%A7%BA%B4%D8%C5%3Cbr/%3E%A7%BA%CA%D1%C1%BE%D1%B9%B8%EC%A1%D1%B9&amp;month=4&amp;year=2020&amp;thetype=%A7%BA%CB%B9%E8%C7%C2%A7%D2%B9" xr:uid="{00000000-0004-0000-0D00-0000F5000000}"/>
    <hyperlink ref="E254" r:id="rId247" display="http://hfo63.cfo.in.th/CheckDataDtl.aspx?orgid=05717&amp;balance=%A7%BA%B4%D8%C5%3Cbr/%3E%A7%BA%CA%D1%C1%BE%D1%B9%B8%EC%A1%D1%B9&amp;month=4&amp;year=2020&amp;thetype=%A7%BA%CB%B9%E8%C7%C2%A7%D2%B9" xr:uid="{00000000-0004-0000-0D00-0000F6000000}"/>
    <hyperlink ref="E255" r:id="rId248" display="http://hfo63.cfo.in.th/CheckDataDtl.aspx?orgid=05717&amp;balance=%A7%BA%B4%D8%C5%3Cbr/%3E%A7%BA%CA%D1%C1%BE%D1%B9%B8%EC%A1%D1%B9&amp;month=4&amp;year=2020&amp;thetype=%A7%BA%CB%B9%E8%C7%C2%A7%D2%B9" xr:uid="{00000000-0004-0000-0D00-0000F7000000}"/>
    <hyperlink ref="E256" r:id="rId249" display="http://hfo63.cfo.in.th/CheckDataDtl.aspx?orgid=05718&amp;balance=%A7%BA%B4%D8%C5%3Cbr/%3E%A7%BA%CA%D1%C1%BE%D1%B9%B8%EC%A1%D1%B9&amp;month=4&amp;year=2020&amp;thetype=%A7%BA%CB%B9%E8%C7%C2%A7%D2%B9" xr:uid="{00000000-0004-0000-0D00-0000F8000000}"/>
    <hyperlink ref="E257" r:id="rId250" display="http://hfo63.cfo.in.th/CheckDataDtl.aspx?orgid=05718&amp;balance=%A7%BA%B4%D8%C5%3Cbr/%3E%A7%BA%CA%D1%C1%BE%D1%B9%B8%EC%A1%D1%B9&amp;month=4&amp;year=2020&amp;thetype=%A7%BA%CB%B9%E8%C7%C2%A7%D2%B9" xr:uid="{00000000-0004-0000-0D00-0000F9000000}"/>
    <hyperlink ref="E258" r:id="rId251" display="http://hfo63.cfo.in.th/CheckDataDtl.aspx?orgid=05719&amp;balance=%A7%BA%B4%D8%C5%3Cbr/%3E%A7%BA%CA%D1%C1%BE%D1%B9%B8%EC%A1%D1%B9&amp;month=4&amp;year=2020&amp;thetype=%A7%BA%CB%B9%E8%C7%C2%A7%D2%B9" xr:uid="{00000000-0004-0000-0D00-0000FA000000}"/>
    <hyperlink ref="E259" r:id="rId252" display="http://hfo63.cfo.in.th/CheckDataDtl.aspx?orgid=05719&amp;balance=%A7%BA%B4%D8%C5%3Cbr/%3E%A7%BA%CA%D1%C1%BE%D1%B9%B8%EC%A1%D1%B9&amp;month=4&amp;year=2020&amp;thetype=%A7%BA%CB%B9%E8%C7%C2%A7%D2%B9" xr:uid="{00000000-0004-0000-0D00-0000FB000000}"/>
    <hyperlink ref="E260" r:id="rId253" display="http://hfo63.cfo.in.th/CheckDataDtl.aspx?orgid=05720&amp;balance=%A7%BA%B4%D8%C5%3Cbr/%3E%A7%BA%CA%D1%C1%BE%D1%B9%B8%EC%A1%D1%B9&amp;month=4&amp;year=2020&amp;thetype=%A7%BA%CB%B9%E8%C7%C2%A7%D2%B9" xr:uid="{00000000-0004-0000-0D00-0000FC000000}"/>
    <hyperlink ref="E261" r:id="rId254" display="http://hfo63.cfo.in.th/CheckDataDtl.aspx?orgid=05720&amp;balance=%A7%BA%B4%D8%C5%3Cbr/%3E%A7%BA%CA%D1%C1%BE%D1%B9%B8%EC%A1%D1%B9&amp;month=4&amp;year=2020&amp;thetype=%A7%BA%CB%B9%E8%C7%C2%A7%D2%B9" xr:uid="{00000000-0004-0000-0D00-0000FD000000}"/>
    <hyperlink ref="E262" r:id="rId255" display="http://hfo63.cfo.in.th/CheckDataDtl.aspx?orgid=05721&amp;balance=%A7%BA%B4%D8%C5%3Cbr/%3E%A7%BA%CA%D1%C1%BE%D1%B9%B8%EC%A1%D1%B9&amp;month=4&amp;year=2020&amp;thetype=%A7%BA%CB%B9%E8%C7%C2%A7%D2%B9" xr:uid="{00000000-0004-0000-0D00-0000FE000000}"/>
    <hyperlink ref="E263" r:id="rId256" display="http://hfo63.cfo.in.th/CheckDataDtl.aspx?orgid=05721&amp;balance=%A7%BA%B4%D8%C5%3Cbr/%3E%A7%BA%CA%D1%C1%BE%D1%B9%B8%EC%A1%D1%B9&amp;month=4&amp;year=2020&amp;thetype=%A7%BA%CB%B9%E8%C7%C2%A7%D2%B9" xr:uid="{00000000-0004-0000-0D00-0000FF000000}"/>
    <hyperlink ref="E264" r:id="rId257" display="http://hfo63.cfo.in.th/CheckDataDtl.aspx?orgid=05722&amp;balance=%A7%BA%B4%D8%C5%3Cbr/%3E%A7%BA%CA%D1%C1%BE%D1%B9%B8%EC%A1%D1%B9&amp;month=4&amp;year=2020&amp;thetype=%A7%BA%CB%B9%E8%C7%C2%A7%D2%B9" xr:uid="{00000000-0004-0000-0D00-000000010000}"/>
    <hyperlink ref="E265" r:id="rId258" display="http://hfo63.cfo.in.th/CheckDataDtl.aspx?orgid=05722&amp;balance=%A7%BA%B4%D8%C5%3Cbr/%3E%A7%BA%CA%D1%C1%BE%D1%B9%B8%EC%A1%D1%B9&amp;month=4&amp;year=2020&amp;thetype=%A7%BA%CB%B9%E8%C7%C2%A7%D2%B9" xr:uid="{00000000-0004-0000-0D00-000001010000}"/>
    <hyperlink ref="E266" r:id="rId259" display="http://hfo63.cfo.in.th/CheckDataDtl.aspx?orgid=05723&amp;balance=%A7%BA%B4%D8%C5%3Cbr/%3E%A7%BA%CA%D1%C1%BE%D1%B9%B8%EC%A1%D1%B9&amp;month=4&amp;year=2020&amp;thetype=%A7%BA%CB%B9%E8%C7%C2%A7%D2%B9" xr:uid="{00000000-0004-0000-0D00-000002010000}"/>
    <hyperlink ref="E267" r:id="rId260" display="http://hfo63.cfo.in.th/CheckDataDtl.aspx?orgid=05723&amp;balance=%A7%BA%B4%D8%C5%3Cbr/%3E%A7%BA%CA%D1%C1%BE%D1%B9%B8%EC%A1%D1%B9&amp;month=4&amp;year=2020&amp;thetype=%A7%BA%CB%B9%E8%C7%C2%A7%D2%B9" xr:uid="{00000000-0004-0000-0D00-000003010000}"/>
    <hyperlink ref="E268" r:id="rId261" display="http://hfo63.cfo.in.th/CheckDataDtl.aspx?orgid=05724&amp;balance=%A7%BA%B4%D8%C5%3Cbr/%3E%A7%BA%CA%D1%C1%BE%D1%B9%B8%EC%A1%D1%B9&amp;month=4&amp;year=2020&amp;thetype=%A7%BA%CB%B9%E8%C7%C2%A7%D2%B9" xr:uid="{00000000-0004-0000-0D00-000004010000}"/>
    <hyperlink ref="E269" r:id="rId262" display="http://hfo63.cfo.in.th/CheckDataDtl.aspx?orgid=05724&amp;balance=%A7%BA%B4%D8%C5%3Cbr/%3E%A7%BA%CA%D1%C1%BE%D1%B9%B8%EC%A1%D1%B9&amp;month=4&amp;year=2020&amp;thetype=%A7%BA%CB%B9%E8%C7%C2%A7%D2%B9" xr:uid="{00000000-0004-0000-0D00-000005010000}"/>
    <hyperlink ref="E270" r:id="rId263" display="http://hfo63.cfo.in.th/CheckDataDtl.aspx?orgid=05725&amp;balance=%A7%BA%B4%D8%C5%3Cbr/%3E%A7%BA%CA%D1%C1%BE%D1%B9%B8%EC%A1%D1%B9&amp;month=4&amp;year=2020&amp;thetype=%A7%BA%CB%B9%E8%C7%C2%A7%D2%B9" xr:uid="{00000000-0004-0000-0D00-000006010000}"/>
    <hyperlink ref="E271" r:id="rId264" display="http://hfo63.cfo.in.th/CheckDataDtl.aspx?orgid=05725&amp;balance=%A7%BA%B4%D8%C5%3Cbr/%3E%A7%BA%CA%D1%C1%BE%D1%B9%B8%EC%A1%D1%B9&amp;month=4&amp;year=2020&amp;thetype=%A7%BA%CB%B9%E8%C7%C2%A7%D2%B9" xr:uid="{00000000-0004-0000-0D00-000007010000}"/>
    <hyperlink ref="E272" r:id="rId265" display="http://hfo63.cfo.in.th/CheckDataDtl.aspx?orgid=05726&amp;balance=%A7%BA%B4%D8%C5%3Cbr/%3E%A7%BA%CA%D1%C1%BE%D1%B9%B8%EC%A1%D1%B9&amp;month=4&amp;year=2020&amp;thetype=%A7%BA%CB%B9%E8%C7%C2%A7%D2%B9" xr:uid="{00000000-0004-0000-0D00-000008010000}"/>
    <hyperlink ref="E273" r:id="rId266" display="http://hfo63.cfo.in.th/CheckDataDtl.aspx?orgid=05726&amp;balance=%A7%BA%B4%D8%C5%3Cbr/%3E%A7%BA%CA%D1%C1%BE%D1%B9%B8%EC%A1%D1%B9&amp;month=4&amp;year=2020&amp;thetype=%A7%BA%CB%B9%E8%C7%C2%A7%D2%B9" xr:uid="{00000000-0004-0000-0D00-000009010000}"/>
    <hyperlink ref="E274" r:id="rId267" display="http://hfo63.cfo.in.th/CheckDataDtl.aspx?orgid=05727&amp;balance=%A7%BA%B4%D8%C5%3Cbr/%3E%A7%BA%CA%D1%C1%BE%D1%B9%B8%EC%A1%D1%B9&amp;month=4&amp;year=2020&amp;thetype=%A7%BA%CB%B9%E8%C7%C2%A7%D2%B9" xr:uid="{00000000-0004-0000-0D00-00000A010000}"/>
    <hyperlink ref="E275" r:id="rId268" display="http://hfo63.cfo.in.th/CheckDataDtl.aspx?orgid=05727&amp;balance=%A7%BA%B4%D8%C5%3Cbr/%3E%A7%BA%CA%D1%C1%BE%D1%B9%B8%EC%A1%D1%B9&amp;month=4&amp;year=2020&amp;thetype=%A7%BA%CB%B9%E8%C7%C2%A7%D2%B9" xr:uid="{00000000-0004-0000-0D00-00000B010000}"/>
    <hyperlink ref="E276" r:id="rId269" display="http://hfo63.cfo.in.th/CheckDataDtl.aspx?orgid=05728&amp;balance=%A7%BA%B4%D8%C5%3Cbr/%3E%A7%BA%CA%D1%C1%BE%D1%B9%B8%EC%A1%D1%B9&amp;month=4&amp;year=2020&amp;thetype=%A7%BA%CB%B9%E8%C7%C2%A7%D2%B9" xr:uid="{00000000-0004-0000-0D00-00000C010000}"/>
    <hyperlink ref="E277" r:id="rId270" display="http://hfo63.cfo.in.th/CheckDataDtl.aspx?orgid=05728&amp;balance=%A7%BA%B4%D8%C5%3Cbr/%3E%A7%BA%CA%D1%C1%BE%D1%B9%B8%EC%A1%D1%B9&amp;month=4&amp;year=2020&amp;thetype=%A7%BA%CB%B9%E8%C7%C2%A7%D2%B9" xr:uid="{00000000-0004-0000-0D00-00000D010000}"/>
    <hyperlink ref="E278" r:id="rId271" display="http://hfo63.cfo.in.th/CheckDataDtl.aspx?orgid=05729&amp;balance=%A7%BA%B4%D8%C5%3Cbr/%3E%A7%BA%CA%D1%C1%BE%D1%B9%B8%EC%A1%D1%B9&amp;month=4&amp;year=2020&amp;thetype=%A7%BA%CB%B9%E8%C7%C2%A7%D2%B9" xr:uid="{00000000-0004-0000-0D00-00000E010000}"/>
    <hyperlink ref="E279" r:id="rId272" display="http://hfo63.cfo.in.th/CheckDataDtl.aspx?orgid=05729&amp;balance=%A7%BA%B4%D8%C5%3Cbr/%3E%A7%BA%CA%D1%C1%BE%D1%B9%B8%EC%A1%D1%B9&amp;month=4&amp;year=2020&amp;thetype=%A7%BA%CB%B9%E8%C7%C2%A7%D2%B9" xr:uid="{00000000-0004-0000-0D00-00000F010000}"/>
    <hyperlink ref="E280" r:id="rId273" display="http://hfo63.cfo.in.th/CheckDataDtl.aspx?orgid=05730&amp;balance=%A7%BA%B4%D8%C5%3Cbr/%3E%A7%BA%CA%D1%C1%BE%D1%B9%B8%EC%A1%D1%B9&amp;month=4&amp;year=2020&amp;thetype=%A7%BA%CB%B9%E8%C7%C2%A7%D2%B9" xr:uid="{00000000-0004-0000-0D00-000010010000}"/>
    <hyperlink ref="E281" r:id="rId274" display="http://hfo63.cfo.in.th/CheckDataDtl.aspx?orgid=05730&amp;balance=%A7%BA%B4%D8%C5%3Cbr/%3E%A7%BA%CA%D1%C1%BE%D1%B9%B8%EC%A1%D1%B9&amp;month=4&amp;year=2020&amp;thetype=%A7%BA%CB%B9%E8%C7%C2%A7%D2%B9" xr:uid="{00000000-0004-0000-0D00-000011010000}"/>
    <hyperlink ref="E282" r:id="rId275" display="http://hfo63.cfo.in.th/CheckDataDtl.aspx?orgid=05731&amp;balance=%A7%BA%B4%D8%C5%3Cbr/%3E%A7%BA%CA%D1%C1%BE%D1%B9%B8%EC%A1%D1%B9&amp;month=4&amp;year=2020&amp;thetype=%A7%BA%CB%B9%E8%C7%C2%A7%D2%B9" xr:uid="{00000000-0004-0000-0D00-000012010000}"/>
    <hyperlink ref="E283" r:id="rId276" display="http://hfo63.cfo.in.th/CheckDataDtl.aspx?orgid=05731&amp;balance=%A7%BA%B4%D8%C5%3Cbr/%3E%A7%BA%CA%D1%C1%BE%D1%B9%B8%EC%A1%D1%B9&amp;month=4&amp;year=2020&amp;thetype=%A7%BA%CB%B9%E8%C7%C2%A7%D2%B9" xr:uid="{00000000-0004-0000-0D00-000013010000}"/>
    <hyperlink ref="E284" r:id="rId277" display="http://hfo63.cfo.in.th/CheckDataDtl.aspx?orgid=05732&amp;balance=%A7%BA%B4%D8%C5%3Cbr/%3E%A7%BA%CA%D1%C1%BE%D1%B9%B8%EC%A1%D1%B9&amp;month=4&amp;year=2020&amp;thetype=%A7%BA%CB%B9%E8%C7%C2%A7%D2%B9" xr:uid="{00000000-0004-0000-0D00-000014010000}"/>
    <hyperlink ref="E285" r:id="rId278" display="http://hfo63.cfo.in.th/CheckDataDtl.aspx?orgid=05732&amp;balance=%A7%BA%B4%D8%C5%3Cbr/%3E%A7%BA%CA%D1%C1%BE%D1%B9%B8%EC%A1%D1%B9&amp;month=4&amp;year=2020&amp;thetype=%A7%BA%CB%B9%E8%C7%C2%A7%D2%B9" xr:uid="{00000000-0004-0000-0D00-000015010000}"/>
    <hyperlink ref="E286" r:id="rId279" display="http://hfo63.cfo.in.th/CheckDataDtl.aspx?orgid=05733&amp;balance=%A7%BA%B4%D8%C5%3Cbr/%3E%A7%BA%CA%D1%C1%BE%D1%B9%B8%EC%A1%D1%B9&amp;month=4&amp;year=2020&amp;thetype=%A7%BA%CB%B9%E8%C7%C2%A7%D2%B9" xr:uid="{00000000-0004-0000-0D00-000016010000}"/>
    <hyperlink ref="E287" r:id="rId280" display="http://hfo63.cfo.in.th/CheckDataDtl.aspx?orgid=05733&amp;balance=%A7%BA%B4%D8%C5%3Cbr/%3E%A7%BA%CA%D1%C1%BE%D1%B9%B8%EC%A1%D1%B9&amp;month=4&amp;year=2020&amp;thetype=%A7%BA%CB%B9%E8%C7%C2%A7%D2%B9" xr:uid="{00000000-0004-0000-0D00-000017010000}"/>
    <hyperlink ref="E288" r:id="rId281" display="http://hfo63.cfo.in.th/CheckDataDtl.aspx?orgid=05734&amp;balance=%A7%BA%B4%D8%C5%3Cbr/%3E%A7%BA%CA%D1%C1%BE%D1%B9%B8%EC%A1%D1%B9&amp;month=4&amp;year=2020&amp;thetype=%A7%BA%CB%B9%E8%C7%C2%A7%D2%B9" xr:uid="{00000000-0004-0000-0D00-000018010000}"/>
    <hyperlink ref="E289" r:id="rId282" display="http://hfo63.cfo.in.th/CheckDataDtl.aspx?orgid=05734&amp;balance=%A7%BA%B4%D8%C5%3Cbr/%3E%A7%BA%CA%D1%C1%BE%D1%B9%B8%EC%A1%D1%B9&amp;month=4&amp;year=2020&amp;thetype=%A7%BA%CB%B9%E8%C7%C2%A7%D2%B9" xr:uid="{00000000-0004-0000-0D00-000019010000}"/>
    <hyperlink ref="E290" r:id="rId283" display="http://hfo63.cfo.in.th/CheckDataDtl.aspx?orgid=05735&amp;balance=%A7%BA%B4%D8%C5%3Cbr/%3E%A7%BA%CA%D1%C1%BE%D1%B9%B8%EC%A1%D1%B9&amp;month=4&amp;year=2020&amp;thetype=%A7%BA%CB%B9%E8%C7%C2%A7%D2%B9" xr:uid="{00000000-0004-0000-0D00-00001A010000}"/>
    <hyperlink ref="E291" r:id="rId284" display="http://hfo63.cfo.in.th/CheckDataDtl.aspx?orgid=05735&amp;balance=%A7%BA%B4%D8%C5%3Cbr/%3E%A7%BA%CA%D1%C1%BE%D1%B9%B8%EC%A1%D1%B9&amp;month=4&amp;year=2020&amp;thetype=%A7%BA%CB%B9%E8%C7%C2%A7%D2%B9" xr:uid="{00000000-0004-0000-0D00-00001B010000}"/>
    <hyperlink ref="E292" r:id="rId285" display="http://hfo63.cfo.in.th/CheckDataDtl.aspx?orgid=05736&amp;balance=%A7%BA%B4%D8%C5%3Cbr/%3E%A7%BA%CA%D1%C1%BE%D1%B9%B8%EC%A1%D1%B9&amp;month=4&amp;year=2020&amp;thetype=%A7%BA%CB%B9%E8%C7%C2%A7%D2%B9" xr:uid="{00000000-0004-0000-0D00-00001C010000}"/>
    <hyperlink ref="E293" r:id="rId286" display="http://hfo63.cfo.in.th/CheckDataDtl.aspx?orgid=05736&amp;balance=%A7%BA%B4%D8%C5%3Cbr/%3E%A7%BA%CA%D1%C1%BE%D1%B9%B8%EC%A1%D1%B9&amp;month=4&amp;year=2020&amp;thetype=%A7%BA%CB%B9%E8%C7%C2%A7%D2%B9" xr:uid="{00000000-0004-0000-0D00-00001D010000}"/>
    <hyperlink ref="E294" r:id="rId287" display="http://hfo63.cfo.in.th/CheckDataDtl.aspx?orgid=05737&amp;balance=%A7%BA%B4%D8%C5%3Cbr/%3E%A7%BA%CA%D1%C1%BE%D1%B9%B8%EC%A1%D1%B9&amp;month=4&amp;year=2020&amp;thetype=%A7%BA%CB%B9%E8%C7%C2%A7%D2%B9" xr:uid="{00000000-0004-0000-0D00-00001E010000}"/>
    <hyperlink ref="E295" r:id="rId288" display="http://hfo63.cfo.in.th/CheckDataDtl.aspx?orgid=05737&amp;balance=%A7%BA%B4%D8%C5%3Cbr/%3E%A7%BA%CA%D1%C1%BE%D1%B9%B8%EC%A1%D1%B9&amp;month=4&amp;year=2020&amp;thetype=%A7%BA%CB%B9%E8%C7%C2%A7%D2%B9" xr:uid="{00000000-0004-0000-0D00-00001F010000}"/>
    <hyperlink ref="E296" r:id="rId289" display="http://hfo63.cfo.in.th/CheckDataDtl.aspx?orgid=05738&amp;balance=%A7%BA%B4%D8%C5%3Cbr/%3E%A7%BA%CA%D1%C1%BE%D1%B9%B8%EC%A1%D1%B9&amp;month=4&amp;year=2020&amp;thetype=%A7%BA%CB%B9%E8%C7%C2%A7%D2%B9" xr:uid="{00000000-0004-0000-0D00-000020010000}"/>
    <hyperlink ref="E297" r:id="rId290" display="http://hfo63.cfo.in.th/CheckDataDtl.aspx?orgid=05738&amp;balance=%A7%BA%B4%D8%C5%3Cbr/%3E%A7%BA%CA%D1%C1%BE%D1%B9%B8%EC%A1%D1%B9&amp;month=4&amp;year=2020&amp;thetype=%A7%BA%CB%B9%E8%C7%C2%A7%D2%B9" xr:uid="{00000000-0004-0000-0D00-000021010000}"/>
    <hyperlink ref="E298" r:id="rId291" display="http://hfo63.cfo.in.th/CheckDataDtl.aspx?orgid=05739&amp;balance=%A7%BA%B4%D8%C5%3Cbr/%3E%A7%BA%CA%D1%C1%BE%D1%B9%B8%EC%A1%D1%B9&amp;month=4&amp;year=2020&amp;thetype=%A7%BA%CB%B9%E8%C7%C2%A7%D2%B9" xr:uid="{00000000-0004-0000-0D00-000022010000}"/>
    <hyperlink ref="E299" r:id="rId292" display="http://hfo63.cfo.in.th/CheckDataDtl.aspx?orgid=05739&amp;balance=%A7%BA%B4%D8%C5%3Cbr/%3E%A7%BA%CA%D1%C1%BE%D1%B9%B8%EC%A1%D1%B9&amp;month=4&amp;year=2020&amp;thetype=%A7%BA%CB%B9%E8%C7%C2%A7%D2%B9" xr:uid="{00000000-0004-0000-0D00-000023010000}"/>
    <hyperlink ref="E300" r:id="rId293" display="http://hfo63.cfo.in.th/CheckDataDtl.aspx?orgid=0650&amp;balance=%A7%BA%B4%D8%C5%3Cbr/%3E%A7%BA%CA%D1%C1%BE%D1%B9%B8%EC%A1%D1%B9&amp;month=4&amp;year=2020&amp;thetype=%A7%BA%CB%B9%E8%C7%C2%A7%D2%B9" xr:uid="{00000000-0004-0000-0D00-000024010000}"/>
    <hyperlink ref="E301" r:id="rId294" display="http://hfo63.cfo.in.th/CheckDataDtl.aspx?orgid=0650&amp;balance=%A7%BA%B4%D8%C5%3Cbr/%3E%A7%BA%CA%D1%C1%BE%D1%B9%B8%EC%A1%D1%B9&amp;month=4&amp;year=2020&amp;thetype=%A7%BA%CB%B9%E8%C7%C2%A7%D2%B9" xr:uid="{00000000-0004-0000-0D00-000025010000}"/>
    <hyperlink ref="E302" r:id="rId295" display="http://hfo63.cfo.in.th/CheckDataDtl.aspx?orgid=10711&amp;balance=%A7%BA%B4%D8%C5%3Cbr/%3E%A7%BA%CA%D1%C1%BE%D1%B9%B8%EC%A1%D1%B9&amp;month=4&amp;year=2020&amp;thetype=%A7%BA%CB%B9%E8%C7%C2%A7%D2%B9" xr:uid="{00000000-0004-0000-0D00-000026010000}"/>
    <hyperlink ref="E303" r:id="rId296" display="http://hfo63.cfo.in.th/CheckDataDtl.aspx?orgid=10711&amp;balance=%A7%BA%B4%D8%C5%3Cbr/%3E%A7%BA%CA%D1%C1%BE%D1%B9%B8%EC%A1%D1%B9&amp;month=4&amp;year=2020&amp;thetype=%A7%BA%CB%B9%E8%C7%C2%A7%D2%B9" xr:uid="{00000000-0004-0000-0D00-000027010000}"/>
    <hyperlink ref="E304" r:id="rId297" display="http://hfo63.cfo.in.th/CheckDataDtl.aspx?orgid=11104&amp;balance=%A7%BA%B4%D8%C5%3Cbr/%3E%A7%BA%CA%D1%C1%BE%D1%B9%B8%EC%A1%D1%B9&amp;month=4&amp;year=2020&amp;thetype=%A7%BA%CB%B9%E8%C7%C2%A7%D2%B9" xr:uid="{00000000-0004-0000-0D00-000028010000}"/>
    <hyperlink ref="E305" r:id="rId298" display="http://hfo63.cfo.in.th/CheckDataDtl.aspx?orgid=11104&amp;balance=%A7%BA%B4%D8%C5%3Cbr/%3E%A7%BA%CA%D1%C1%BE%D1%B9%B8%EC%A1%D1%B9&amp;month=4&amp;year=2020&amp;thetype=%A7%BA%CB%B9%E8%C7%C2%A7%D2%B9" xr:uid="{00000000-0004-0000-0D00-000029010000}"/>
    <hyperlink ref="E306" r:id="rId299" display="http://hfo63.cfo.in.th/CheckDataDtl.aspx?orgid=11105&amp;balance=%A7%BA%B4%D8%C5%3Cbr/%3E%A7%BA%CA%D1%C1%BE%D1%B9%B8%EC%A1%D1%B9&amp;month=4&amp;year=2020&amp;thetype=%A7%BA%CB%B9%E8%C7%C2%A7%D2%B9" xr:uid="{00000000-0004-0000-0D00-00002A010000}"/>
    <hyperlink ref="E307" r:id="rId300" display="http://hfo63.cfo.in.th/CheckDataDtl.aspx?orgid=11105&amp;balance=%A7%BA%B4%D8%C5%3Cbr/%3E%A7%BA%CA%D1%C1%BE%D1%B9%B8%EC%A1%D1%B9&amp;month=4&amp;year=2020&amp;thetype=%A7%BA%CB%B9%E8%C7%C2%A7%D2%B9" xr:uid="{00000000-0004-0000-0D00-00002B010000}"/>
    <hyperlink ref="E308" r:id="rId301" display="http://hfo63.cfo.in.th/CheckDataDtl.aspx?orgid=11106&amp;balance=%A7%BA%B4%D8%C5%3Cbr/%3E%A7%BA%CA%D1%C1%BE%D1%B9%B8%EC%A1%D1%B9&amp;month=4&amp;year=2020&amp;thetype=%A7%BA%CB%B9%E8%C7%C2%A7%D2%B9" xr:uid="{00000000-0004-0000-0D00-00002C010000}"/>
    <hyperlink ref="E309" r:id="rId302" display="http://hfo63.cfo.in.th/CheckDataDtl.aspx?orgid=11106&amp;balance=%A7%BA%B4%D8%C5%3Cbr/%3E%A7%BA%CA%D1%C1%BE%D1%B9%B8%EC%A1%D1%B9&amp;month=4&amp;year=2020&amp;thetype=%A7%BA%CB%B9%E8%C7%C2%A7%D2%B9" xr:uid="{00000000-0004-0000-0D00-00002D010000}"/>
    <hyperlink ref="E310" r:id="rId303" display="http://hfo63.cfo.in.th/CheckDataDtl.aspx?orgid=11107&amp;balance=%A7%BA%B4%D8%C5%3Cbr/%3E%A7%BA%CA%D1%C1%BE%D1%B9%B8%EC%A1%D1%B9&amp;month=4&amp;year=2020&amp;thetype=%A7%BA%CB%B9%E8%C7%C2%A7%D2%B9" xr:uid="{00000000-0004-0000-0D00-00002E010000}"/>
    <hyperlink ref="E311" r:id="rId304" display="http://hfo63.cfo.in.th/CheckDataDtl.aspx?orgid=11107&amp;balance=%A7%BA%B4%D8%C5%3Cbr/%3E%A7%BA%CA%D1%C1%BE%D1%B9%B8%EC%A1%D1%B9&amp;month=4&amp;year=2020&amp;thetype=%A7%BA%CB%B9%E8%C7%C2%A7%D2%B9" xr:uid="{00000000-0004-0000-0D00-00002F010000}"/>
    <hyperlink ref="E312" r:id="rId305" display="http://hfo63.cfo.in.th/CheckDataDtl.aspx?orgid=11108&amp;balance=%A7%BA%B4%D8%C5%3Cbr/%3E%A7%BA%CA%D1%C1%BE%D1%B9%B8%EC%A1%D1%B9&amp;month=4&amp;year=2020&amp;thetype=%A7%BA%CB%B9%E8%C7%C2%A7%D2%B9" xr:uid="{00000000-0004-0000-0D00-000030010000}"/>
    <hyperlink ref="E313" r:id="rId306" display="http://hfo63.cfo.in.th/CheckDataDtl.aspx?orgid=11108&amp;balance=%A7%BA%B4%D8%C5%3Cbr/%3E%A7%BA%CA%D1%C1%BE%D1%B9%B8%EC%A1%D1%B9&amp;month=4&amp;year=2020&amp;thetype=%A7%BA%CB%B9%E8%C7%C2%A7%D2%B9" xr:uid="{00000000-0004-0000-0D00-000031010000}"/>
    <hyperlink ref="E314" r:id="rId307" display="http://hfo63.cfo.in.th/CheckDataDtl.aspx?orgid=11109&amp;balance=%A7%BA%B4%D8%C5%3Cbr/%3E%A7%BA%CA%D1%C1%BE%D1%B9%B8%EC%A1%D1%B9&amp;month=4&amp;year=2020&amp;thetype=%A7%BA%CB%B9%E8%C7%C2%A7%D2%B9" xr:uid="{00000000-0004-0000-0D00-000032010000}"/>
    <hyperlink ref="E315" r:id="rId308" display="http://hfo63.cfo.in.th/CheckDataDtl.aspx?orgid=11109&amp;balance=%A7%BA%B4%D8%C5%3Cbr/%3E%A7%BA%CA%D1%C1%BE%D1%B9%B8%EC%A1%D1%B9&amp;month=4&amp;year=2020&amp;thetype=%A7%BA%CB%B9%E8%C7%C2%A7%D2%B9" xr:uid="{00000000-0004-0000-0D00-000033010000}"/>
    <hyperlink ref="E316" r:id="rId309" display="http://hfo63.cfo.in.th/CheckDataDtl.aspx?orgid=11110&amp;balance=%A7%BA%B4%D8%C5%3Cbr/%3E%A7%BA%CA%D1%C1%BE%D1%B9%B8%EC%A1%D1%B9&amp;month=4&amp;year=2020&amp;thetype=%A7%BA%CB%B9%E8%C7%C2%A7%D2%B9" xr:uid="{00000000-0004-0000-0D00-000034010000}"/>
    <hyperlink ref="E317" r:id="rId310" display="http://hfo63.cfo.in.th/CheckDataDtl.aspx?orgid=11110&amp;balance=%A7%BA%B4%D8%C5%3Cbr/%3E%A7%BA%CA%D1%C1%BE%D1%B9%B8%EC%A1%D1%B9&amp;month=4&amp;year=2020&amp;thetype=%A7%BA%CB%B9%E8%C7%C2%A7%D2%B9" xr:uid="{00000000-0004-0000-0D00-000035010000}"/>
    <hyperlink ref="E318" r:id="rId311" display="http://hfo63.cfo.in.th/CheckDataDtl.aspx?orgid=11111&amp;balance=%A7%BA%B4%D8%C5%3Cbr/%3E%A7%BA%CA%D1%C1%BE%D1%B9%B8%EC%A1%D1%B9&amp;month=4&amp;year=2020&amp;thetype=%A7%BA%CB%B9%E8%C7%C2%A7%D2%B9" xr:uid="{00000000-0004-0000-0D00-000036010000}"/>
    <hyperlink ref="E319" r:id="rId312" display="http://hfo63.cfo.in.th/CheckDataDtl.aspx?orgid=11111&amp;balance=%A7%BA%B4%D8%C5%3Cbr/%3E%A7%BA%CA%D1%C1%BE%D1%B9%B8%EC%A1%D1%B9&amp;month=4&amp;year=2020&amp;thetype=%A7%BA%CB%B9%E8%C7%C2%A7%D2%B9" xr:uid="{00000000-0004-0000-0D00-000037010000}"/>
    <hyperlink ref="E320" r:id="rId313" display="http://hfo63.cfo.in.th/CheckDataDtl.aspx?orgid=11112&amp;balance=%A7%BA%B4%D8%C5%3Cbr/%3E%A7%BA%CA%D1%C1%BE%D1%B9%B8%EC%A1%D1%B9&amp;month=4&amp;year=2020&amp;thetype=%A7%BA%CB%B9%E8%C7%C2%A7%D2%B9" xr:uid="{00000000-0004-0000-0D00-000038010000}"/>
    <hyperlink ref="E321" r:id="rId314" display="http://hfo63.cfo.in.th/CheckDataDtl.aspx?orgid=11112&amp;balance=%A7%BA%B4%D8%C5%3Cbr/%3E%A7%BA%CA%D1%C1%BE%D1%B9%B8%EC%A1%D1%B9&amp;month=4&amp;year=2020&amp;thetype=%A7%BA%CB%B9%E8%C7%C2%A7%D2%B9" xr:uid="{00000000-0004-0000-0D00-000039010000}"/>
    <hyperlink ref="E322" r:id="rId315" display="http://hfo63.cfo.in.th/CheckDataDtl.aspx?orgid=11451&amp;balance=%A7%BA%B4%D8%C5%3Cbr/%3E%A7%BA%CA%D1%C1%BE%D1%B9%B8%EC%A1%D1%B9&amp;month=4&amp;year=2020&amp;thetype=%A7%BA%CB%B9%E8%C7%C2%A7%D2%B9" xr:uid="{00000000-0004-0000-0D00-00003A010000}"/>
    <hyperlink ref="E323" r:id="rId316" display="http://hfo63.cfo.in.th/CheckDataDtl.aspx?orgid=11451&amp;balance=%A7%BA%B4%D8%C5%3Cbr/%3E%A7%BA%CA%D1%C1%BE%D1%B9%B8%EC%A1%D1%B9&amp;month=4&amp;year=2020&amp;thetype=%A7%BA%CB%B9%E8%C7%C2%A7%D2%B9" xr:uid="{00000000-0004-0000-0D00-00003B010000}"/>
    <hyperlink ref="E324" r:id="rId317" display="http://hfo63.cfo.in.th/CheckDataDtl.aspx?orgid=11873&amp;balance=%A7%BA%B4%D8%C5%3Cbr/%3E%A7%BA%CA%D1%C1%BE%D1%B9%B8%EC%A1%D1%B9&amp;month=4&amp;year=2020&amp;thetype=%A7%BA%CB%B9%E8%C7%C2%A7%D2%B9" xr:uid="{00000000-0004-0000-0D00-00003C010000}"/>
    <hyperlink ref="E325" r:id="rId318" display="http://hfo63.cfo.in.th/CheckDataDtl.aspx?orgid=11873&amp;balance=%A7%BA%B4%D8%C5%3Cbr/%3E%A7%BA%CA%D1%C1%BE%D1%B9%B8%EC%A1%D1%B9&amp;month=4&amp;year=2020&amp;thetype=%A7%BA%CB%B9%E8%C7%C2%A7%D2%B9" xr:uid="{00000000-0004-0000-0D00-00003D010000}"/>
    <hyperlink ref="E326" r:id="rId319" display="http://hfo63.cfo.in.th/CheckDataDtl.aspx?orgid=13979&amp;balance=%A7%BA%B4%D8%C5%3Cbr/%3E%A7%BA%CA%D1%C1%BE%D1%B9%B8%EC%A1%D1%B9&amp;month=4&amp;year=2020&amp;thetype=%A7%BA%CB%B9%E8%C7%C2%A7%D2%B9" xr:uid="{00000000-0004-0000-0D00-00003E010000}"/>
    <hyperlink ref="E327" r:id="rId320" display="http://hfo63.cfo.in.th/CheckDataDtl.aspx?orgid=13979&amp;balance=%A7%BA%B4%D8%C5%3Cbr/%3E%A7%BA%CA%D1%C1%BE%D1%B9%B8%EC%A1%D1%B9&amp;month=4&amp;year=2020&amp;thetype=%A7%BA%CB%B9%E8%C7%C2%A7%D2%B9" xr:uid="{00000000-0004-0000-0D00-00003F010000}"/>
    <hyperlink ref="E328" r:id="rId321" display="http://hfo63.cfo.in.th/CheckDataDtl.aspx?orgid=13980&amp;balance=%A7%BA%B4%D8%C5%3Cbr/%3E%A7%BA%CA%D1%C1%BE%D1%B9%B8%EC%A1%D1%B9&amp;month=4&amp;year=2020&amp;thetype=%A7%BA%CB%B9%E8%C7%C2%A7%D2%B9" xr:uid="{00000000-0004-0000-0D00-000040010000}"/>
    <hyperlink ref="E329" r:id="rId322" display="http://hfo63.cfo.in.th/CheckDataDtl.aspx?orgid=13980&amp;balance=%A7%BA%B4%D8%C5%3Cbr/%3E%A7%BA%CA%D1%C1%BE%D1%B9%B8%EC%A1%D1%B9&amp;month=4&amp;year=2020&amp;thetype=%A7%BA%CB%B9%E8%C7%C2%A7%D2%B9" xr:uid="{00000000-0004-0000-0D00-000041010000}"/>
    <hyperlink ref="E330" r:id="rId323" display="http://hfo63.cfo.in.th/CheckDataDtl.aspx?orgid=13981&amp;balance=%A7%BA%B4%D8%C5%3Cbr/%3E%A7%BA%CA%D1%C1%BE%D1%B9%B8%EC%A1%D1%B9&amp;month=4&amp;year=2020&amp;thetype=%A7%BA%CB%B9%E8%C7%C2%A7%D2%B9" xr:uid="{00000000-0004-0000-0D00-000042010000}"/>
    <hyperlink ref="E331" r:id="rId324" display="http://hfo63.cfo.in.th/CheckDataDtl.aspx?orgid=13981&amp;balance=%A7%BA%B4%D8%C5%3Cbr/%3E%A7%BA%CA%D1%C1%BE%D1%B9%B8%EC%A1%D1%B9&amp;month=4&amp;year=2020&amp;thetype=%A7%BA%CB%B9%E8%C7%C2%A7%D2%B9" xr:uid="{00000000-0004-0000-0D00-000043010000}"/>
    <hyperlink ref="E332" r:id="rId325" display="http://hfo63.cfo.in.th/CheckDataDtl.aspx?orgid=13982&amp;balance=%A7%BA%B4%D8%C5%3Cbr/%3E%A7%BA%CA%D1%C1%BE%D1%B9%B8%EC%A1%D1%B9&amp;month=4&amp;year=2020&amp;thetype=%A7%BA%CB%B9%E8%C7%C2%A7%D2%B9" xr:uid="{00000000-0004-0000-0D00-000044010000}"/>
    <hyperlink ref="E333" r:id="rId326" display="http://hfo63.cfo.in.th/CheckDataDtl.aspx?orgid=13982&amp;balance=%A7%BA%B4%D8%C5%3Cbr/%3E%A7%BA%CA%D1%C1%BE%D1%B9%B8%EC%A1%D1%B9&amp;month=4&amp;year=2020&amp;thetype=%A7%BA%CB%B9%E8%C7%C2%A7%D2%B9" xr:uid="{00000000-0004-0000-0D00-000045010000}"/>
    <hyperlink ref="E334" r:id="rId327" display="http://hfo63.cfo.in.th/CheckDataDtl.aspx?orgid=13983&amp;balance=%A7%BA%B4%D8%C5%3Cbr/%3E%A7%BA%CA%D1%C1%BE%D1%B9%B8%EC%A1%D1%B9&amp;month=4&amp;year=2020&amp;thetype=%A7%BA%CB%B9%E8%C7%C2%A7%D2%B9" xr:uid="{00000000-0004-0000-0D00-000046010000}"/>
    <hyperlink ref="E335" r:id="rId328" display="http://hfo63.cfo.in.th/CheckDataDtl.aspx?orgid=13983&amp;balance=%A7%BA%B4%D8%C5%3Cbr/%3E%A7%BA%CA%D1%C1%BE%D1%B9%B8%EC%A1%D1%B9&amp;month=4&amp;year=2020&amp;thetype=%A7%BA%CB%B9%E8%C7%C2%A7%D2%B9" xr:uid="{00000000-0004-0000-0D00-000047010000}"/>
    <hyperlink ref="E336" r:id="rId329" display="http://hfo63.cfo.in.th/CheckDataDtl.aspx?orgid=14277&amp;balance=%A7%BA%B4%D8%C5%3Cbr/%3E%A7%BA%CA%D1%C1%BE%D1%B9%B8%EC%A1%D1%B9&amp;month=4&amp;year=2020&amp;thetype=%A7%BA%CB%B9%E8%C7%C2%A7%D2%B9" xr:uid="{00000000-0004-0000-0D00-000048010000}"/>
    <hyperlink ref="E337" r:id="rId330" display="http://hfo63.cfo.in.th/CheckDataDtl.aspx?orgid=14277&amp;balance=%A7%BA%B4%D8%C5%3Cbr/%3E%A7%BA%CA%D1%C1%BE%D1%B9%B8%EC%A1%D1%B9&amp;month=4&amp;year=2020&amp;thetype=%A7%BA%CB%B9%E8%C7%C2%A7%D2%B9" xr:uid="{00000000-0004-0000-0D00-000049010000}"/>
    <hyperlink ref="E338" r:id="rId331" display="http://hfo63.cfo.in.th/CheckDataDtl.aspx?orgid=14278&amp;balance=%A7%BA%B4%D8%C5%3Cbr/%3E%A7%BA%CA%D1%C1%BE%D1%B9%B8%EC%A1%D1%B9&amp;month=4&amp;year=2020&amp;thetype=%A7%BA%CB%B9%E8%C7%C2%A7%D2%B9" xr:uid="{00000000-0004-0000-0D00-00004A010000}"/>
    <hyperlink ref="E339" r:id="rId332" display="http://hfo63.cfo.in.th/CheckDataDtl.aspx?orgid=14278&amp;balance=%A7%BA%B4%D8%C5%3Cbr/%3E%A7%BA%CA%D1%C1%BE%D1%B9%B8%EC%A1%D1%B9&amp;month=4&amp;year=2020&amp;thetype=%A7%BA%CB%B9%E8%C7%C2%A7%D2%B9" xr:uid="{00000000-0004-0000-0D00-00004B010000}"/>
    <hyperlink ref="E340" r:id="rId333" display="http://hfo63.cfo.in.th/CheckDataDtl.aspx?orgid=23137&amp;balance=%A7%BA%B4%D8%C5%3Cbr/%3E%A7%BA%CA%D1%C1%BE%D1%B9%B8%EC%A1%D1%B9&amp;month=4&amp;year=2020&amp;thetype=%A7%BA%CB%B9%E8%C7%C2%A7%D2%B9" xr:uid="{00000000-0004-0000-0D00-00004C010000}"/>
    <hyperlink ref="E341" r:id="rId334" display="http://hfo63.cfo.in.th/CheckDataDtl.aspx?orgid=23137&amp;balance=%A7%BA%B4%D8%C5%3Cbr/%3E%A7%BA%CA%D1%C1%BE%D1%B9%B8%EC%A1%D1%B9&amp;month=4&amp;year=2020&amp;thetype=%A7%BA%CB%B9%E8%C7%C2%A7%D2%B9" xr:uid="{00000000-0004-0000-0D00-00004D010000}"/>
    <hyperlink ref="E342" r:id="rId335" display="http://hfo63.cfo.in.th/CheckDataDtl.aspx?orgid=24724&amp;balance=%A7%BA%B4%D8%C5%3Cbr/%3E%A7%BA%CA%D1%C1%BE%D1%B9%B8%EC%A1%D1%B9&amp;month=4&amp;year=2020&amp;thetype=%A7%BA%CB%B9%E8%C7%C2%A7%D2%B9" xr:uid="{00000000-0004-0000-0D00-00004E010000}"/>
    <hyperlink ref="E343" r:id="rId336" display="http://hfo63.cfo.in.th/CheckDataDtl.aspx?orgid=24724&amp;balance=%A7%BA%B4%D8%C5%3Cbr/%3E%A7%BA%CA%D1%C1%BE%D1%B9%B8%EC%A1%D1%B9&amp;month=4&amp;year=2020&amp;thetype=%A7%BA%CB%B9%E8%C7%C2%A7%D2%B9" xr:uid="{00000000-0004-0000-0D00-00004F010000}"/>
    <hyperlink ref="E344" r:id="rId337" display="http://hfo63.cfo.in.th/CheckDataDtl.aspx?orgid=40840&amp;balance=%A7%BA%B4%D8%C5%3Cbr/%3E%A7%BA%CA%D1%C1%BE%D1%B9%B8%EC%A1%D1%B9&amp;month=4&amp;year=2020&amp;thetype=%A7%BA%CB%B9%E8%C7%C2%A7%D2%B9" xr:uid="{00000000-0004-0000-0D00-000050010000}"/>
    <hyperlink ref="E345" r:id="rId338" display="http://hfo63.cfo.in.th/CheckDataDtl.aspx?orgid=40840&amp;balance=%A7%BA%B4%D8%C5%3Cbr/%3E%A7%BA%CA%D1%C1%BE%D1%B9%B8%EC%A1%D1%B9&amp;month=4&amp;year=2020&amp;thetype=%A7%BA%CB%B9%E8%C7%C2%A7%D2%B9" xr:uid="{00000000-0004-0000-0D00-000051010000}"/>
    <hyperlink ref="E346" r:id="rId339" display="http://hfo63.cfo.in.th/CheckDataDtl.aspx?orgid=00431&amp;balance=&amp;month=4&amp;year=2020&amp;thetype=%A7%BA%CB%B9%E8%C7%C2%A7%D2%B9" xr:uid="{00000000-0004-0000-0D00-000052010000}"/>
    <hyperlink ref="E347" r:id="rId340" display="http://hfo63.cfo.in.th/CheckDataDtl.aspx?orgid=00432&amp;balance=&amp;month=4&amp;year=2020&amp;thetype=%A7%BA%CB%B9%E8%C7%C2%A7%D2%B9" xr:uid="{00000000-0004-0000-0D00-000053010000}"/>
    <hyperlink ref="E348" r:id="rId341" display="http://hfo63.cfo.in.th/CheckDataDtl.aspx?orgid=00434&amp;balance=&amp;month=4&amp;year=2020&amp;thetype=%A7%BA%CB%B9%E8%C7%C2%A7%D2%B9" xr:uid="{00000000-0004-0000-0D00-000054010000}"/>
    <hyperlink ref="E349" r:id="rId342" display="http://hfo63.cfo.in.th/CheckDataDtl.aspx?orgid=00437&amp;balance=&amp;month=4&amp;year=2020&amp;thetype=%A7%BA%CB%B9%E8%C7%C2%A7%D2%B9" xr:uid="{00000000-0004-0000-0D00-000055010000}"/>
    <hyperlink ref="E350" r:id="rId343" display="http://hfo63.cfo.in.th/CheckDataDtl.aspx?orgid=00438&amp;balance=%A7%BA%B4%D8%C5%3Cbr/%3E%A7%BA%CA%D1%C1%BE%D1%B9%B8%EC%A1%D1%B9&amp;month=4&amp;year=2020&amp;thetype=%A7%BA%CB%B9%E8%C7%C2%A7%D2%B9" xr:uid="{00000000-0004-0000-0D00-000056010000}"/>
    <hyperlink ref="E351" r:id="rId344" display="http://hfo63.cfo.in.th/CheckDataDtl.aspx?orgid=00438&amp;balance=%A7%BA%B4%D8%C5%3Cbr/%3E%A7%BA%CA%D1%C1%BE%D1%B9%B8%EC%A1%D1%B9&amp;month=4&amp;year=2020&amp;thetype=%A7%BA%CB%B9%E8%C7%C2%A7%D2%B9" xr:uid="{00000000-0004-0000-0D00-000057010000}"/>
    <hyperlink ref="E352" r:id="rId345" display="http://hfo63.cfo.in.th/CheckDataDtl.aspx?orgid=00439&amp;balance=&amp;month=4&amp;year=2020&amp;thetype=%A7%BA%CB%B9%E8%C7%C2%A7%D2%B9" xr:uid="{00000000-0004-0000-0D00-000058010000}"/>
    <hyperlink ref="E353" r:id="rId346" display="http://hfo63.cfo.in.th/CheckDataDtl.aspx?orgid=00440&amp;balance=%A7%BA%B4%D8%C5%3Cbr/%3E%A7%BA%CA%D1%C1%BE%D1%B9%B8%EC%A1%D1%B9&amp;month=4&amp;year=2020&amp;thetype=%A7%BA%CB%B9%E8%C7%C2%A7%D2%B9" xr:uid="{00000000-0004-0000-0D00-000059010000}"/>
    <hyperlink ref="E354" r:id="rId347" display="http://hfo63.cfo.in.th/CheckDataDtl.aspx?orgid=00440&amp;balance=%A7%BA%B4%D8%C5%3Cbr/%3E%A7%BA%CA%D1%C1%BE%D1%B9%B8%EC%A1%D1%B9&amp;month=4&amp;year=2020&amp;thetype=%A7%BA%CB%B9%E8%C7%C2%A7%D2%B9" xr:uid="{00000000-0004-0000-0D00-00005A010000}"/>
    <hyperlink ref="E355" r:id="rId348" display="http://hfo63.cfo.in.th/CheckDataDtl.aspx?orgid=00441&amp;balance=%A7%BA%B4%D8%C5%3Cbr/%3E%A7%BA%CA%D1%C1%BE%D1%B9%B8%EC%A1%D1%B9&amp;month=4&amp;year=2020&amp;thetype=%A7%BA%CB%B9%E8%C7%C2%A7%D2%B9" xr:uid="{00000000-0004-0000-0D00-00005B010000}"/>
    <hyperlink ref="E356" r:id="rId349" display="http://hfo63.cfo.in.th/CheckDataDtl.aspx?orgid=00441&amp;balance=%A7%BA%B4%D8%C5%3Cbr/%3E%A7%BA%CA%D1%C1%BE%D1%B9%B8%EC%A1%D1%B9&amp;month=4&amp;year=2020&amp;thetype=%A7%BA%CB%B9%E8%C7%C2%A7%D2%B9" xr:uid="{00000000-0004-0000-0D00-00005C010000}"/>
    <hyperlink ref="E357" r:id="rId350" display="http://hfo63.cfo.in.th/CheckDataDtl.aspx?orgid=04809&amp;balance=%A7%BA%B4%D8%C5%3Cbr/%3E%A7%BA%CA%D1%C1%BE%D1%B9%B8%EC%A1%D1%B9&amp;month=4&amp;year=2020&amp;thetype=%A7%BA%CB%B9%E8%C7%C2%A7%D2%B9" xr:uid="{00000000-0004-0000-0D00-00005D010000}"/>
    <hyperlink ref="E358" r:id="rId351" display="http://hfo63.cfo.in.th/CheckDataDtl.aspx?orgid=04809&amp;balance=%A7%BA%B4%D8%C5%3Cbr/%3E%A7%BA%CA%D1%C1%BE%D1%B9%B8%EC%A1%D1%B9&amp;month=4&amp;year=2020&amp;thetype=%A7%BA%CB%B9%E8%C7%C2%A7%D2%B9" xr:uid="{00000000-0004-0000-0D00-00005E010000}"/>
    <hyperlink ref="E359" r:id="rId352" display="http://hfo63.cfo.in.th/CheckDataDtl.aspx?orgid=04810&amp;balance=%A7%BA%B4%D8%C5%3Cbr/%3E%A7%BA%CA%D1%C1%BE%D1%B9%B8%EC%A1%D1%B9&amp;month=4&amp;year=2020&amp;thetype=%A7%BA%CB%B9%E8%C7%C2%A7%D2%B9" xr:uid="{00000000-0004-0000-0D00-00005F010000}"/>
    <hyperlink ref="E360" r:id="rId353" display="http://hfo63.cfo.in.th/CheckDataDtl.aspx?orgid=04810&amp;balance=%A7%BA%B4%D8%C5%3Cbr/%3E%A7%BA%CA%D1%C1%BE%D1%B9%B8%EC%A1%D1%B9&amp;month=4&amp;year=2020&amp;thetype=%A7%BA%CB%B9%E8%C7%C2%A7%D2%B9" xr:uid="{00000000-0004-0000-0D00-000060010000}"/>
    <hyperlink ref="E361" r:id="rId354" display="http://hfo63.cfo.in.th/CheckDataDtl.aspx?orgid=04811&amp;balance=%A7%BA%B4%D8%C5%3Cbr/%3E%A7%BA%CA%D1%C1%BE%D1%B9%B8%EC%A1%D1%B9&amp;month=4&amp;year=2020&amp;thetype=%A7%BA%CB%B9%E8%C7%C2%A7%D2%B9" xr:uid="{00000000-0004-0000-0D00-000061010000}"/>
    <hyperlink ref="E362" r:id="rId355" display="http://hfo63.cfo.in.th/CheckDataDtl.aspx?orgid=04811&amp;balance=%A7%BA%B4%D8%C5%3Cbr/%3E%A7%BA%CA%D1%C1%BE%D1%B9%B8%EC%A1%D1%B9&amp;month=4&amp;year=2020&amp;thetype=%A7%BA%CB%B9%E8%C7%C2%A7%D2%B9" xr:uid="{00000000-0004-0000-0D00-000062010000}"/>
    <hyperlink ref="E363" r:id="rId356" display="http://hfo63.cfo.in.th/CheckDataDtl.aspx?orgid=04812&amp;balance=%A7%BA%B4%D8%C5%3Cbr/%3E%A7%BA%CA%D1%C1%BE%D1%B9%B8%EC%A1%D1%B9&amp;month=4&amp;year=2020&amp;thetype=%A7%BA%CB%B9%E8%C7%C2%A7%D2%B9" xr:uid="{00000000-0004-0000-0D00-000063010000}"/>
    <hyperlink ref="E364" r:id="rId357" display="http://hfo63.cfo.in.th/CheckDataDtl.aspx?orgid=04812&amp;balance=%A7%BA%B4%D8%C5%3Cbr/%3E%A7%BA%CA%D1%C1%BE%D1%B9%B8%EC%A1%D1%B9&amp;month=4&amp;year=2020&amp;thetype=%A7%BA%CB%B9%E8%C7%C2%A7%D2%B9" xr:uid="{00000000-0004-0000-0D00-000064010000}"/>
    <hyperlink ref="E365" r:id="rId358" display="http://hfo63.cfo.in.th/CheckDataDtl.aspx?orgid=04813&amp;balance=%A7%BA%B4%D8%C5%3Cbr/%3E%A7%BA%CA%D1%C1%BE%D1%B9%B8%EC%A1%D1%B9&amp;month=4&amp;year=2020&amp;thetype=%A7%BA%CB%B9%E8%C7%C2%A7%D2%B9" xr:uid="{00000000-0004-0000-0D00-000065010000}"/>
    <hyperlink ref="E366" r:id="rId359" display="http://hfo63.cfo.in.th/CheckDataDtl.aspx?orgid=04813&amp;balance=%A7%BA%B4%D8%C5%3Cbr/%3E%A7%BA%CA%D1%C1%BE%D1%B9%B8%EC%A1%D1%B9&amp;month=4&amp;year=2020&amp;thetype=%A7%BA%CB%B9%E8%C7%C2%A7%D2%B9" xr:uid="{00000000-0004-0000-0D00-000066010000}"/>
    <hyperlink ref="E367" r:id="rId360" display="http://hfo63.cfo.in.th/CheckDataDtl.aspx?orgid=04814&amp;balance=%A7%BA%B4%D8%C5%3Cbr/%3E%A7%BA%CA%D1%C1%BE%D1%B9%B8%EC%A1%D1%B9&amp;month=4&amp;year=2020&amp;thetype=%A7%BA%CB%B9%E8%C7%C2%A7%D2%B9" xr:uid="{00000000-0004-0000-0D00-000067010000}"/>
    <hyperlink ref="E368" r:id="rId361" display="http://hfo63.cfo.in.th/CheckDataDtl.aspx?orgid=04814&amp;balance=%A7%BA%B4%D8%C5%3Cbr/%3E%A7%BA%CA%D1%C1%BE%D1%B9%B8%EC%A1%D1%B9&amp;month=4&amp;year=2020&amp;thetype=%A7%BA%CB%B9%E8%C7%C2%A7%D2%B9" xr:uid="{00000000-0004-0000-0D00-000068010000}"/>
    <hyperlink ref="E369" r:id="rId362" display="http://hfo63.cfo.in.th/CheckDataDtl.aspx?orgid=04815&amp;balance=%A7%BA%B4%D8%C5%3Cbr/%3E%A7%BA%CA%D1%C1%BE%D1%B9%B8%EC%A1%D1%B9&amp;month=4&amp;year=2020&amp;thetype=%A7%BA%CB%B9%E8%C7%C2%A7%D2%B9" xr:uid="{00000000-0004-0000-0D00-000069010000}"/>
    <hyperlink ref="E370" r:id="rId363" display="http://hfo63.cfo.in.th/CheckDataDtl.aspx?orgid=04815&amp;balance=%A7%BA%B4%D8%C5%3Cbr/%3E%A7%BA%CA%D1%C1%BE%D1%B9%B8%EC%A1%D1%B9&amp;month=4&amp;year=2020&amp;thetype=%A7%BA%CB%B9%E8%C7%C2%A7%D2%B9" xr:uid="{00000000-0004-0000-0D00-00006A010000}"/>
    <hyperlink ref="E371" r:id="rId364" display="http://hfo63.cfo.in.th/CheckDataDtl.aspx?orgid=04816&amp;balance=%A7%BA%B4%D8%C5%3Cbr/%3E%A7%BA%CA%D1%C1%BE%D1%B9%B8%EC%A1%D1%B9&amp;month=4&amp;year=2020&amp;thetype=%A7%BA%CB%B9%E8%C7%C2%A7%D2%B9" xr:uid="{00000000-0004-0000-0D00-00006B010000}"/>
    <hyperlink ref="E372" r:id="rId365" display="http://hfo63.cfo.in.th/CheckDataDtl.aspx?orgid=04816&amp;balance=%A7%BA%B4%D8%C5%3Cbr/%3E%A7%BA%CA%D1%C1%BE%D1%B9%B8%EC%A1%D1%B9&amp;month=4&amp;year=2020&amp;thetype=%A7%BA%CB%B9%E8%C7%C2%A7%D2%B9" xr:uid="{00000000-0004-0000-0D00-00006C010000}"/>
    <hyperlink ref="E373" r:id="rId366" display="http://hfo63.cfo.in.th/CheckDataDtl.aspx?orgid=04817&amp;balance=%A7%BA%B4%D8%C5%3Cbr/%3E%A7%BA%CA%D1%C1%BE%D1%B9%B8%EC%A1%D1%B9&amp;month=4&amp;year=2020&amp;thetype=%A7%BA%CB%B9%E8%C7%C2%A7%D2%B9" xr:uid="{00000000-0004-0000-0D00-00006D010000}"/>
    <hyperlink ref="E374" r:id="rId367" display="http://hfo63.cfo.in.th/CheckDataDtl.aspx?orgid=04817&amp;balance=%A7%BA%B4%D8%C5%3Cbr/%3E%A7%BA%CA%D1%C1%BE%D1%B9%B8%EC%A1%D1%B9&amp;month=4&amp;year=2020&amp;thetype=%A7%BA%CB%B9%E8%C7%C2%A7%D2%B9" xr:uid="{00000000-0004-0000-0D00-00006E010000}"/>
    <hyperlink ref="E375" r:id="rId368" display="http://hfo63.cfo.in.th/CheckDataDtl.aspx?orgid=04818&amp;balance=%A7%BA%B4%D8%C5%3Cbr/%3E%A7%BA%CA%D1%C1%BE%D1%B9%B8%EC%A1%D1%B9&amp;month=4&amp;year=2020&amp;thetype=%A7%BA%CB%B9%E8%C7%C2%A7%D2%B9" xr:uid="{00000000-0004-0000-0D00-00006F010000}"/>
    <hyperlink ref="E376" r:id="rId369" display="http://hfo63.cfo.in.th/CheckDataDtl.aspx?orgid=04818&amp;balance=%A7%BA%B4%D8%C5%3Cbr/%3E%A7%BA%CA%D1%C1%BE%D1%B9%B8%EC%A1%D1%B9&amp;month=4&amp;year=2020&amp;thetype=%A7%BA%CB%B9%E8%C7%C2%A7%D2%B9" xr:uid="{00000000-0004-0000-0D00-000070010000}"/>
    <hyperlink ref="E377" r:id="rId370" display="http://hfo63.cfo.in.th/CheckDataDtl.aspx?orgid=04820&amp;balance=%A7%BA%B4%D8%C5%3Cbr/%3E%A7%BA%CA%D1%C1%BE%D1%B9%B8%EC%A1%D1%B9&amp;month=4&amp;year=2020&amp;thetype=%A7%BA%CB%B9%E8%C7%C2%A7%D2%B9" xr:uid="{00000000-0004-0000-0D00-000071010000}"/>
    <hyperlink ref="E378" r:id="rId371" display="http://hfo63.cfo.in.th/CheckDataDtl.aspx?orgid=04820&amp;balance=%A7%BA%B4%D8%C5%3Cbr/%3E%A7%BA%CA%D1%C1%BE%D1%B9%B8%EC%A1%D1%B9&amp;month=4&amp;year=2020&amp;thetype=%A7%BA%CB%B9%E8%C7%C2%A7%D2%B9" xr:uid="{00000000-0004-0000-0D00-000072010000}"/>
    <hyperlink ref="E379" r:id="rId372" display="http://hfo63.cfo.in.th/CheckDataDtl.aspx?orgid=04821&amp;balance=%A7%BA%B4%D8%C5%3Cbr/%3E%A7%BA%CA%D1%C1%BE%D1%B9%B8%EC%A1%D1%B9&amp;month=4&amp;year=2020&amp;thetype=%A7%BA%CB%B9%E8%C7%C2%A7%D2%B9" xr:uid="{00000000-0004-0000-0D00-000073010000}"/>
    <hyperlink ref="E380" r:id="rId373" display="http://hfo63.cfo.in.th/CheckDataDtl.aspx?orgid=04821&amp;balance=%A7%BA%B4%D8%C5%3Cbr/%3E%A7%BA%CA%D1%C1%BE%D1%B9%B8%EC%A1%D1%B9&amp;month=4&amp;year=2020&amp;thetype=%A7%BA%CB%B9%E8%C7%C2%A7%D2%B9" xr:uid="{00000000-0004-0000-0D00-000074010000}"/>
    <hyperlink ref="E381" r:id="rId374" display="http://hfo63.cfo.in.th/CheckDataDtl.aspx?orgid=04822&amp;balance=%A7%BA%B4%D8%C5%3Cbr/%3E%A7%BA%CA%D1%C1%BE%D1%B9%B8%EC%A1%D1%B9&amp;month=4&amp;year=2020&amp;thetype=%A7%BA%CB%B9%E8%C7%C2%A7%D2%B9" xr:uid="{00000000-0004-0000-0D00-000075010000}"/>
    <hyperlink ref="E382" r:id="rId375" display="http://hfo63.cfo.in.th/CheckDataDtl.aspx?orgid=04822&amp;balance=%A7%BA%B4%D8%C5%3Cbr/%3E%A7%BA%CA%D1%C1%BE%D1%B9%B8%EC%A1%D1%B9&amp;month=4&amp;year=2020&amp;thetype=%A7%BA%CB%B9%E8%C7%C2%A7%D2%B9" xr:uid="{00000000-0004-0000-0D00-000076010000}"/>
    <hyperlink ref="E383" r:id="rId376" display="http://hfo63.cfo.in.th/CheckDataDtl.aspx?orgid=04823&amp;balance=%A7%BA%B4%D8%C5%3Cbr/%3E%A7%BA%CA%D1%C1%BE%D1%B9%B8%EC%A1%D1%B9&amp;month=4&amp;year=2020&amp;thetype=%A7%BA%CB%B9%E8%C7%C2%A7%D2%B9" xr:uid="{00000000-0004-0000-0D00-000077010000}"/>
    <hyperlink ref="E384" r:id="rId377" display="http://hfo63.cfo.in.th/CheckDataDtl.aspx?orgid=04823&amp;balance=%A7%BA%B4%D8%C5%3Cbr/%3E%A7%BA%CA%D1%C1%BE%D1%B9%B8%EC%A1%D1%B9&amp;month=4&amp;year=2020&amp;thetype=%A7%BA%CB%B9%E8%C7%C2%A7%D2%B9" xr:uid="{00000000-0004-0000-0D00-000078010000}"/>
    <hyperlink ref="E385" r:id="rId378" display="http://hfo63.cfo.in.th/CheckDataDtl.aspx?orgid=04824&amp;balance=%A7%BA%B4%D8%C5%3Cbr/%3E%A7%BA%CA%D1%C1%BE%D1%B9%B8%EC%A1%D1%B9&amp;month=4&amp;year=2020&amp;thetype=%A7%BA%CB%B9%E8%C7%C2%A7%D2%B9" xr:uid="{00000000-0004-0000-0D00-000079010000}"/>
    <hyperlink ref="E386" r:id="rId379" display="http://hfo63.cfo.in.th/CheckDataDtl.aspx?orgid=04824&amp;balance=%A7%BA%B4%D8%C5%3Cbr/%3E%A7%BA%CA%D1%C1%BE%D1%B9%B8%EC%A1%D1%B9&amp;month=4&amp;year=2020&amp;thetype=%A7%BA%CB%B9%E8%C7%C2%A7%D2%B9" xr:uid="{00000000-0004-0000-0D00-00007A010000}"/>
    <hyperlink ref="E387" r:id="rId380" display="http://hfo63.cfo.in.th/CheckDataDtl.aspx?orgid=04825&amp;balance=%A7%BA%B4%D8%C5%3Cbr/%3E%A7%BA%CA%D1%C1%BE%D1%B9%B8%EC%A1%D1%B9&amp;month=4&amp;year=2020&amp;thetype=%A7%BA%CB%B9%E8%C7%C2%A7%D2%B9" xr:uid="{00000000-0004-0000-0D00-00007B010000}"/>
    <hyperlink ref="E388" r:id="rId381" display="http://hfo63.cfo.in.th/CheckDataDtl.aspx?orgid=04825&amp;balance=%A7%BA%B4%D8%C5%3Cbr/%3E%A7%BA%CA%D1%C1%BE%D1%B9%B8%EC%A1%D1%B9&amp;month=4&amp;year=2020&amp;thetype=%A7%BA%CB%B9%E8%C7%C2%A7%D2%B9" xr:uid="{00000000-0004-0000-0D00-00007C010000}"/>
    <hyperlink ref="E389" r:id="rId382" display="http://hfo63.cfo.in.th/CheckDataDtl.aspx?orgid=04826&amp;balance=%A7%BA%B4%D8%C5%3Cbr/%3E%A7%BA%CA%D1%C1%BE%D1%B9%B8%EC%A1%D1%B9&amp;month=4&amp;year=2020&amp;thetype=%A7%BA%CB%B9%E8%C7%C2%A7%D2%B9" xr:uid="{00000000-0004-0000-0D00-00007D010000}"/>
    <hyperlink ref="E390" r:id="rId383" display="http://hfo63.cfo.in.th/CheckDataDtl.aspx?orgid=04826&amp;balance=%A7%BA%B4%D8%C5%3Cbr/%3E%A7%BA%CA%D1%C1%BE%D1%B9%B8%EC%A1%D1%B9&amp;month=4&amp;year=2020&amp;thetype=%A7%BA%CB%B9%E8%C7%C2%A7%D2%B9" xr:uid="{00000000-0004-0000-0D00-00007E010000}"/>
    <hyperlink ref="E391" r:id="rId384" display="http://hfo63.cfo.in.th/CheckDataDtl.aspx?orgid=04827&amp;balance=%A7%BA%B4%D8%C5%3Cbr/%3E%A7%BA%CA%D1%C1%BE%D1%B9%B8%EC%A1%D1%B9&amp;month=4&amp;year=2020&amp;thetype=%A7%BA%CB%B9%E8%C7%C2%A7%D2%B9" xr:uid="{00000000-0004-0000-0D00-00007F010000}"/>
    <hyperlink ref="E392" r:id="rId385" display="http://hfo63.cfo.in.th/CheckDataDtl.aspx?orgid=04827&amp;balance=%A7%BA%B4%D8%C5%3Cbr/%3E%A7%BA%CA%D1%C1%BE%D1%B9%B8%EC%A1%D1%B9&amp;month=4&amp;year=2020&amp;thetype=%A7%BA%CB%B9%E8%C7%C2%A7%D2%B9" xr:uid="{00000000-0004-0000-0D00-000080010000}"/>
    <hyperlink ref="E393" r:id="rId386" display="http://hfo63.cfo.in.th/CheckDataDtl.aspx?orgid=04843&amp;balance=%A7%BA%B4%D8%C5%3Cbr/%3E%A7%BA%CA%D1%C1%BE%D1%B9%B8%EC%A1%D1%B9&amp;month=4&amp;year=2020&amp;thetype=%A7%BA%CB%B9%E8%C7%C2%A7%D2%B9" xr:uid="{00000000-0004-0000-0D00-000081010000}"/>
    <hyperlink ref="E394" r:id="rId387" display="http://hfo63.cfo.in.th/CheckDataDtl.aspx?orgid=04843&amp;balance=%A7%BA%B4%D8%C5%3Cbr/%3E%A7%BA%CA%D1%C1%BE%D1%B9%B8%EC%A1%D1%B9&amp;month=4&amp;year=2020&amp;thetype=%A7%BA%CB%B9%E8%C7%C2%A7%D2%B9" xr:uid="{00000000-0004-0000-0D00-000082010000}"/>
    <hyperlink ref="E395" r:id="rId388" display="http://hfo63.cfo.in.th/CheckDataDtl.aspx?orgid=04844&amp;balance=%A7%BA%B4%D8%C5%3Cbr/%3E%A7%BA%CA%D1%C1%BE%D1%B9%B8%EC%A1%D1%B9&amp;month=4&amp;year=2020&amp;thetype=%A7%BA%CB%B9%E8%C7%C2%A7%D2%B9" xr:uid="{00000000-0004-0000-0D00-000083010000}"/>
    <hyperlink ref="E396" r:id="rId389" display="http://hfo63.cfo.in.th/CheckDataDtl.aspx?orgid=04844&amp;balance=%A7%BA%B4%D8%C5%3Cbr/%3E%A7%BA%CA%D1%C1%BE%D1%B9%B8%EC%A1%D1%B9&amp;month=4&amp;year=2020&amp;thetype=%A7%BA%CB%B9%E8%C7%C2%A7%D2%B9" xr:uid="{00000000-0004-0000-0D00-000084010000}"/>
    <hyperlink ref="E397" r:id="rId390" display="http://hfo63.cfo.in.th/CheckDataDtl.aspx?orgid=04845&amp;balance=%A7%BA%B4%D8%C5%3Cbr/%3E%A7%BA%CA%D1%C1%BE%D1%B9%B8%EC%A1%D1%B9&amp;month=4&amp;year=2020&amp;thetype=%A7%BA%CB%B9%E8%C7%C2%A7%D2%B9" xr:uid="{00000000-0004-0000-0D00-000085010000}"/>
    <hyperlink ref="E398" r:id="rId391" display="http://hfo63.cfo.in.th/CheckDataDtl.aspx?orgid=04845&amp;balance=%A7%BA%B4%D8%C5%3Cbr/%3E%A7%BA%CA%D1%C1%BE%D1%B9%B8%EC%A1%D1%B9&amp;month=4&amp;year=2020&amp;thetype=%A7%BA%CB%B9%E8%C7%C2%A7%D2%B9" xr:uid="{00000000-0004-0000-0D00-000086010000}"/>
    <hyperlink ref="E399" r:id="rId392" display="http://hfo63.cfo.in.th/CheckDataDtl.aspx?orgid=04846&amp;balance=%A7%BA%B4%D8%C5%3Cbr/%3E%A7%BA%CA%D1%C1%BE%D1%B9%B8%EC%A1%D1%B9&amp;month=4&amp;year=2020&amp;thetype=%A7%BA%CB%B9%E8%C7%C2%A7%D2%B9" xr:uid="{00000000-0004-0000-0D00-000087010000}"/>
    <hyperlink ref="E400" r:id="rId393" display="http://hfo63.cfo.in.th/CheckDataDtl.aspx?orgid=04846&amp;balance=%A7%BA%B4%D8%C5%3Cbr/%3E%A7%BA%CA%D1%C1%BE%D1%B9%B8%EC%A1%D1%B9&amp;month=4&amp;year=2020&amp;thetype=%A7%BA%CB%B9%E8%C7%C2%A7%D2%B9" xr:uid="{00000000-0004-0000-0D00-000088010000}"/>
    <hyperlink ref="E401" r:id="rId394" display="http://hfo63.cfo.in.th/CheckDataDtl.aspx?orgid=04847&amp;balance=%A7%BA%B4%D8%C5%3Cbr/%3E%A7%BA%CA%D1%C1%BE%D1%B9%B8%EC%A1%D1%B9&amp;month=4&amp;year=2020&amp;thetype=%A7%BA%CB%B9%E8%C7%C2%A7%D2%B9" xr:uid="{00000000-0004-0000-0D00-000089010000}"/>
    <hyperlink ref="E402" r:id="rId395" display="http://hfo63.cfo.in.th/CheckDataDtl.aspx?orgid=04847&amp;balance=%A7%BA%B4%D8%C5%3Cbr/%3E%A7%BA%CA%D1%C1%BE%D1%B9%B8%EC%A1%D1%B9&amp;month=4&amp;year=2020&amp;thetype=%A7%BA%CB%B9%E8%C7%C2%A7%D2%B9" xr:uid="{00000000-0004-0000-0D00-00008A010000}"/>
    <hyperlink ref="E403" r:id="rId396" display="http://hfo63.cfo.in.th/CheckDataDtl.aspx?orgid=04848&amp;balance=%A7%BA%B4%D8%C5%3Cbr/%3E%A7%BA%CA%D1%C1%BE%D1%B9%B8%EC%A1%D1%B9&amp;month=4&amp;year=2020&amp;thetype=%A7%BA%CB%B9%E8%C7%C2%A7%D2%B9" xr:uid="{00000000-0004-0000-0D00-00008B010000}"/>
    <hyperlink ref="E404" r:id="rId397" display="http://hfo63.cfo.in.th/CheckDataDtl.aspx?orgid=04848&amp;balance=%A7%BA%B4%D8%C5%3Cbr/%3E%A7%BA%CA%D1%C1%BE%D1%B9%B8%EC%A1%D1%B9&amp;month=4&amp;year=2020&amp;thetype=%A7%BA%CB%B9%E8%C7%C2%A7%D2%B9" xr:uid="{00000000-0004-0000-0D00-00008C010000}"/>
    <hyperlink ref="E405" r:id="rId398" display="http://hfo63.cfo.in.th/CheckDataDtl.aspx?orgid=04849&amp;balance=%A7%BA%B4%D8%C5%3Cbr/%3E%A7%BA%CA%D1%C1%BE%D1%B9%B8%EC%A1%D1%B9&amp;month=4&amp;year=2020&amp;thetype=%A7%BA%CB%B9%E8%C7%C2%A7%D2%B9" xr:uid="{00000000-0004-0000-0D00-00008D010000}"/>
    <hyperlink ref="E406" r:id="rId399" display="http://hfo63.cfo.in.th/CheckDataDtl.aspx?orgid=04849&amp;balance=%A7%BA%B4%D8%C5%3Cbr/%3E%A7%BA%CA%D1%C1%BE%D1%B9%B8%EC%A1%D1%B9&amp;month=4&amp;year=2020&amp;thetype=%A7%BA%CB%B9%E8%C7%C2%A7%D2%B9" xr:uid="{00000000-0004-0000-0D00-00008E010000}"/>
    <hyperlink ref="E407" r:id="rId400" display="http://hfo63.cfo.in.th/CheckDataDtl.aspx?orgid=04850&amp;balance=%A7%BA%B4%D8%C5%3Cbr/%3E%A7%BA%CA%D1%C1%BE%D1%B9%B8%EC%A1%D1%B9&amp;month=4&amp;year=2020&amp;thetype=%A7%BA%CB%B9%E8%C7%C2%A7%D2%B9" xr:uid="{00000000-0004-0000-0D00-00008F010000}"/>
    <hyperlink ref="E408" r:id="rId401" display="http://hfo63.cfo.in.th/CheckDataDtl.aspx?orgid=04850&amp;balance=%A7%BA%B4%D8%C5%3Cbr/%3E%A7%BA%CA%D1%C1%BE%D1%B9%B8%EC%A1%D1%B9&amp;month=4&amp;year=2020&amp;thetype=%A7%BA%CB%B9%E8%C7%C2%A7%D2%B9" xr:uid="{00000000-0004-0000-0D00-000090010000}"/>
    <hyperlink ref="E409" r:id="rId402" display="http://hfo63.cfo.in.th/CheckDataDtl.aspx?orgid=04851&amp;balance=%A7%BA%B4%D8%C5%3Cbr/%3E%A7%BA%CA%D1%C1%BE%D1%B9%B8%EC%A1%D1%B9&amp;month=4&amp;year=2020&amp;thetype=%A7%BA%CB%B9%E8%C7%C2%A7%D2%B9" xr:uid="{00000000-0004-0000-0D00-000091010000}"/>
    <hyperlink ref="E410" r:id="rId403" display="http://hfo63.cfo.in.th/CheckDataDtl.aspx?orgid=04851&amp;balance=%A7%BA%B4%D8%C5%3Cbr/%3E%A7%BA%CA%D1%C1%BE%D1%B9%B8%EC%A1%D1%B9&amp;month=4&amp;year=2020&amp;thetype=%A7%BA%CB%B9%E8%C7%C2%A7%D2%B9" xr:uid="{00000000-0004-0000-0D00-000092010000}"/>
    <hyperlink ref="E411" r:id="rId404" display="http://hfo63.cfo.in.th/CheckDataDtl.aspx?orgid=04852&amp;balance=%A7%BA%B4%D8%C5%3Cbr/%3E%A7%BA%CA%D1%C1%BE%D1%B9%B8%EC%A1%D1%B9&amp;month=4&amp;year=2020&amp;thetype=%A7%BA%CB%B9%E8%C7%C2%A7%D2%B9" xr:uid="{00000000-0004-0000-0D00-000093010000}"/>
    <hyperlink ref="E412" r:id="rId405" display="http://hfo63.cfo.in.th/CheckDataDtl.aspx?orgid=04852&amp;balance=%A7%BA%B4%D8%C5%3Cbr/%3E%A7%BA%CA%D1%C1%BE%D1%B9%B8%EC%A1%D1%B9&amp;month=4&amp;year=2020&amp;thetype=%A7%BA%CB%B9%E8%C7%C2%A7%D2%B9" xr:uid="{00000000-0004-0000-0D00-000094010000}"/>
    <hyperlink ref="E413" r:id="rId406" display="http://hfo63.cfo.in.th/CheckDataDtl.aspx?orgid=04869&amp;balance=%A7%BA%B4%D8%C5%3Cbr/%3E%A7%BA%CA%D1%C1%BE%D1%B9%B8%EC%A1%D1%B9&amp;month=4&amp;year=2020&amp;thetype=%A7%BA%CB%B9%E8%C7%C2%A7%D2%B9" xr:uid="{00000000-0004-0000-0D00-000095010000}"/>
    <hyperlink ref="E414" r:id="rId407" display="http://hfo63.cfo.in.th/CheckDataDtl.aspx?orgid=04869&amp;balance=%A7%BA%B4%D8%C5%3Cbr/%3E%A7%BA%CA%D1%C1%BE%D1%B9%B8%EC%A1%D1%B9&amp;month=4&amp;year=2020&amp;thetype=%A7%BA%CB%B9%E8%C7%C2%A7%D2%B9" xr:uid="{00000000-0004-0000-0D00-000096010000}"/>
    <hyperlink ref="E415" r:id="rId408" display="http://hfo63.cfo.in.th/CheckDataDtl.aspx?orgid=04870&amp;balance=%A7%BA%B4%D8%C5%3Cbr/%3E%A7%BA%CA%D1%C1%BE%D1%B9%B8%EC%A1%D1%B9&amp;month=4&amp;year=2020&amp;thetype=%A7%BA%CB%B9%E8%C7%C2%A7%D2%B9" xr:uid="{00000000-0004-0000-0D00-000097010000}"/>
    <hyperlink ref="E416" r:id="rId409" display="http://hfo63.cfo.in.th/CheckDataDtl.aspx?orgid=04870&amp;balance=%A7%BA%B4%D8%C5%3Cbr/%3E%A7%BA%CA%D1%C1%BE%D1%B9%B8%EC%A1%D1%B9&amp;month=4&amp;year=2020&amp;thetype=%A7%BA%CB%B9%E8%C7%C2%A7%D2%B9" xr:uid="{00000000-0004-0000-0D00-000098010000}"/>
    <hyperlink ref="E417" r:id="rId410" display="http://hfo63.cfo.in.th/CheckDataDtl.aspx?orgid=04871&amp;balance=%A7%BA%B4%D8%C5%3Cbr/%3E%A7%BA%CA%D1%C1%BE%D1%B9%B8%EC%A1%D1%B9&amp;month=4&amp;year=2020&amp;thetype=%A7%BA%CB%B9%E8%C7%C2%A7%D2%B9" xr:uid="{00000000-0004-0000-0D00-000099010000}"/>
    <hyperlink ref="E418" r:id="rId411" display="http://hfo63.cfo.in.th/CheckDataDtl.aspx?orgid=04871&amp;balance=%A7%BA%B4%D8%C5%3Cbr/%3E%A7%BA%CA%D1%C1%BE%D1%B9%B8%EC%A1%D1%B9&amp;month=4&amp;year=2020&amp;thetype=%A7%BA%CB%B9%E8%C7%C2%A7%D2%B9" xr:uid="{00000000-0004-0000-0D00-00009A010000}"/>
    <hyperlink ref="E419" r:id="rId412" display="http://hfo63.cfo.in.th/CheckDataDtl.aspx?orgid=04872&amp;balance=%A7%BA%B4%D8%C5%3Cbr/%3E%A7%BA%CA%D1%C1%BE%D1%B9%B8%EC%A1%D1%B9&amp;month=4&amp;year=2020&amp;thetype=%A7%BA%CB%B9%E8%C7%C2%A7%D2%B9" xr:uid="{00000000-0004-0000-0D00-00009B010000}"/>
    <hyperlink ref="E420" r:id="rId413" display="http://hfo63.cfo.in.th/CheckDataDtl.aspx?orgid=04872&amp;balance=%A7%BA%B4%D8%C5%3Cbr/%3E%A7%BA%CA%D1%C1%BE%D1%B9%B8%EC%A1%D1%B9&amp;month=4&amp;year=2020&amp;thetype=%A7%BA%CB%B9%E8%C7%C2%A7%D2%B9" xr:uid="{00000000-0004-0000-0D00-00009C010000}"/>
    <hyperlink ref="E421" r:id="rId414" display="http://hfo63.cfo.in.th/CheckDataDtl.aspx?orgid=04873&amp;balance=%A7%BA%B4%D8%C5%3Cbr/%3E%A7%BA%CA%D1%C1%BE%D1%B9%B8%EC%A1%D1%B9&amp;month=4&amp;year=2020&amp;thetype=%A7%BA%CB%B9%E8%C7%C2%A7%D2%B9" xr:uid="{00000000-0004-0000-0D00-00009D010000}"/>
    <hyperlink ref="E422" r:id="rId415" display="http://hfo63.cfo.in.th/CheckDataDtl.aspx?orgid=04873&amp;balance=%A7%BA%B4%D8%C5%3Cbr/%3E%A7%BA%CA%D1%C1%BE%D1%B9%B8%EC%A1%D1%B9&amp;month=4&amp;year=2020&amp;thetype=%A7%BA%CB%B9%E8%C7%C2%A7%D2%B9" xr:uid="{00000000-0004-0000-0D00-00009E010000}"/>
    <hyperlink ref="E423" r:id="rId416" display="http://hfo63.cfo.in.th/CheckDataDtl.aspx?orgid=04874&amp;balance=%A7%BA%B4%D8%C5%3Cbr/%3E%A7%BA%CA%D1%C1%BE%D1%B9%B8%EC%A1%D1%B9&amp;month=4&amp;year=2020&amp;thetype=%A7%BA%CB%B9%E8%C7%C2%A7%D2%B9" xr:uid="{00000000-0004-0000-0D00-00009F010000}"/>
    <hyperlink ref="E424" r:id="rId417" display="http://hfo63.cfo.in.th/CheckDataDtl.aspx?orgid=04874&amp;balance=%A7%BA%B4%D8%C5%3Cbr/%3E%A7%BA%CA%D1%C1%BE%D1%B9%B8%EC%A1%D1%B9&amp;month=4&amp;year=2020&amp;thetype=%A7%BA%CB%B9%E8%C7%C2%A7%D2%B9" xr:uid="{00000000-0004-0000-0D00-0000A0010000}"/>
    <hyperlink ref="E425" r:id="rId418" display="http://hfo63.cfo.in.th/CheckDataDtl.aspx?orgid=04875&amp;balance=%A7%BA%B4%D8%C5%3Cbr/%3E%A7%BA%CA%D1%C1%BE%D1%B9%B8%EC%A1%D1%B9&amp;month=4&amp;year=2020&amp;thetype=%A7%BA%CB%B9%E8%C7%C2%A7%D2%B9" xr:uid="{00000000-0004-0000-0D00-0000A1010000}"/>
    <hyperlink ref="E426" r:id="rId419" display="http://hfo63.cfo.in.th/CheckDataDtl.aspx?orgid=04875&amp;balance=%A7%BA%B4%D8%C5%3Cbr/%3E%A7%BA%CA%D1%C1%BE%D1%B9%B8%EC%A1%D1%B9&amp;month=4&amp;year=2020&amp;thetype=%A7%BA%CB%B9%E8%C7%C2%A7%D2%B9" xr:uid="{00000000-0004-0000-0D00-0000A2010000}"/>
    <hyperlink ref="E427" r:id="rId420" display="http://hfo63.cfo.in.th/CheckDataDtl.aspx?orgid=04876&amp;balance=%A7%BA%B4%D8%C5%3Cbr/%3E%A7%BA%CA%D1%C1%BE%D1%B9%B8%EC%A1%D1%B9&amp;month=4&amp;year=2020&amp;thetype=%A7%BA%CB%B9%E8%C7%C2%A7%D2%B9" xr:uid="{00000000-0004-0000-0D00-0000A3010000}"/>
    <hyperlink ref="E428" r:id="rId421" display="http://hfo63.cfo.in.th/CheckDataDtl.aspx?orgid=04876&amp;balance=%A7%BA%B4%D8%C5%3Cbr/%3E%A7%BA%CA%D1%C1%BE%D1%B9%B8%EC%A1%D1%B9&amp;month=4&amp;year=2020&amp;thetype=%A7%BA%CB%B9%E8%C7%C2%A7%D2%B9" xr:uid="{00000000-0004-0000-0D00-0000A4010000}"/>
    <hyperlink ref="E429" r:id="rId422" display="http://hfo63.cfo.in.th/CheckDataDtl.aspx?orgid=04877&amp;balance=%A7%BA%B4%D8%C5%3Cbr/%3E%A7%BA%CA%D1%C1%BE%D1%B9%B8%EC%A1%D1%B9&amp;month=4&amp;year=2020&amp;thetype=%A7%BA%CB%B9%E8%C7%C2%A7%D2%B9" xr:uid="{00000000-0004-0000-0D00-0000A5010000}"/>
    <hyperlink ref="E430" r:id="rId423" display="http://hfo63.cfo.in.th/CheckDataDtl.aspx?orgid=04877&amp;balance=%A7%BA%B4%D8%C5%3Cbr/%3E%A7%BA%CA%D1%C1%BE%D1%B9%B8%EC%A1%D1%B9&amp;month=4&amp;year=2020&amp;thetype=%A7%BA%CB%B9%E8%C7%C2%A7%D2%B9" xr:uid="{00000000-0004-0000-0D00-0000A6010000}"/>
    <hyperlink ref="E431" r:id="rId424" display="http://hfo63.cfo.in.th/CheckDataDtl.aspx?orgid=04878&amp;balance=%A7%BA%B4%D8%C5%3Cbr/%3E%A7%BA%CA%D1%C1%BE%D1%B9%B8%EC%A1%D1%B9&amp;month=4&amp;year=2020&amp;thetype=%A7%BA%CB%B9%E8%C7%C2%A7%D2%B9" xr:uid="{00000000-0004-0000-0D00-0000A7010000}"/>
    <hyperlink ref="E432" r:id="rId425" display="http://hfo63.cfo.in.th/CheckDataDtl.aspx?orgid=04878&amp;balance=%A7%BA%B4%D8%C5%3Cbr/%3E%A7%BA%CA%D1%C1%BE%D1%B9%B8%EC%A1%D1%B9&amp;month=4&amp;year=2020&amp;thetype=%A7%BA%CB%B9%E8%C7%C2%A7%D2%B9" xr:uid="{00000000-0004-0000-0D00-0000A8010000}"/>
    <hyperlink ref="E433" r:id="rId426" display="http://hfo63.cfo.in.th/CheckDataDtl.aspx?orgid=04879&amp;balance=%A7%BA%B4%D8%C5%3Cbr/%3E%A7%BA%CA%D1%C1%BE%D1%B9%B8%EC%A1%D1%B9&amp;month=4&amp;year=2020&amp;thetype=%A7%BA%CB%B9%E8%C7%C2%A7%D2%B9" xr:uid="{00000000-0004-0000-0D00-0000A9010000}"/>
    <hyperlink ref="E434" r:id="rId427" display="http://hfo63.cfo.in.th/CheckDataDtl.aspx?orgid=04879&amp;balance=%A7%BA%B4%D8%C5%3Cbr/%3E%A7%BA%CA%D1%C1%BE%D1%B9%B8%EC%A1%D1%B9&amp;month=4&amp;year=2020&amp;thetype=%A7%BA%CB%B9%E8%C7%C2%A7%D2%B9" xr:uid="{00000000-0004-0000-0D00-0000AA010000}"/>
    <hyperlink ref="E435" r:id="rId428" display="http://hfo63.cfo.in.th/CheckDataDtl.aspx?orgid=04880&amp;balance=%A7%BA%B4%D8%C5%3Cbr/%3E%A7%BA%CA%D1%C1%BE%D1%B9%B8%EC%A1%D1%B9&amp;month=4&amp;year=2020&amp;thetype=%A7%BA%CB%B9%E8%C7%C2%A7%D2%B9" xr:uid="{00000000-0004-0000-0D00-0000AB010000}"/>
    <hyperlink ref="E436" r:id="rId429" display="http://hfo63.cfo.in.th/CheckDataDtl.aspx?orgid=04880&amp;balance=%A7%BA%B4%D8%C5%3Cbr/%3E%A7%BA%CA%D1%C1%BE%D1%B9%B8%EC%A1%D1%B9&amp;month=4&amp;year=2020&amp;thetype=%A7%BA%CB%B9%E8%C7%C2%A7%D2%B9" xr:uid="{00000000-0004-0000-0D00-0000AC010000}"/>
    <hyperlink ref="E437" r:id="rId430" display="http://hfo63.cfo.in.th/CheckDataDtl.aspx?orgid=04881&amp;balance=%A7%BA%B4%D8%C5%3Cbr/%3E%A7%BA%CA%D1%C1%BE%D1%B9%B8%EC%A1%D1%B9&amp;month=4&amp;year=2020&amp;thetype=%A7%BA%CB%B9%E8%C7%C2%A7%D2%B9" xr:uid="{00000000-0004-0000-0D00-0000AD010000}"/>
    <hyperlink ref="E438" r:id="rId431" display="http://hfo63.cfo.in.th/CheckDataDtl.aspx?orgid=04881&amp;balance=%A7%BA%B4%D8%C5%3Cbr/%3E%A7%BA%CA%D1%C1%BE%D1%B9%B8%EC%A1%D1%B9&amp;month=4&amp;year=2020&amp;thetype=%A7%BA%CB%B9%E8%C7%C2%A7%D2%B9" xr:uid="{00000000-0004-0000-0D00-0000AE010000}"/>
    <hyperlink ref="E439" r:id="rId432" display="http://hfo63.cfo.in.th/CheckDataDtl.aspx?orgid=04882&amp;balance=%A7%BA%B4%D8%C5%3Cbr/%3E%A7%BA%CA%D1%C1%BE%D1%B9%B8%EC%A1%D1%B9&amp;month=4&amp;year=2020&amp;thetype=%A7%BA%CB%B9%E8%C7%C2%A7%D2%B9" xr:uid="{00000000-0004-0000-0D00-0000AF010000}"/>
    <hyperlink ref="E440" r:id="rId433" display="http://hfo63.cfo.in.th/CheckDataDtl.aspx?orgid=04882&amp;balance=%A7%BA%B4%D8%C5%3Cbr/%3E%A7%BA%CA%D1%C1%BE%D1%B9%B8%EC%A1%D1%B9&amp;month=4&amp;year=2020&amp;thetype=%A7%BA%CB%B9%E8%C7%C2%A7%D2%B9" xr:uid="{00000000-0004-0000-0D00-0000B0010000}"/>
    <hyperlink ref="E441" r:id="rId434" display="http://hfo63.cfo.in.th/CheckDataDtl.aspx?orgid=04883&amp;balance=%A7%BA%B4%D8%C5%3Cbr/%3E%A7%BA%CA%D1%C1%BE%D1%B9%B8%EC%A1%D1%B9&amp;month=4&amp;year=2020&amp;thetype=%A7%BA%CB%B9%E8%C7%C2%A7%D2%B9" xr:uid="{00000000-0004-0000-0D00-0000B1010000}"/>
    <hyperlink ref="E442" r:id="rId435" display="http://hfo63.cfo.in.th/CheckDataDtl.aspx?orgid=04883&amp;balance=%A7%BA%B4%D8%C5%3Cbr/%3E%A7%BA%CA%D1%C1%BE%D1%B9%B8%EC%A1%D1%B9&amp;month=4&amp;year=2020&amp;thetype=%A7%BA%CB%B9%E8%C7%C2%A7%D2%B9" xr:uid="{00000000-0004-0000-0D00-0000B2010000}"/>
    <hyperlink ref="E443" r:id="rId436" display="http://hfo63.cfo.in.th/CheckDataDtl.aspx?orgid=04884&amp;balance=%A7%BA%B4%D8%C5%3Cbr/%3E%A7%BA%CA%D1%C1%BE%D1%B9%B8%EC%A1%D1%B9&amp;month=4&amp;year=2020&amp;thetype=%A7%BA%CB%B9%E8%C7%C2%A7%D2%B9" xr:uid="{00000000-0004-0000-0D00-0000B3010000}"/>
    <hyperlink ref="E444" r:id="rId437" display="http://hfo63.cfo.in.th/CheckDataDtl.aspx?orgid=04884&amp;balance=%A7%BA%B4%D8%C5%3Cbr/%3E%A7%BA%CA%D1%C1%BE%D1%B9%B8%EC%A1%D1%B9&amp;month=4&amp;year=2020&amp;thetype=%A7%BA%CB%B9%E8%C7%C2%A7%D2%B9" xr:uid="{00000000-0004-0000-0D00-0000B4010000}"/>
    <hyperlink ref="E445" r:id="rId438" display="http://hfo63.cfo.in.th/CheckDataDtl.aspx?orgid=04885&amp;balance=%A7%BA%B4%D8%C5%3Cbr/%3E%A7%BA%CA%D1%C1%BE%D1%B9%B8%EC%A1%D1%B9&amp;month=4&amp;year=2020&amp;thetype=%A7%BA%CB%B9%E8%C7%C2%A7%D2%B9" xr:uid="{00000000-0004-0000-0D00-0000B5010000}"/>
    <hyperlink ref="E446" r:id="rId439" display="http://hfo63.cfo.in.th/CheckDataDtl.aspx?orgid=04885&amp;balance=%A7%BA%B4%D8%C5%3Cbr/%3E%A7%BA%CA%D1%C1%BE%D1%B9%B8%EC%A1%D1%B9&amp;month=4&amp;year=2020&amp;thetype=%A7%BA%CB%B9%E8%C7%C2%A7%D2%B9" xr:uid="{00000000-0004-0000-0D00-0000B6010000}"/>
    <hyperlink ref="E447" r:id="rId440" display="http://hfo63.cfo.in.th/CheckDataDtl.aspx?orgid=04886&amp;balance=%A7%BA%B4%D8%C5%3Cbr/%3E%A7%BA%CA%D1%C1%BE%D1%B9%B8%EC%A1%D1%B9&amp;month=4&amp;year=2020&amp;thetype=%A7%BA%CB%B9%E8%C7%C2%A7%D2%B9" xr:uid="{00000000-0004-0000-0D00-0000B7010000}"/>
    <hyperlink ref="E448" r:id="rId441" display="http://hfo63.cfo.in.th/CheckDataDtl.aspx?orgid=04886&amp;balance=%A7%BA%B4%D8%C5%3Cbr/%3E%A7%BA%CA%D1%C1%BE%D1%B9%B8%EC%A1%D1%B9&amp;month=4&amp;year=2020&amp;thetype=%A7%BA%CB%B9%E8%C7%C2%A7%D2%B9" xr:uid="{00000000-0004-0000-0D00-0000B8010000}"/>
    <hyperlink ref="E449" r:id="rId442" display="http://hfo63.cfo.in.th/CheckDataDtl.aspx?orgid=04887&amp;balance=%A7%BA%B4%D8%C5%3Cbr/%3E%A7%BA%CA%D1%C1%BE%D1%B9%B8%EC%A1%D1%B9&amp;month=4&amp;year=2020&amp;thetype=%A7%BA%CB%B9%E8%C7%C2%A7%D2%B9" xr:uid="{00000000-0004-0000-0D00-0000B9010000}"/>
    <hyperlink ref="E450" r:id="rId443" display="http://hfo63.cfo.in.th/CheckDataDtl.aspx?orgid=04887&amp;balance=%A7%BA%B4%D8%C5%3Cbr/%3E%A7%BA%CA%D1%C1%BE%D1%B9%B8%EC%A1%D1%B9&amp;month=4&amp;year=2020&amp;thetype=%A7%BA%CB%B9%E8%C7%C2%A7%D2%B9" xr:uid="{00000000-0004-0000-0D00-0000BA010000}"/>
    <hyperlink ref="E451" r:id="rId444" display="http://hfo63.cfo.in.th/CheckDataDtl.aspx?orgid=04888&amp;balance=%A7%BA%B4%D8%C5%3Cbr/%3E%A7%BA%CA%D1%C1%BE%D1%B9%B8%EC%A1%D1%B9&amp;month=4&amp;year=2020&amp;thetype=%A7%BA%CB%B9%E8%C7%C2%A7%D2%B9" xr:uid="{00000000-0004-0000-0D00-0000BB010000}"/>
    <hyperlink ref="E452" r:id="rId445" display="http://hfo63.cfo.in.th/CheckDataDtl.aspx?orgid=04888&amp;balance=%A7%BA%B4%D8%C5%3Cbr/%3E%A7%BA%CA%D1%C1%BE%D1%B9%B8%EC%A1%D1%B9&amp;month=4&amp;year=2020&amp;thetype=%A7%BA%CB%B9%E8%C7%C2%A7%D2%B9" xr:uid="{00000000-0004-0000-0D00-0000BC010000}"/>
    <hyperlink ref="E453" r:id="rId446" display="http://hfo63.cfo.in.th/CheckDataDtl.aspx?orgid=04889&amp;balance=%A7%BA%B4%D8%C5%3Cbr/%3E%A7%BA%CA%D1%C1%BE%D1%B9%B8%EC%A1%D1%B9&amp;month=4&amp;year=2020&amp;thetype=%A7%BA%CB%B9%E8%C7%C2%A7%D2%B9" xr:uid="{00000000-0004-0000-0D00-0000BD010000}"/>
    <hyperlink ref="E454" r:id="rId447" display="http://hfo63.cfo.in.th/CheckDataDtl.aspx?orgid=04889&amp;balance=%A7%BA%B4%D8%C5%3Cbr/%3E%A7%BA%CA%D1%C1%BE%D1%B9%B8%EC%A1%D1%B9&amp;month=4&amp;year=2020&amp;thetype=%A7%BA%CB%B9%E8%C7%C2%A7%D2%B9" xr:uid="{00000000-0004-0000-0D00-0000BE010000}"/>
    <hyperlink ref="E455" r:id="rId448" display="http://hfo63.cfo.in.th/CheckDataDtl.aspx?orgid=04890&amp;balance=%A7%BA%B4%D8%C5%3Cbr/%3E%A7%BA%CA%D1%C1%BE%D1%B9%B8%EC%A1%D1%B9&amp;month=4&amp;year=2020&amp;thetype=%A7%BA%CB%B9%E8%C7%C2%A7%D2%B9" xr:uid="{00000000-0004-0000-0D00-0000BF010000}"/>
    <hyperlink ref="E456" r:id="rId449" display="http://hfo63.cfo.in.th/CheckDataDtl.aspx?orgid=04890&amp;balance=%A7%BA%B4%D8%C5%3Cbr/%3E%A7%BA%CA%D1%C1%BE%D1%B9%B8%EC%A1%D1%B9&amp;month=4&amp;year=2020&amp;thetype=%A7%BA%CB%B9%E8%C7%C2%A7%D2%B9" xr:uid="{00000000-0004-0000-0D00-0000C0010000}"/>
    <hyperlink ref="E457" r:id="rId450" display="http://hfo63.cfo.in.th/CheckDataDtl.aspx?orgid=04891&amp;balance=%A7%BA%B4%D8%C5%3Cbr/%3E%A7%BA%CA%D1%C1%BE%D1%B9%B8%EC%A1%D1%B9&amp;month=4&amp;year=2020&amp;thetype=%A7%BA%CB%B9%E8%C7%C2%A7%D2%B9" xr:uid="{00000000-0004-0000-0D00-0000C1010000}"/>
    <hyperlink ref="E458" r:id="rId451" display="http://hfo63.cfo.in.th/CheckDataDtl.aspx?orgid=04891&amp;balance=%A7%BA%B4%D8%C5%3Cbr/%3E%A7%BA%CA%D1%C1%BE%D1%B9%B8%EC%A1%D1%B9&amp;month=4&amp;year=2020&amp;thetype=%A7%BA%CB%B9%E8%C7%C2%A7%D2%B9" xr:uid="{00000000-0004-0000-0D00-0000C2010000}"/>
    <hyperlink ref="E459" r:id="rId452" display="http://hfo63.cfo.in.th/CheckDataDtl.aspx?orgid=04892&amp;balance=%A7%BA%B4%D8%C5%3Cbr/%3E%A7%BA%CA%D1%C1%BE%D1%B9%B8%EC%A1%D1%B9&amp;month=4&amp;year=2020&amp;thetype=%A7%BA%CB%B9%E8%C7%C2%A7%D2%B9" xr:uid="{00000000-0004-0000-0D00-0000C3010000}"/>
    <hyperlink ref="E460" r:id="rId453" display="http://hfo63.cfo.in.th/CheckDataDtl.aspx?orgid=04892&amp;balance=%A7%BA%B4%D8%C5%3Cbr/%3E%A7%BA%CA%D1%C1%BE%D1%B9%B8%EC%A1%D1%B9&amp;month=4&amp;year=2020&amp;thetype=%A7%BA%CB%B9%E8%C7%C2%A7%D2%B9" xr:uid="{00000000-0004-0000-0D00-0000C4010000}"/>
    <hyperlink ref="E461" r:id="rId454" display="http://hfo63.cfo.in.th/CheckDataDtl.aspx?orgid=04893&amp;balance=%A7%BA%B4%D8%C5%3Cbr/%3E%A7%BA%CA%D1%C1%BE%D1%B9%B8%EC%A1%D1%B9&amp;month=4&amp;year=2020&amp;thetype=%A7%BA%CB%B9%E8%C7%C2%A7%D2%B9" xr:uid="{00000000-0004-0000-0D00-0000C5010000}"/>
    <hyperlink ref="E462" r:id="rId455" display="http://hfo63.cfo.in.th/CheckDataDtl.aspx?orgid=04893&amp;balance=%A7%BA%B4%D8%C5%3Cbr/%3E%A7%BA%CA%D1%C1%BE%D1%B9%B8%EC%A1%D1%B9&amp;month=4&amp;year=2020&amp;thetype=%A7%BA%CB%B9%E8%C7%C2%A7%D2%B9" xr:uid="{00000000-0004-0000-0D00-0000C6010000}"/>
    <hyperlink ref="E463" r:id="rId456" display="http://hfo63.cfo.in.th/CheckDataDtl.aspx?orgid=04894&amp;balance=%A7%BA%B4%D8%C5%3Cbr/%3E%A7%BA%CA%D1%C1%BE%D1%B9%B8%EC%A1%D1%B9&amp;month=4&amp;year=2020&amp;thetype=%A7%BA%CB%B9%E8%C7%C2%A7%D2%B9" xr:uid="{00000000-0004-0000-0D00-0000C7010000}"/>
    <hyperlink ref="E464" r:id="rId457" display="http://hfo63.cfo.in.th/CheckDataDtl.aspx?orgid=04894&amp;balance=%A7%BA%B4%D8%C5%3Cbr/%3E%A7%BA%CA%D1%C1%BE%D1%B9%B8%EC%A1%D1%B9&amp;month=4&amp;year=2020&amp;thetype=%A7%BA%CB%B9%E8%C7%C2%A7%D2%B9" xr:uid="{00000000-0004-0000-0D00-0000C8010000}"/>
    <hyperlink ref="E465" r:id="rId458" display="http://hfo63.cfo.in.th/CheckDataDtl.aspx?orgid=04895&amp;balance=%A7%BA%B4%D8%C5%3Cbr/%3E%A7%BA%CA%D1%C1%BE%D1%B9%B8%EC%A1%D1%B9&amp;month=4&amp;year=2020&amp;thetype=%A7%BA%CB%B9%E8%C7%C2%A7%D2%B9" xr:uid="{00000000-0004-0000-0D00-0000C9010000}"/>
    <hyperlink ref="E466" r:id="rId459" display="http://hfo63.cfo.in.th/CheckDataDtl.aspx?orgid=04895&amp;balance=%A7%BA%B4%D8%C5%3Cbr/%3E%A7%BA%CA%D1%C1%BE%D1%B9%B8%EC%A1%D1%B9&amp;month=4&amp;year=2020&amp;thetype=%A7%BA%CB%B9%E8%C7%C2%A7%D2%B9" xr:uid="{00000000-0004-0000-0D00-0000CA010000}"/>
    <hyperlink ref="E467" r:id="rId460" display="http://hfo63.cfo.in.th/CheckDataDtl.aspx?orgid=10240&amp;balance=%A7%BA%B4%D8%C5%3Cbr/%3E%A7%BA%CA%D1%C1%BE%D1%B9%B8%EC%A1%D1%B9&amp;month=4&amp;year=2020&amp;thetype=%A7%BA%CB%B9%E8%C7%C2%A7%D2%B9" xr:uid="{00000000-0004-0000-0D00-0000CB010000}"/>
    <hyperlink ref="E468" r:id="rId461" display="http://hfo63.cfo.in.th/CheckDataDtl.aspx?orgid=10240&amp;balance=%A7%BA%B4%D8%C5%3Cbr/%3E%A7%BA%CA%D1%C1%BE%D1%B9%B8%EC%A1%D1%B9&amp;month=4&amp;year=2020&amp;thetype=%A7%BA%CB%B9%E8%C7%C2%A7%D2%B9" xr:uid="{00000000-0004-0000-0D00-0000CC010000}"/>
    <hyperlink ref="E469" r:id="rId462" display="http://hfo63.cfo.in.th/CheckDataDtl.aspx?orgid=10243&amp;balance=%A7%BA%B4%D8%C5%3Cbr/%3E%A7%BA%CA%D1%C1%BE%D1%B9%B8%EC%A1%D1%B9&amp;month=4&amp;year=2020&amp;thetype=%A7%BA%CB%B9%E8%C7%C2%A7%D2%B9" xr:uid="{00000000-0004-0000-0D00-0000CD010000}"/>
    <hyperlink ref="E470" r:id="rId463" display="http://hfo63.cfo.in.th/CheckDataDtl.aspx?orgid=10243&amp;balance=%A7%BA%B4%D8%C5%3Cbr/%3E%A7%BA%CA%D1%C1%BE%D1%B9%B8%EC%A1%D1%B9&amp;month=4&amp;year=2020&amp;thetype=%A7%BA%CB%B9%E8%C7%C2%A7%D2%B9" xr:uid="{00000000-0004-0000-0D00-0000CE010000}"/>
    <hyperlink ref="E471" r:id="rId464" display="http://hfo63.cfo.in.th/CheckDataDtl.aspx?orgid=11040&amp;balance=%A7%BA%B4%D8%C5%3Cbr/%3E%A7%BA%CA%D1%C1%BE%D1%B9%B8%EC%A1%D1%B9&amp;month=4&amp;year=2020&amp;thetype=%A7%BA%CB%B9%E8%C7%C2%A7%D2%B9" xr:uid="{00000000-0004-0000-0D00-0000CF010000}"/>
    <hyperlink ref="E472" r:id="rId465" display="http://hfo63.cfo.in.th/CheckDataDtl.aspx?orgid=11040&amp;balance=%A7%BA%B4%D8%C5%3Cbr/%3E%A7%BA%CA%D1%C1%BE%D1%B9%B8%EC%A1%D1%B9&amp;month=4&amp;year=2020&amp;thetype=%A7%BA%CB%B9%E8%C7%C2%A7%D2%B9" xr:uid="{00000000-0004-0000-0D00-0000D0010000}"/>
    <hyperlink ref="E473" r:id="rId466" display="http://hfo63.cfo.in.th/CheckDataDtl.aspx?orgid=11041&amp;balance=%A7%BA%B4%D8%C5%3Cbr/%3E%A7%BA%CA%D1%C1%BE%D1%B9%B8%EC%A1%D1%B9&amp;month=4&amp;year=2020&amp;thetype=%A7%BA%CB%B9%E8%C7%C2%A7%D2%B9" xr:uid="{00000000-0004-0000-0D00-0000D1010000}"/>
    <hyperlink ref="E474" r:id="rId467" display="http://hfo63.cfo.in.th/CheckDataDtl.aspx?orgid=11041&amp;balance=%A7%BA%B4%D8%C5%3Cbr/%3E%A7%BA%CA%D1%C1%BE%D1%B9%B8%EC%A1%D1%B9&amp;month=4&amp;year=2020&amp;thetype=%A7%BA%CB%B9%E8%C7%C2%A7%D2%B9" xr:uid="{00000000-0004-0000-0D00-0000D2010000}"/>
    <hyperlink ref="E475" r:id="rId468" display="http://hfo63.cfo.in.th/CheckDataDtl.aspx?orgid=11043&amp;balance=%A7%BA%B4%D8%C5%3Cbr/%3E%A7%BA%CA%D1%C1%BE%D1%B9%B8%EC%A1%D1%B9&amp;month=4&amp;year=2020&amp;thetype=%A7%BA%CB%B9%E8%C7%C2%A7%D2%B9" xr:uid="{00000000-0004-0000-0D00-0000D3010000}"/>
    <hyperlink ref="E476" r:id="rId469" display="http://hfo63.cfo.in.th/CheckDataDtl.aspx?orgid=11043&amp;balance=%A7%BA%B4%D8%C5%3Cbr/%3E%A7%BA%CA%D1%C1%BE%D1%B9%B8%EC%A1%D1%B9&amp;month=4&amp;year=2020&amp;thetype=%A7%BA%CB%B9%E8%C7%C2%A7%D2%B9" xr:uid="{00000000-0004-0000-0D00-0000D4010000}"/>
    <hyperlink ref="E477" r:id="rId470" display="http://hfo63.cfo.in.th/CheckDataDtl.aspx?orgid=11046&amp;balance=%A7%BA%B4%D8%C5%3Cbr/%3E%A7%BA%CA%D1%C1%BE%D1%B9%B8%EC%A1%D1%B9&amp;month=4&amp;year=2020&amp;thetype=%A7%BA%CB%B9%E8%C7%C2%A7%D2%B9" xr:uid="{00000000-0004-0000-0D00-0000D5010000}"/>
    <hyperlink ref="E478" r:id="rId471" display="http://hfo63.cfo.in.th/CheckDataDtl.aspx?orgid=11046&amp;balance=%A7%BA%B4%D8%C5%3Cbr/%3E%A7%BA%CA%D1%C1%BE%D1%B9%B8%EC%A1%D1%B9&amp;month=4&amp;year=2020&amp;thetype=%A7%BA%CB%B9%E8%C7%C2%A7%D2%B9" xr:uid="{00000000-0004-0000-0D00-0000D6010000}"/>
    <hyperlink ref="E479" r:id="rId472" display="http://hfo63.cfo.in.th/CheckDataDtl.aspx?orgid=11047&amp;balance=%A7%BA%B4%D8%C5%3Cbr/%3E%A7%BA%CA%D1%C1%BE%D1%B9%B8%EC%A1%D1%B9&amp;month=4&amp;year=2020&amp;thetype=%A7%BA%CB%B9%E8%C7%C2%A7%D2%B9" xr:uid="{00000000-0004-0000-0D00-0000D7010000}"/>
    <hyperlink ref="E480" r:id="rId473" display="http://hfo63.cfo.in.th/CheckDataDtl.aspx?orgid=11047&amp;balance=%A7%BA%B4%D8%C5%3Cbr/%3E%A7%BA%CA%D1%C1%BE%D1%B9%B8%EC%A1%D1%B9&amp;month=4&amp;year=2020&amp;thetype=%A7%BA%CB%B9%E8%C7%C2%A7%D2%B9" xr:uid="{00000000-0004-0000-0D00-0000D8010000}"/>
    <hyperlink ref="E481" r:id="rId474" display="http://hfo63.cfo.in.th/CheckDataDtl.aspx?orgid=11048&amp;balance=%A7%BA%B4%D8%C5%3Cbr/%3E%A7%BA%CA%D1%C1%BE%D1%B9%B8%EC%A1%D1%B9&amp;month=4&amp;year=2020&amp;thetype=%A7%BA%CB%B9%E8%C7%C2%A7%D2%B9" xr:uid="{00000000-0004-0000-0D00-0000D9010000}"/>
    <hyperlink ref="E482" r:id="rId475" display="http://hfo63.cfo.in.th/CheckDataDtl.aspx?orgid=11048&amp;balance=%A7%BA%B4%D8%C5%3Cbr/%3E%A7%BA%CA%D1%C1%BE%D1%B9%B8%EC%A1%D1%B9&amp;month=4&amp;year=2020&amp;thetype=%A7%BA%CB%B9%E8%C7%C2%A7%D2%B9" xr:uid="{00000000-0004-0000-0D00-0000DA010000}"/>
    <hyperlink ref="E483" r:id="rId476" display="http://hfo63.cfo.in.th/CheckDataDtl.aspx?orgid=11049&amp;balance=%A7%BA%B4%D8%C5%3Cbr/%3E%A7%BA%CA%D1%C1%BE%D1%B9%B8%EC%A1%D1%B9&amp;month=4&amp;year=2020&amp;thetype=%A7%BA%CB%B9%E8%C7%C2%A7%D2%B9" xr:uid="{00000000-0004-0000-0D00-0000DB010000}"/>
    <hyperlink ref="E484" r:id="rId477" display="http://hfo63.cfo.in.th/CheckDataDtl.aspx?orgid=11049&amp;balance=%A7%BA%B4%D8%C5%3Cbr/%3E%A7%BA%CA%D1%C1%BE%D1%B9%B8%EC%A1%D1%B9&amp;month=4&amp;year=2020&amp;thetype=%A7%BA%CB%B9%E8%C7%C2%A7%D2%B9" xr:uid="{00000000-0004-0000-0D00-0000DC010000}"/>
    <hyperlink ref="E485" r:id="rId478" display="http://hfo63.cfo.in.th/CheckDataDtl.aspx?orgid=11050&amp;balance=%A7%BA%B4%D8%C5%3Cbr/%3E%A7%BA%CA%D1%C1%BE%D1%B9%B8%EC%A1%D1%B9&amp;month=4&amp;year=2020&amp;thetype=%A7%BA%CB%B9%E8%C7%C2%A7%D2%B9" xr:uid="{00000000-0004-0000-0D00-0000DD010000}"/>
    <hyperlink ref="E486" r:id="rId479" display="http://hfo63.cfo.in.th/CheckDataDtl.aspx?orgid=11050&amp;balance=%A7%BA%B4%D8%C5%3Cbr/%3E%A7%BA%CA%D1%C1%BE%D1%B9%B8%EC%A1%D1%B9&amp;month=4&amp;year=2020&amp;thetype=%A7%BA%CB%B9%E8%C7%C2%A7%D2%B9" xr:uid="{00000000-0004-0000-0D00-0000DE010000}"/>
    <hyperlink ref="E487" r:id="rId480" display="http://hfo63.cfo.in.th/CheckDataDtl.aspx?orgid=13932&amp;balance=%A7%BA%B4%D8%C5%3Cbr/%3E%A7%BA%CA%D1%C1%BE%D1%B9%B8%EC%A1%D1%B9&amp;month=4&amp;year=2020&amp;thetype=%A7%BA%CB%B9%E8%C7%C2%A7%D2%B9" xr:uid="{00000000-0004-0000-0D00-0000DF010000}"/>
    <hyperlink ref="E488" r:id="rId481" display="http://hfo63.cfo.in.th/CheckDataDtl.aspx?orgid=13932&amp;balance=%A7%BA%B4%D8%C5%3Cbr/%3E%A7%BA%CA%D1%C1%BE%D1%B9%B8%EC%A1%D1%B9&amp;month=4&amp;year=2020&amp;thetype=%A7%BA%CB%B9%E8%C7%C2%A7%D2%B9" xr:uid="{00000000-0004-0000-0D00-0000E0010000}"/>
    <hyperlink ref="E489" r:id="rId482" display="http://hfo63.cfo.in.th/CheckDataDtl.aspx?orgid=13934&amp;balance=%A7%BA%B4%D8%C5%3Cbr/%3E%A7%BA%CA%D1%C1%BE%D1%B9%B8%EC%A1%D1%B9&amp;month=4&amp;year=2020&amp;thetype=%A7%BA%CB%B9%E8%C7%C2%A7%D2%B9" xr:uid="{00000000-0004-0000-0D00-0000E1010000}"/>
    <hyperlink ref="E490" r:id="rId483" display="http://hfo63.cfo.in.th/CheckDataDtl.aspx?orgid=13934&amp;balance=%A7%BA%B4%D8%C5%3Cbr/%3E%A7%BA%CA%D1%C1%BE%D1%B9%B8%EC%A1%D1%B9&amp;month=4&amp;year=2020&amp;thetype=%A7%BA%CB%B9%E8%C7%C2%A7%D2%B9" xr:uid="{00000000-0004-0000-0D00-0000E2010000}"/>
    <hyperlink ref="E491" r:id="rId484" display="http://hfo63.cfo.in.th/CheckDataDtl.aspx?orgid=13935&amp;balance=%A7%BA%B4%D8%C5%3Cbr/%3E%A7%BA%CA%D1%C1%BE%D1%B9%B8%EC%A1%D1%B9&amp;month=4&amp;year=2020&amp;thetype=%A7%BA%CB%B9%E8%C7%C2%A7%D2%B9" xr:uid="{00000000-0004-0000-0D00-0000E3010000}"/>
    <hyperlink ref="E492" r:id="rId485" display="http://hfo63.cfo.in.th/CheckDataDtl.aspx?orgid=13935&amp;balance=%A7%BA%B4%D8%C5%3Cbr/%3E%A7%BA%CA%D1%C1%BE%D1%B9%B8%EC%A1%D1%B9&amp;month=4&amp;year=2020&amp;thetype=%A7%BA%CB%B9%E8%C7%C2%A7%D2%B9" xr:uid="{00000000-0004-0000-0D00-0000E4010000}"/>
    <hyperlink ref="E493" r:id="rId486" display="http://hfo63.cfo.in.th/CheckDataDtl.aspx?orgid=14182&amp;balance=%A7%BA%B4%D8%C5%3Cbr/%3E%A7%BA%CA%D1%C1%BE%D1%B9%B8%EC%A1%D1%B9&amp;month=4&amp;year=2020&amp;thetype=%A7%BA%CB%B9%E8%C7%C2%A7%D2%B9" xr:uid="{00000000-0004-0000-0D00-0000E5010000}"/>
    <hyperlink ref="E494" r:id="rId487" display="http://hfo63.cfo.in.th/CheckDataDtl.aspx?orgid=14182&amp;balance=%A7%BA%B4%D8%C5%3Cbr/%3E%A7%BA%CA%D1%C1%BE%D1%B9%B8%EC%A1%D1%B9&amp;month=4&amp;year=2020&amp;thetype=%A7%BA%CB%B9%E8%C7%C2%A7%D2%B9" xr:uid="{00000000-0004-0000-0D00-0000E6010000}"/>
    <hyperlink ref="E495" r:id="rId488" display="http://hfo63.cfo.in.th/CheckDataDtl.aspx?orgid=00416&amp;balance=&amp;month=4&amp;year=2020&amp;thetype=%A7%BA%CB%B9%E8%C7%C2%A7%D2%B9" xr:uid="{00000000-0004-0000-0D00-0000E7010000}"/>
    <hyperlink ref="E496" r:id="rId489" display="http://hfo63.cfo.in.th/CheckDataDtl.aspx?orgid=00417&amp;balance=&amp;month=4&amp;year=2020&amp;thetype=%A7%BA%CB%B9%E8%C7%C2%A7%D2%B9" xr:uid="{00000000-0004-0000-0D00-0000E8010000}"/>
    <hyperlink ref="E497" r:id="rId490" display="http://hfo63.cfo.in.th/CheckDataDtl.aspx?orgid=00418&amp;balance=&amp;month=4&amp;year=2020&amp;thetype=%A7%BA%CB%B9%E8%C7%C2%A7%D2%B9" xr:uid="{00000000-0004-0000-0D00-0000E9010000}"/>
    <hyperlink ref="E498" r:id="rId491" display="http://hfo63.cfo.in.th/CheckDataDtl.aspx?orgid=00419&amp;balance=&amp;month=4&amp;year=2020&amp;thetype=%A7%BA%CB%B9%E8%C7%C2%A7%D2%B9" xr:uid="{00000000-0004-0000-0D00-0000EA010000}"/>
    <hyperlink ref="E499" r:id="rId492" display="http://hfo63.cfo.in.th/CheckDataDtl.aspx?orgid=00420&amp;balance=&amp;month=4&amp;year=2020&amp;thetype=%A7%BA%CB%B9%E8%C7%C2%A7%D2%B9" xr:uid="{00000000-0004-0000-0D00-0000EB010000}"/>
    <hyperlink ref="E500" r:id="rId493" display="http://hfo63.cfo.in.th/CheckDataDtl.aspx?orgid=00421&amp;balance=&amp;month=4&amp;year=2020&amp;thetype=%A7%BA%CB%B9%E8%C7%C2%A7%D2%B9" xr:uid="{00000000-0004-0000-0D00-0000EC010000}"/>
    <hyperlink ref="E501" r:id="rId494" display="http://hfo63.cfo.in.th/CheckDataDtl.aspx?orgid=00422&amp;balance=&amp;month=4&amp;year=2020&amp;thetype=%A7%BA%CB%B9%E8%C7%C2%A7%D2%B9" xr:uid="{00000000-0004-0000-0D00-0000ED010000}"/>
    <hyperlink ref="E502" r:id="rId495" display="http://hfo63.cfo.in.th/CheckDataDtl.aspx?orgid=00423&amp;balance=&amp;month=4&amp;year=2020&amp;thetype=%A7%BA%CB%B9%E8%C7%C2%A7%D2%B9" xr:uid="{00000000-0004-0000-0D00-0000EE010000}"/>
    <hyperlink ref="E503" r:id="rId496" display="http://hfo63.cfo.in.th/CheckDataDtl.aspx?orgid=00424&amp;balance=&amp;month=4&amp;year=2020&amp;thetype=%A7%BA%CB%B9%E8%C7%C2%A7%D2%B9" xr:uid="{00000000-0004-0000-0D00-0000EF010000}"/>
    <hyperlink ref="E504" r:id="rId497" display="http://hfo63.cfo.in.th/CheckDataDtl.aspx?orgid=00425&amp;balance=&amp;month=4&amp;year=2020&amp;thetype=%A7%BA%CB%B9%E8%C7%C2%A7%D2%B9" xr:uid="{00000000-0004-0000-0D00-0000F0010000}"/>
    <hyperlink ref="E505" r:id="rId498" display="http://hfo63.cfo.in.th/CheckDataDtl.aspx?orgid=00426&amp;balance=&amp;month=4&amp;year=2020&amp;thetype=%A7%BA%CB%B9%E8%C7%C2%A7%D2%B9" xr:uid="{00000000-0004-0000-0D00-0000F1010000}"/>
    <hyperlink ref="E506" r:id="rId499" display="http://hfo63.cfo.in.th/CheckDataDtl.aspx?orgid=00427&amp;balance=&amp;month=4&amp;year=2020&amp;thetype=%A7%BA%CB%B9%E8%C7%C2%A7%D2%B9" xr:uid="{00000000-0004-0000-0D00-0000F2010000}"/>
    <hyperlink ref="E507" r:id="rId500" display="http://hfo63.cfo.in.th/CheckDataDtl.aspx?orgid=00428&amp;balance=&amp;month=4&amp;year=2020&amp;thetype=%A7%BA%CB%B9%E8%C7%C2%A7%D2%B9" xr:uid="{00000000-0004-0000-0D00-0000F3010000}"/>
    <hyperlink ref="E508" r:id="rId501" display="http://hfo63.cfo.in.th/CheckDataDtl.aspx?orgid=04665&amp;balance=%A7%BA%B4%D8%C5%3Cbr/%3E%A7%BA%CA%D1%C1%BE%D1%B9%B8%EC%A1%D1%B9&amp;month=4&amp;year=2020&amp;thetype=%A7%BA%CB%B9%E8%C7%C2%A7%D2%B9" xr:uid="{00000000-0004-0000-0D00-0000F4010000}"/>
    <hyperlink ref="E509" r:id="rId502" display="http://hfo63.cfo.in.th/CheckDataDtl.aspx?orgid=04665&amp;balance=%A7%BA%B4%D8%C5%3Cbr/%3E%A7%BA%CA%D1%C1%BE%D1%B9%B8%EC%A1%D1%B9&amp;month=4&amp;year=2020&amp;thetype=%A7%BA%CB%B9%E8%C7%C2%A7%D2%B9" xr:uid="{00000000-0004-0000-0D00-0000F5010000}"/>
    <hyperlink ref="E510" r:id="rId503" display="http://hfo63.cfo.in.th/CheckDataDtl.aspx?orgid=04666&amp;balance=%A7%BA%B4%D8%C5%3Cbr/%3E%A7%BA%CA%D1%C1%BE%D1%B9%B8%EC%A1%D1%B9&amp;month=4&amp;year=2020&amp;thetype=%A7%BA%CB%B9%E8%C7%C2%A7%D2%B9" xr:uid="{00000000-0004-0000-0D00-0000F6010000}"/>
    <hyperlink ref="E511" r:id="rId504" display="http://hfo63.cfo.in.th/CheckDataDtl.aspx?orgid=04666&amp;balance=%A7%BA%B4%D8%C5%3Cbr/%3E%A7%BA%CA%D1%C1%BE%D1%B9%B8%EC%A1%D1%B9&amp;month=4&amp;year=2020&amp;thetype=%A7%BA%CB%B9%E8%C7%C2%A7%D2%B9" xr:uid="{00000000-0004-0000-0D00-0000F7010000}"/>
    <hyperlink ref="E512" r:id="rId505" display="http://hfo63.cfo.in.th/CheckDataDtl.aspx?orgid=04667&amp;balance=%A7%BA%B4%D8%C5%3Cbr/%3E%A7%BA%CA%D1%C1%BE%D1%B9%B8%EC%A1%D1%B9&amp;month=4&amp;year=2020&amp;thetype=%A7%BA%CB%B9%E8%C7%C2%A7%D2%B9" xr:uid="{00000000-0004-0000-0D00-0000F8010000}"/>
    <hyperlink ref="E513" r:id="rId506" display="http://hfo63.cfo.in.th/CheckDataDtl.aspx?orgid=04667&amp;balance=%A7%BA%B4%D8%C5%3Cbr/%3E%A7%BA%CA%D1%C1%BE%D1%B9%B8%EC%A1%D1%B9&amp;month=4&amp;year=2020&amp;thetype=%A7%BA%CB%B9%E8%C7%C2%A7%D2%B9" xr:uid="{00000000-0004-0000-0D00-0000F9010000}"/>
    <hyperlink ref="E514" r:id="rId507" display="http://hfo63.cfo.in.th/CheckDataDtl.aspx?orgid=04668&amp;balance=%A7%BA%B4%D8%C5%3Cbr/%3E%A7%BA%CA%D1%C1%BE%D1%B9%B8%EC%A1%D1%B9&amp;month=4&amp;year=2020&amp;thetype=%A7%BA%CB%B9%E8%C7%C2%A7%D2%B9" xr:uid="{00000000-0004-0000-0D00-0000FA010000}"/>
    <hyperlink ref="E515" r:id="rId508" display="http://hfo63.cfo.in.th/CheckDataDtl.aspx?orgid=04668&amp;balance=%A7%BA%B4%D8%C5%3Cbr/%3E%A7%BA%CA%D1%C1%BE%D1%B9%B8%EC%A1%D1%B9&amp;month=4&amp;year=2020&amp;thetype=%A7%BA%CB%B9%E8%C7%C2%A7%D2%B9" xr:uid="{00000000-0004-0000-0D00-0000FB010000}"/>
    <hyperlink ref="E516" r:id="rId509" display="http://hfo63.cfo.in.th/CheckDataDtl.aspx?orgid=04669&amp;balance=%A7%BA%B4%D8%C5%3Cbr/%3E%A7%BA%CA%D1%C1%BE%D1%B9%B8%EC%A1%D1%B9&amp;month=4&amp;year=2020&amp;thetype=%A7%BA%CB%B9%E8%C7%C2%A7%D2%B9" xr:uid="{00000000-0004-0000-0D00-0000FC010000}"/>
    <hyperlink ref="E517" r:id="rId510" display="http://hfo63.cfo.in.th/CheckDataDtl.aspx?orgid=04669&amp;balance=%A7%BA%B4%D8%C5%3Cbr/%3E%A7%BA%CA%D1%C1%BE%D1%B9%B8%EC%A1%D1%B9&amp;month=4&amp;year=2020&amp;thetype=%A7%BA%CB%B9%E8%C7%C2%A7%D2%B9" xr:uid="{00000000-0004-0000-0D00-0000FD010000}"/>
    <hyperlink ref="E518" r:id="rId511" display="http://hfo63.cfo.in.th/CheckDataDtl.aspx?orgid=04670&amp;balance=%A7%BA%B4%D8%C5%3Cbr/%3E%A7%BA%CA%D1%C1%BE%D1%B9%B8%EC%A1%D1%B9&amp;month=4&amp;year=2020&amp;thetype=%A7%BA%CB%B9%E8%C7%C2%A7%D2%B9" xr:uid="{00000000-0004-0000-0D00-0000FE010000}"/>
    <hyperlink ref="E519" r:id="rId512" display="http://hfo63.cfo.in.th/CheckDataDtl.aspx?orgid=04670&amp;balance=%A7%BA%B4%D8%C5%3Cbr/%3E%A7%BA%CA%D1%C1%BE%D1%B9%B8%EC%A1%D1%B9&amp;month=4&amp;year=2020&amp;thetype=%A7%BA%CB%B9%E8%C7%C2%A7%D2%B9" xr:uid="{00000000-0004-0000-0D00-0000FF010000}"/>
    <hyperlink ref="E520" r:id="rId513" display="http://hfo63.cfo.in.th/CheckDataDtl.aspx?orgid=04671&amp;balance=%A7%BA%B4%D8%C5%3Cbr/%3E%A7%BA%CA%D1%C1%BE%D1%B9%B8%EC%A1%D1%B9&amp;month=4&amp;year=2020&amp;thetype=%A7%BA%CB%B9%E8%C7%C2%A7%D2%B9" xr:uid="{00000000-0004-0000-0D00-000000020000}"/>
    <hyperlink ref="E521" r:id="rId514" display="http://hfo63.cfo.in.th/CheckDataDtl.aspx?orgid=04671&amp;balance=%A7%BA%B4%D8%C5%3Cbr/%3E%A7%BA%CA%D1%C1%BE%D1%B9%B8%EC%A1%D1%B9&amp;month=4&amp;year=2020&amp;thetype=%A7%BA%CB%B9%E8%C7%C2%A7%D2%B9" xr:uid="{00000000-0004-0000-0D00-000001020000}"/>
    <hyperlink ref="E522" r:id="rId515" display="http://hfo63.cfo.in.th/CheckDataDtl.aspx?orgid=04672&amp;balance=%A7%BA%B4%D8%C5%3Cbr/%3E%A7%BA%CA%D1%C1%BE%D1%B9%B8%EC%A1%D1%B9&amp;month=4&amp;year=2020&amp;thetype=%A7%BA%CB%B9%E8%C7%C2%A7%D2%B9" xr:uid="{00000000-0004-0000-0D00-000002020000}"/>
    <hyperlink ref="E523" r:id="rId516" display="http://hfo63.cfo.in.th/CheckDataDtl.aspx?orgid=04672&amp;balance=%A7%BA%B4%D8%C5%3Cbr/%3E%A7%BA%CA%D1%C1%BE%D1%B9%B8%EC%A1%D1%B9&amp;month=4&amp;year=2020&amp;thetype=%A7%BA%CB%B9%E8%C7%C2%A7%D2%B9" xr:uid="{00000000-0004-0000-0D00-000003020000}"/>
    <hyperlink ref="E524" r:id="rId517" display="http://hfo63.cfo.in.th/CheckDataDtl.aspx?orgid=04673&amp;balance=%A7%BA%B4%D8%C5%3Cbr/%3E%A7%BA%CA%D1%C1%BE%D1%B9%B8%EC%A1%D1%B9&amp;month=4&amp;year=2020&amp;thetype=%A7%BA%CB%B9%E8%C7%C2%A7%D2%B9" xr:uid="{00000000-0004-0000-0D00-000004020000}"/>
    <hyperlink ref="E525" r:id="rId518" display="http://hfo63.cfo.in.th/CheckDataDtl.aspx?orgid=04673&amp;balance=%A7%BA%B4%D8%C5%3Cbr/%3E%A7%BA%CA%D1%C1%BE%D1%B9%B8%EC%A1%D1%B9&amp;month=4&amp;year=2020&amp;thetype=%A7%BA%CB%B9%E8%C7%C2%A7%D2%B9" xr:uid="{00000000-0004-0000-0D00-000005020000}"/>
    <hyperlink ref="E526" r:id="rId519" display="http://hfo63.cfo.in.th/CheckDataDtl.aspx?orgid=04674&amp;balance=%A7%BA%B4%D8%C5%3Cbr/%3E%A7%BA%CA%D1%C1%BE%D1%B9%B8%EC%A1%D1%B9&amp;month=4&amp;year=2020&amp;thetype=%A7%BA%CB%B9%E8%C7%C2%A7%D2%B9" xr:uid="{00000000-0004-0000-0D00-000006020000}"/>
    <hyperlink ref="E527" r:id="rId520" display="http://hfo63.cfo.in.th/CheckDataDtl.aspx?orgid=04674&amp;balance=%A7%BA%B4%D8%C5%3Cbr/%3E%A7%BA%CA%D1%C1%BE%D1%B9%B8%EC%A1%D1%B9&amp;month=4&amp;year=2020&amp;thetype=%A7%BA%CB%B9%E8%C7%C2%A7%D2%B9" xr:uid="{00000000-0004-0000-0D00-000007020000}"/>
    <hyperlink ref="E528" r:id="rId521" display="http://hfo63.cfo.in.th/CheckDataDtl.aspx?orgid=04675&amp;balance=%A7%BA%B4%D8%C5%3Cbr/%3E%A7%BA%CA%D1%C1%BE%D1%B9%B8%EC%A1%D1%B9&amp;month=4&amp;year=2020&amp;thetype=%A7%BA%CB%B9%E8%C7%C2%A7%D2%B9" xr:uid="{00000000-0004-0000-0D00-000008020000}"/>
    <hyperlink ref="E529" r:id="rId522" display="http://hfo63.cfo.in.th/CheckDataDtl.aspx?orgid=04675&amp;balance=%A7%BA%B4%D8%C5%3Cbr/%3E%A7%BA%CA%D1%C1%BE%D1%B9%B8%EC%A1%D1%B9&amp;month=4&amp;year=2020&amp;thetype=%A7%BA%CB%B9%E8%C7%C2%A7%D2%B9" xr:uid="{00000000-0004-0000-0D00-000009020000}"/>
    <hyperlink ref="E530" r:id="rId523" display="http://hfo63.cfo.in.th/CheckDataDtl.aspx?orgid=04676&amp;balance=%A7%BA%B4%D8%C5%3Cbr/%3E%A7%BA%CA%D1%C1%BE%D1%B9%B8%EC%A1%D1%B9&amp;month=4&amp;year=2020&amp;thetype=%A7%BA%CB%B9%E8%C7%C2%A7%D2%B9" xr:uid="{00000000-0004-0000-0D00-00000A020000}"/>
    <hyperlink ref="E531" r:id="rId524" display="http://hfo63.cfo.in.th/CheckDataDtl.aspx?orgid=04676&amp;balance=%A7%BA%B4%D8%C5%3Cbr/%3E%A7%BA%CA%D1%C1%BE%D1%B9%B8%EC%A1%D1%B9&amp;month=4&amp;year=2020&amp;thetype=%A7%BA%CB%B9%E8%C7%C2%A7%D2%B9" xr:uid="{00000000-0004-0000-0D00-00000B020000}"/>
    <hyperlink ref="E532" r:id="rId525" display="http://hfo63.cfo.in.th/CheckDataDtl.aspx?orgid=04677&amp;balance=%A7%BA%B4%D8%C5%3Cbr/%3E%A7%BA%CA%D1%C1%BE%D1%B9%B8%EC%A1%D1%B9&amp;month=4&amp;year=2020&amp;thetype=%A7%BA%CB%B9%E8%C7%C2%A7%D2%B9" xr:uid="{00000000-0004-0000-0D00-00000C020000}"/>
    <hyperlink ref="E533" r:id="rId526" display="http://hfo63.cfo.in.th/CheckDataDtl.aspx?orgid=04677&amp;balance=%A7%BA%B4%D8%C5%3Cbr/%3E%A7%BA%CA%D1%C1%BE%D1%B9%B8%EC%A1%D1%B9&amp;month=4&amp;year=2020&amp;thetype=%A7%BA%CB%B9%E8%C7%C2%A7%D2%B9" xr:uid="{00000000-0004-0000-0D00-00000D020000}"/>
    <hyperlink ref="E534" r:id="rId527" display="http://hfo63.cfo.in.th/CheckDataDtl.aspx?orgid=04678&amp;balance=%A7%BA%B4%D8%C5%3Cbr/%3E%A7%BA%CA%D1%C1%BE%D1%B9%B8%EC%A1%D1%B9&amp;month=4&amp;year=2020&amp;thetype=%A7%BA%CB%B9%E8%C7%C2%A7%D2%B9" xr:uid="{00000000-0004-0000-0D00-00000E020000}"/>
    <hyperlink ref="E535" r:id="rId528" display="http://hfo63.cfo.in.th/CheckDataDtl.aspx?orgid=04678&amp;balance=%A7%BA%B4%D8%C5%3Cbr/%3E%A7%BA%CA%D1%C1%BE%D1%B9%B8%EC%A1%D1%B9&amp;month=4&amp;year=2020&amp;thetype=%A7%BA%CB%B9%E8%C7%C2%A7%D2%B9" xr:uid="{00000000-0004-0000-0D00-00000F020000}"/>
    <hyperlink ref="E536" r:id="rId529" display="http://hfo63.cfo.in.th/CheckDataDtl.aspx?orgid=04679&amp;balance=%A7%BA%B4%D8%C5%3Cbr/%3E%A7%BA%CA%D1%C1%BE%D1%B9%B8%EC%A1%D1%B9&amp;month=4&amp;year=2020&amp;thetype=%A7%BA%CB%B9%E8%C7%C2%A7%D2%B9" xr:uid="{00000000-0004-0000-0D00-000010020000}"/>
    <hyperlink ref="E537" r:id="rId530" display="http://hfo63.cfo.in.th/CheckDataDtl.aspx?orgid=04679&amp;balance=%A7%BA%B4%D8%C5%3Cbr/%3E%A7%BA%CA%D1%C1%BE%D1%B9%B8%EC%A1%D1%B9&amp;month=4&amp;year=2020&amp;thetype=%A7%BA%CB%B9%E8%C7%C2%A7%D2%B9" xr:uid="{00000000-0004-0000-0D00-000011020000}"/>
    <hyperlink ref="E538" r:id="rId531" display="http://hfo63.cfo.in.th/CheckDataDtl.aspx?orgid=04680&amp;balance=%A7%BA%B4%D8%C5%3Cbr/%3E%A7%BA%CA%D1%C1%BE%D1%B9%B8%EC%A1%D1%B9&amp;month=4&amp;year=2020&amp;thetype=%A7%BA%CB%B9%E8%C7%C2%A7%D2%B9" xr:uid="{00000000-0004-0000-0D00-000012020000}"/>
    <hyperlink ref="E539" r:id="rId532" display="http://hfo63.cfo.in.th/CheckDataDtl.aspx?orgid=04680&amp;balance=%A7%BA%B4%D8%C5%3Cbr/%3E%A7%BA%CA%D1%C1%BE%D1%B9%B8%EC%A1%D1%B9&amp;month=4&amp;year=2020&amp;thetype=%A7%BA%CB%B9%E8%C7%C2%A7%D2%B9" xr:uid="{00000000-0004-0000-0D00-000013020000}"/>
    <hyperlink ref="E540" r:id="rId533" display="http://hfo63.cfo.in.th/CheckDataDtl.aspx?orgid=04681&amp;balance=%A7%BA%B4%D8%C5%3Cbr/%3E%A7%BA%CA%D1%C1%BE%D1%B9%B8%EC%A1%D1%B9&amp;month=4&amp;year=2020&amp;thetype=%A7%BA%CB%B9%E8%C7%C2%A7%D2%B9" xr:uid="{00000000-0004-0000-0D00-000014020000}"/>
    <hyperlink ref="E541" r:id="rId534" display="http://hfo63.cfo.in.th/CheckDataDtl.aspx?orgid=04681&amp;balance=%A7%BA%B4%D8%C5%3Cbr/%3E%A7%BA%CA%D1%C1%BE%D1%B9%B8%EC%A1%D1%B9&amp;month=4&amp;year=2020&amp;thetype=%A7%BA%CB%B9%E8%C7%C2%A7%D2%B9" xr:uid="{00000000-0004-0000-0D00-000015020000}"/>
    <hyperlink ref="E542" r:id="rId535" display="http://hfo63.cfo.in.th/CheckDataDtl.aspx?orgid=04682&amp;balance=%A7%BA%B4%D8%C5%3Cbr/%3E%A7%BA%CA%D1%C1%BE%D1%B9%B8%EC%A1%D1%B9&amp;month=4&amp;year=2020&amp;thetype=%A7%BA%CB%B9%E8%C7%C2%A7%D2%B9" xr:uid="{00000000-0004-0000-0D00-000016020000}"/>
    <hyperlink ref="E543" r:id="rId536" display="http://hfo63.cfo.in.th/CheckDataDtl.aspx?orgid=04682&amp;balance=%A7%BA%B4%D8%C5%3Cbr/%3E%A7%BA%CA%D1%C1%BE%D1%B9%B8%EC%A1%D1%B9&amp;month=4&amp;year=2020&amp;thetype=%A7%BA%CB%B9%E8%C7%C2%A7%D2%B9" xr:uid="{00000000-0004-0000-0D00-000017020000}"/>
    <hyperlink ref="E544" r:id="rId537" display="http://hfo63.cfo.in.th/CheckDataDtl.aspx?orgid=04683&amp;balance=%A7%BA%B4%D8%C5%3Cbr/%3E%A7%BA%CA%D1%C1%BE%D1%B9%B8%EC%A1%D1%B9&amp;month=4&amp;year=2020&amp;thetype=%A7%BA%CB%B9%E8%C7%C2%A7%D2%B9" xr:uid="{00000000-0004-0000-0D00-000018020000}"/>
    <hyperlink ref="E545" r:id="rId538" display="http://hfo63.cfo.in.th/CheckDataDtl.aspx?orgid=04683&amp;balance=%A7%BA%B4%D8%C5%3Cbr/%3E%A7%BA%CA%D1%C1%BE%D1%B9%B8%EC%A1%D1%B9&amp;month=4&amp;year=2020&amp;thetype=%A7%BA%CB%B9%E8%C7%C2%A7%D2%B9" xr:uid="{00000000-0004-0000-0D00-000019020000}"/>
    <hyperlink ref="E546" r:id="rId539" display="http://hfo63.cfo.in.th/CheckDataDtl.aspx?orgid=04684&amp;balance=%A7%BA%B4%D8%C5%3Cbr/%3E%A7%BA%CA%D1%C1%BE%D1%B9%B8%EC%A1%D1%B9&amp;month=4&amp;year=2020&amp;thetype=%A7%BA%CB%B9%E8%C7%C2%A7%D2%B9" xr:uid="{00000000-0004-0000-0D00-00001A020000}"/>
    <hyperlink ref="E547" r:id="rId540" display="http://hfo63.cfo.in.th/CheckDataDtl.aspx?orgid=04684&amp;balance=%A7%BA%B4%D8%C5%3Cbr/%3E%A7%BA%CA%D1%C1%BE%D1%B9%B8%EC%A1%D1%B9&amp;month=4&amp;year=2020&amp;thetype=%A7%BA%CB%B9%E8%C7%C2%A7%D2%B9" xr:uid="{00000000-0004-0000-0D00-00001B020000}"/>
    <hyperlink ref="E548" r:id="rId541" display="http://hfo63.cfo.in.th/CheckDataDtl.aspx?orgid=04685&amp;balance=%A7%BA%B4%D8%C5%3Cbr/%3E%A7%BA%CA%D1%C1%BE%D1%B9%B8%EC%A1%D1%B9&amp;month=4&amp;year=2020&amp;thetype=%A7%BA%CB%B9%E8%C7%C2%A7%D2%B9" xr:uid="{00000000-0004-0000-0D00-00001C020000}"/>
    <hyperlink ref="E549" r:id="rId542" display="http://hfo63.cfo.in.th/CheckDataDtl.aspx?orgid=04685&amp;balance=%A7%BA%B4%D8%C5%3Cbr/%3E%A7%BA%CA%D1%C1%BE%D1%B9%B8%EC%A1%D1%B9&amp;month=4&amp;year=2020&amp;thetype=%A7%BA%CB%B9%E8%C7%C2%A7%D2%B9" xr:uid="{00000000-0004-0000-0D00-00001D020000}"/>
    <hyperlink ref="E550" r:id="rId543" display="http://hfo63.cfo.in.th/CheckDataDtl.aspx?orgid=04686&amp;balance=%A7%BA%B4%D8%C5%3Cbr/%3E%A7%BA%CA%D1%C1%BE%D1%B9%B8%EC%A1%D1%B9&amp;month=4&amp;year=2020&amp;thetype=%A7%BA%CB%B9%E8%C7%C2%A7%D2%B9" xr:uid="{00000000-0004-0000-0D00-00001E020000}"/>
    <hyperlink ref="E551" r:id="rId544" display="http://hfo63.cfo.in.th/CheckDataDtl.aspx?orgid=04686&amp;balance=%A7%BA%B4%D8%C5%3Cbr/%3E%A7%BA%CA%D1%C1%BE%D1%B9%B8%EC%A1%D1%B9&amp;month=4&amp;year=2020&amp;thetype=%A7%BA%CB%B9%E8%C7%C2%A7%D2%B9" xr:uid="{00000000-0004-0000-0D00-00001F020000}"/>
    <hyperlink ref="E552" r:id="rId545" display="http://hfo63.cfo.in.th/CheckDataDtl.aspx?orgid=04687&amp;balance=%A7%BA%B4%D8%C5%3Cbr/%3E%A7%BA%CA%D1%C1%BE%D1%B9%B8%EC%A1%D1%B9&amp;month=4&amp;year=2020&amp;thetype=%A7%BA%CB%B9%E8%C7%C2%A7%D2%B9" xr:uid="{00000000-0004-0000-0D00-000020020000}"/>
    <hyperlink ref="E553" r:id="rId546" display="http://hfo63.cfo.in.th/CheckDataDtl.aspx?orgid=04687&amp;balance=%A7%BA%B4%D8%C5%3Cbr/%3E%A7%BA%CA%D1%C1%BE%D1%B9%B8%EC%A1%D1%B9&amp;month=4&amp;year=2020&amp;thetype=%A7%BA%CB%B9%E8%C7%C2%A7%D2%B9" xr:uid="{00000000-0004-0000-0D00-000021020000}"/>
    <hyperlink ref="E554" r:id="rId547" display="http://hfo63.cfo.in.th/CheckDataDtl.aspx?orgid=04688&amp;balance=%A7%BA%B4%D8%C5%3Cbr/%3E%A7%BA%CA%D1%C1%BE%D1%B9%B8%EC%A1%D1%B9&amp;month=4&amp;year=2020&amp;thetype=%A7%BA%CB%B9%E8%C7%C2%A7%D2%B9" xr:uid="{00000000-0004-0000-0D00-000022020000}"/>
    <hyperlink ref="E555" r:id="rId548" display="http://hfo63.cfo.in.th/CheckDataDtl.aspx?orgid=04688&amp;balance=%A7%BA%B4%D8%C5%3Cbr/%3E%A7%BA%CA%D1%C1%BE%D1%B9%B8%EC%A1%D1%B9&amp;month=4&amp;year=2020&amp;thetype=%A7%BA%CB%B9%E8%C7%C2%A7%D2%B9" xr:uid="{00000000-0004-0000-0D00-000023020000}"/>
    <hyperlink ref="E556" r:id="rId549" display="http://hfo63.cfo.in.th/CheckDataDtl.aspx?orgid=04689&amp;balance=%A7%BA%B4%D8%C5%3Cbr/%3E%A7%BA%CA%D1%C1%BE%D1%B9%B8%EC%A1%D1%B9&amp;month=4&amp;year=2020&amp;thetype=%A7%BA%CB%B9%E8%C7%C2%A7%D2%B9" xr:uid="{00000000-0004-0000-0D00-000024020000}"/>
    <hyperlink ref="E557" r:id="rId550" display="http://hfo63.cfo.in.th/CheckDataDtl.aspx?orgid=04689&amp;balance=%A7%BA%B4%D8%C5%3Cbr/%3E%A7%BA%CA%D1%C1%BE%D1%B9%B8%EC%A1%D1%B9&amp;month=4&amp;year=2020&amp;thetype=%A7%BA%CB%B9%E8%C7%C2%A7%D2%B9" xr:uid="{00000000-0004-0000-0D00-000025020000}"/>
    <hyperlink ref="E558" r:id="rId551" display="http://hfo63.cfo.in.th/CheckDataDtl.aspx?orgid=04690&amp;balance=%A7%BA%B4%D8%C5%3Cbr/%3E%A7%BA%CA%D1%C1%BE%D1%B9%B8%EC%A1%D1%B9&amp;month=4&amp;year=2020&amp;thetype=%A7%BA%CB%B9%E8%C7%C2%A7%D2%B9" xr:uid="{00000000-0004-0000-0D00-000026020000}"/>
    <hyperlink ref="E559" r:id="rId552" display="http://hfo63.cfo.in.th/CheckDataDtl.aspx?orgid=04690&amp;balance=%A7%BA%B4%D8%C5%3Cbr/%3E%A7%BA%CA%D1%C1%BE%D1%B9%B8%EC%A1%D1%B9&amp;month=4&amp;year=2020&amp;thetype=%A7%BA%CB%B9%E8%C7%C2%A7%D2%B9" xr:uid="{00000000-0004-0000-0D00-000027020000}"/>
    <hyperlink ref="E560" r:id="rId553" display="http://hfo63.cfo.in.th/CheckDataDtl.aspx?orgid=04691&amp;balance=%A7%BA%B4%D8%C5%3Cbr/%3E%A7%BA%CA%D1%C1%BE%D1%B9%B8%EC%A1%D1%B9&amp;month=4&amp;year=2020&amp;thetype=%A7%BA%CB%B9%E8%C7%C2%A7%D2%B9" xr:uid="{00000000-0004-0000-0D00-000028020000}"/>
    <hyperlink ref="E561" r:id="rId554" display="http://hfo63.cfo.in.th/CheckDataDtl.aspx?orgid=04691&amp;balance=%A7%BA%B4%D8%C5%3Cbr/%3E%A7%BA%CA%D1%C1%BE%D1%B9%B8%EC%A1%D1%B9&amp;month=4&amp;year=2020&amp;thetype=%A7%BA%CB%B9%E8%C7%C2%A7%D2%B9" xr:uid="{00000000-0004-0000-0D00-000029020000}"/>
    <hyperlink ref="E562" r:id="rId555" display="http://hfo63.cfo.in.th/CheckDataDtl.aspx?orgid=04692&amp;balance=%A7%BA%B4%D8%C5%3Cbr/%3E%A7%BA%CA%D1%C1%BE%D1%B9%B8%EC%A1%D1%B9&amp;month=4&amp;year=2020&amp;thetype=%A7%BA%CB%B9%E8%C7%C2%A7%D2%B9" xr:uid="{00000000-0004-0000-0D00-00002A020000}"/>
    <hyperlink ref="E563" r:id="rId556" display="http://hfo63.cfo.in.th/CheckDataDtl.aspx?orgid=04692&amp;balance=%A7%BA%B4%D8%C5%3Cbr/%3E%A7%BA%CA%D1%C1%BE%D1%B9%B8%EC%A1%D1%B9&amp;month=4&amp;year=2020&amp;thetype=%A7%BA%CB%B9%E8%C7%C2%A7%D2%B9" xr:uid="{00000000-0004-0000-0D00-00002B020000}"/>
    <hyperlink ref="E564" r:id="rId557" display="http://hfo63.cfo.in.th/CheckDataDtl.aspx?orgid=04693&amp;balance=%A7%BA%B4%D8%C5%3Cbr/%3E%A7%BA%CA%D1%C1%BE%D1%B9%B8%EC%A1%D1%B9&amp;month=4&amp;year=2020&amp;thetype=%A7%BA%CB%B9%E8%C7%C2%A7%D2%B9" xr:uid="{00000000-0004-0000-0D00-00002C020000}"/>
    <hyperlink ref="E565" r:id="rId558" display="http://hfo63.cfo.in.th/CheckDataDtl.aspx?orgid=04693&amp;balance=%A7%BA%B4%D8%C5%3Cbr/%3E%A7%BA%CA%D1%C1%BE%D1%B9%B8%EC%A1%D1%B9&amp;month=4&amp;year=2020&amp;thetype=%A7%BA%CB%B9%E8%C7%C2%A7%D2%B9" xr:uid="{00000000-0004-0000-0D00-00002D020000}"/>
    <hyperlink ref="E566" r:id="rId559" display="http://hfo63.cfo.in.th/CheckDataDtl.aspx?orgid=04694&amp;balance=%A7%BA%B4%D8%C5%3Cbr/%3E%A7%BA%CA%D1%C1%BE%D1%B9%B8%EC%A1%D1%B9&amp;month=4&amp;year=2020&amp;thetype=%A7%BA%CB%B9%E8%C7%C2%A7%D2%B9" xr:uid="{00000000-0004-0000-0D00-00002E020000}"/>
    <hyperlink ref="E567" r:id="rId560" display="http://hfo63.cfo.in.th/CheckDataDtl.aspx?orgid=04694&amp;balance=%A7%BA%B4%D8%C5%3Cbr/%3E%A7%BA%CA%D1%C1%BE%D1%B9%B8%EC%A1%D1%B9&amp;month=4&amp;year=2020&amp;thetype=%A7%BA%CB%B9%E8%C7%C2%A7%D2%B9" xr:uid="{00000000-0004-0000-0D00-00002F020000}"/>
    <hyperlink ref="E568" r:id="rId561" display="http://hfo63.cfo.in.th/CheckDataDtl.aspx?orgid=04695&amp;balance=%A7%BA%B4%D8%C5%3Cbr/%3E%A7%BA%CA%D1%C1%BE%D1%B9%B8%EC%A1%D1%B9&amp;month=4&amp;year=2020&amp;thetype=%A7%BA%CB%B9%E8%C7%C2%A7%D2%B9" xr:uid="{00000000-0004-0000-0D00-000030020000}"/>
    <hyperlink ref="E569" r:id="rId562" display="http://hfo63.cfo.in.th/CheckDataDtl.aspx?orgid=04695&amp;balance=%A7%BA%B4%D8%C5%3Cbr/%3E%A7%BA%CA%D1%C1%BE%D1%B9%B8%EC%A1%D1%B9&amp;month=4&amp;year=2020&amp;thetype=%A7%BA%CB%B9%E8%C7%C2%A7%D2%B9" xr:uid="{00000000-0004-0000-0D00-000031020000}"/>
    <hyperlink ref="E570" r:id="rId563" display="http://hfo63.cfo.in.th/CheckDataDtl.aspx?orgid=04696&amp;balance=%A7%BA%B4%D8%C5%3Cbr/%3E%A7%BA%CA%D1%C1%BE%D1%B9%B8%EC%A1%D1%B9&amp;month=4&amp;year=2020&amp;thetype=%A7%BA%CB%B9%E8%C7%C2%A7%D2%B9" xr:uid="{00000000-0004-0000-0D00-000032020000}"/>
    <hyperlink ref="E571" r:id="rId564" display="http://hfo63.cfo.in.th/CheckDataDtl.aspx?orgid=04696&amp;balance=%A7%BA%B4%D8%C5%3Cbr/%3E%A7%BA%CA%D1%C1%BE%D1%B9%B8%EC%A1%D1%B9&amp;month=4&amp;year=2020&amp;thetype=%A7%BA%CB%B9%E8%C7%C2%A7%D2%B9" xr:uid="{00000000-0004-0000-0D00-000033020000}"/>
    <hyperlink ref="E572" r:id="rId565" display="http://hfo63.cfo.in.th/CheckDataDtl.aspx?orgid=04697&amp;balance=%A7%BA%B4%D8%C5%3Cbr/%3E%A7%BA%CA%D1%C1%BE%D1%B9%B8%EC%A1%D1%B9&amp;month=4&amp;year=2020&amp;thetype=%A7%BA%CB%B9%E8%C7%C2%A7%D2%B9" xr:uid="{00000000-0004-0000-0D00-000034020000}"/>
    <hyperlink ref="E573" r:id="rId566" display="http://hfo63.cfo.in.th/CheckDataDtl.aspx?orgid=04697&amp;balance=%A7%BA%B4%D8%C5%3Cbr/%3E%A7%BA%CA%D1%C1%BE%D1%B9%B8%EC%A1%D1%B9&amp;month=4&amp;year=2020&amp;thetype=%A7%BA%CB%B9%E8%C7%C2%A7%D2%B9" xr:uid="{00000000-0004-0000-0D00-000035020000}"/>
    <hyperlink ref="E574" r:id="rId567" display="http://hfo63.cfo.in.th/CheckDataDtl.aspx?orgid=04698&amp;balance=%A7%BA%B4%D8%C5%3Cbr/%3E%A7%BA%CA%D1%C1%BE%D1%B9%B8%EC%A1%D1%B9&amp;month=4&amp;year=2020&amp;thetype=%A7%BA%CB%B9%E8%C7%C2%A7%D2%B9" xr:uid="{00000000-0004-0000-0D00-000036020000}"/>
    <hyperlink ref="E575" r:id="rId568" display="http://hfo63.cfo.in.th/CheckDataDtl.aspx?orgid=04698&amp;balance=%A7%BA%B4%D8%C5%3Cbr/%3E%A7%BA%CA%D1%C1%BE%D1%B9%B8%EC%A1%D1%B9&amp;month=4&amp;year=2020&amp;thetype=%A7%BA%CB%B9%E8%C7%C2%A7%D2%B9" xr:uid="{00000000-0004-0000-0D00-000037020000}"/>
    <hyperlink ref="E576" r:id="rId569" display="http://hfo63.cfo.in.th/CheckDataDtl.aspx?orgid=04699&amp;balance=%A7%BA%B4%D8%C5%3Cbr/%3E%A7%BA%CA%D1%C1%BE%D1%B9%B8%EC%A1%D1%B9&amp;month=4&amp;year=2020&amp;thetype=%A7%BA%CB%B9%E8%C7%C2%A7%D2%B9" xr:uid="{00000000-0004-0000-0D00-000038020000}"/>
    <hyperlink ref="E577" r:id="rId570" display="http://hfo63.cfo.in.th/CheckDataDtl.aspx?orgid=04699&amp;balance=%A7%BA%B4%D8%C5%3Cbr/%3E%A7%BA%CA%D1%C1%BE%D1%B9%B8%EC%A1%D1%B9&amp;month=4&amp;year=2020&amp;thetype=%A7%BA%CB%B9%E8%C7%C2%A7%D2%B9" xr:uid="{00000000-0004-0000-0D00-000039020000}"/>
    <hyperlink ref="E578" r:id="rId571" display="http://hfo63.cfo.in.th/CheckDataDtl.aspx?orgid=04700&amp;balance=%A7%BA%B4%D8%C5%3Cbr/%3E%A7%BA%CA%D1%C1%BE%D1%B9%B8%EC%A1%D1%B9&amp;month=4&amp;year=2020&amp;thetype=%A7%BA%CB%B9%E8%C7%C2%A7%D2%B9" xr:uid="{00000000-0004-0000-0D00-00003A020000}"/>
    <hyperlink ref="E579" r:id="rId572" display="http://hfo63.cfo.in.th/CheckDataDtl.aspx?orgid=04700&amp;balance=%A7%BA%B4%D8%C5%3Cbr/%3E%A7%BA%CA%D1%C1%BE%D1%B9%B8%EC%A1%D1%B9&amp;month=4&amp;year=2020&amp;thetype=%A7%BA%CB%B9%E8%C7%C2%A7%D2%B9" xr:uid="{00000000-0004-0000-0D00-00003B020000}"/>
    <hyperlink ref="E580" r:id="rId573" display="http://hfo63.cfo.in.th/CheckDataDtl.aspx?orgid=04701&amp;balance=%A7%BA%B4%D8%C5%3Cbr/%3E%A7%BA%CA%D1%C1%BE%D1%B9%B8%EC%A1%D1%B9&amp;month=4&amp;year=2020&amp;thetype=%A7%BA%CB%B9%E8%C7%C2%A7%D2%B9" xr:uid="{00000000-0004-0000-0D00-00003C020000}"/>
    <hyperlink ref="E581" r:id="rId574" display="http://hfo63.cfo.in.th/CheckDataDtl.aspx?orgid=04701&amp;balance=%A7%BA%B4%D8%C5%3Cbr/%3E%A7%BA%CA%D1%C1%BE%D1%B9%B8%EC%A1%D1%B9&amp;month=4&amp;year=2020&amp;thetype=%A7%BA%CB%B9%E8%C7%C2%A7%D2%B9" xr:uid="{00000000-0004-0000-0D00-00003D020000}"/>
    <hyperlink ref="E582" r:id="rId575" display="http://hfo63.cfo.in.th/CheckDataDtl.aspx?orgid=04702&amp;balance=%A7%BA%B4%D8%C5%3Cbr/%3E%A7%BA%CA%D1%C1%BE%D1%B9%B8%EC%A1%D1%B9&amp;month=4&amp;year=2020&amp;thetype=%A7%BA%CB%B9%E8%C7%C2%A7%D2%B9" xr:uid="{00000000-0004-0000-0D00-00003E020000}"/>
    <hyperlink ref="E583" r:id="rId576" display="http://hfo63.cfo.in.th/CheckDataDtl.aspx?orgid=04702&amp;balance=%A7%BA%B4%D8%C5%3Cbr/%3E%A7%BA%CA%D1%C1%BE%D1%B9%B8%EC%A1%D1%B9&amp;month=4&amp;year=2020&amp;thetype=%A7%BA%CB%B9%E8%C7%C2%A7%D2%B9" xr:uid="{00000000-0004-0000-0D00-00003F020000}"/>
    <hyperlink ref="E584" r:id="rId577" display="http://hfo63.cfo.in.th/CheckDataDtl.aspx?orgid=04703&amp;balance=%A7%BA%B4%D8%C5%3Cbr/%3E%A7%BA%CA%D1%C1%BE%D1%B9%B8%EC%A1%D1%B9&amp;month=4&amp;year=2020&amp;thetype=%A7%BA%CB%B9%E8%C7%C2%A7%D2%B9" xr:uid="{00000000-0004-0000-0D00-000040020000}"/>
    <hyperlink ref="E585" r:id="rId578" display="http://hfo63.cfo.in.th/CheckDataDtl.aspx?orgid=04703&amp;balance=%A7%BA%B4%D8%C5%3Cbr/%3E%A7%BA%CA%D1%C1%BE%D1%B9%B8%EC%A1%D1%B9&amp;month=4&amp;year=2020&amp;thetype=%A7%BA%CB%B9%E8%C7%C2%A7%D2%B9" xr:uid="{00000000-0004-0000-0D00-000041020000}"/>
    <hyperlink ref="E586" r:id="rId579" display="http://hfo63.cfo.in.th/CheckDataDtl.aspx?orgid=04704&amp;balance=%A7%BA%B4%D8%C5%3Cbr/%3E%A7%BA%CA%D1%C1%BE%D1%B9%B8%EC%A1%D1%B9&amp;month=4&amp;year=2020&amp;thetype=%A7%BA%CB%B9%E8%C7%C2%A7%D2%B9" xr:uid="{00000000-0004-0000-0D00-000042020000}"/>
    <hyperlink ref="E587" r:id="rId580" display="http://hfo63.cfo.in.th/CheckDataDtl.aspx?orgid=04704&amp;balance=%A7%BA%B4%D8%C5%3Cbr/%3E%A7%BA%CA%D1%C1%BE%D1%B9%B8%EC%A1%D1%B9&amp;month=4&amp;year=2020&amp;thetype=%A7%BA%CB%B9%E8%C7%C2%A7%D2%B9" xr:uid="{00000000-0004-0000-0D00-000043020000}"/>
    <hyperlink ref="E588" r:id="rId581" display="http://hfo63.cfo.in.th/CheckDataDtl.aspx?orgid=04707&amp;balance=%A7%BA%B4%D8%C5%3Cbr/%3E%A7%BA%CA%D1%C1%BE%D1%B9%B8%EC%A1%D1%B9&amp;month=4&amp;year=2020&amp;thetype=%A7%BA%CB%B9%E8%C7%C2%A7%D2%B9" xr:uid="{00000000-0004-0000-0D00-000044020000}"/>
    <hyperlink ref="E589" r:id="rId582" display="http://hfo63.cfo.in.th/CheckDataDtl.aspx?orgid=04707&amp;balance=%A7%BA%B4%D8%C5%3Cbr/%3E%A7%BA%CA%D1%C1%BE%D1%B9%B8%EC%A1%D1%B9&amp;month=4&amp;year=2020&amp;thetype=%A7%BA%CB%B9%E8%C7%C2%A7%D2%B9" xr:uid="{00000000-0004-0000-0D00-000045020000}"/>
    <hyperlink ref="E590" r:id="rId583" display="http://hfo63.cfo.in.th/CheckDataDtl.aspx?orgid=04708&amp;balance=%A7%BA%B4%D8%C5%3Cbr/%3E%A7%BA%CA%D1%C1%BE%D1%B9%B8%EC%A1%D1%B9&amp;month=4&amp;year=2020&amp;thetype=%A7%BA%CB%B9%E8%C7%C2%A7%D2%B9" xr:uid="{00000000-0004-0000-0D00-000046020000}"/>
    <hyperlink ref="E591" r:id="rId584" display="http://hfo63.cfo.in.th/CheckDataDtl.aspx?orgid=04708&amp;balance=%A7%BA%B4%D8%C5%3Cbr/%3E%A7%BA%CA%D1%C1%BE%D1%B9%B8%EC%A1%D1%B9&amp;month=4&amp;year=2020&amp;thetype=%A7%BA%CB%B9%E8%C7%C2%A7%D2%B9" xr:uid="{00000000-0004-0000-0D00-000047020000}"/>
    <hyperlink ref="E592" r:id="rId585" display="http://hfo63.cfo.in.th/CheckDataDtl.aspx?orgid=04709&amp;balance=%A7%BA%B4%D8%C5%3Cbr/%3E%A7%BA%CA%D1%C1%BE%D1%B9%B8%EC%A1%D1%B9&amp;month=4&amp;year=2020&amp;thetype=%A7%BA%CB%B9%E8%C7%C2%A7%D2%B9" xr:uid="{00000000-0004-0000-0D00-000048020000}"/>
    <hyperlink ref="E593" r:id="rId586" display="http://hfo63.cfo.in.th/CheckDataDtl.aspx?orgid=04709&amp;balance=%A7%BA%B4%D8%C5%3Cbr/%3E%A7%BA%CA%D1%C1%BE%D1%B9%B8%EC%A1%D1%B9&amp;month=4&amp;year=2020&amp;thetype=%A7%BA%CB%B9%E8%C7%C2%A7%D2%B9" xr:uid="{00000000-0004-0000-0D00-000049020000}"/>
    <hyperlink ref="E594" r:id="rId587" display="http://hfo63.cfo.in.th/CheckDataDtl.aspx?orgid=04710&amp;balance=%A7%BA%B4%D8%C5%3Cbr/%3E%A7%BA%CA%D1%C1%BE%D1%B9%B8%EC%A1%D1%B9&amp;month=4&amp;year=2020&amp;thetype=%A7%BA%CB%B9%E8%C7%C2%A7%D2%B9" xr:uid="{00000000-0004-0000-0D00-00004A020000}"/>
    <hyperlink ref="E595" r:id="rId588" display="http://hfo63.cfo.in.th/CheckDataDtl.aspx?orgid=04710&amp;balance=%A7%BA%B4%D8%C5%3Cbr/%3E%A7%BA%CA%D1%C1%BE%D1%B9%B8%EC%A1%D1%B9&amp;month=4&amp;year=2020&amp;thetype=%A7%BA%CB%B9%E8%C7%C2%A7%D2%B9" xr:uid="{00000000-0004-0000-0D00-00004B020000}"/>
    <hyperlink ref="E596" r:id="rId589" display="http://hfo63.cfo.in.th/CheckDataDtl.aspx?orgid=04711&amp;balance=%A7%BA%B4%D8%C5%3Cbr/%3E%A7%BA%CA%D1%C1%BE%D1%B9%B8%EC%A1%D1%B9&amp;month=4&amp;year=2020&amp;thetype=%A7%BA%CB%B9%E8%C7%C2%A7%D2%B9" xr:uid="{00000000-0004-0000-0D00-00004C020000}"/>
    <hyperlink ref="E597" r:id="rId590" display="http://hfo63.cfo.in.th/CheckDataDtl.aspx?orgid=04711&amp;balance=%A7%BA%B4%D8%C5%3Cbr/%3E%A7%BA%CA%D1%C1%BE%D1%B9%B8%EC%A1%D1%B9&amp;month=4&amp;year=2020&amp;thetype=%A7%BA%CB%B9%E8%C7%C2%A7%D2%B9" xr:uid="{00000000-0004-0000-0D00-00004D020000}"/>
    <hyperlink ref="E598" r:id="rId591" display="http://hfo63.cfo.in.th/CheckDataDtl.aspx?orgid=04712&amp;balance=%A7%BA%B4%D8%C5%3Cbr/%3E%A7%BA%CA%D1%C1%BE%D1%B9%B8%EC%A1%D1%B9&amp;month=4&amp;year=2020&amp;thetype=%A7%BA%CB%B9%E8%C7%C2%A7%D2%B9" xr:uid="{00000000-0004-0000-0D00-00004E020000}"/>
    <hyperlink ref="E599" r:id="rId592" display="http://hfo63.cfo.in.th/CheckDataDtl.aspx?orgid=04712&amp;balance=%A7%BA%B4%D8%C5%3Cbr/%3E%A7%BA%CA%D1%C1%BE%D1%B9%B8%EC%A1%D1%B9&amp;month=4&amp;year=2020&amp;thetype=%A7%BA%CB%B9%E8%C7%C2%A7%D2%B9" xr:uid="{00000000-0004-0000-0D00-00004F020000}"/>
    <hyperlink ref="E600" r:id="rId593" display="http://hfo63.cfo.in.th/CheckDataDtl.aspx?orgid=04713&amp;balance=%A7%BA%B4%D8%C5%3Cbr/%3E%A7%BA%CA%D1%C1%BE%D1%B9%B8%EC%A1%D1%B9&amp;month=4&amp;year=2020&amp;thetype=%A7%BA%CB%B9%E8%C7%C2%A7%D2%B9" xr:uid="{00000000-0004-0000-0D00-000050020000}"/>
    <hyperlink ref="E601" r:id="rId594" display="http://hfo63.cfo.in.th/CheckDataDtl.aspx?orgid=04713&amp;balance=%A7%BA%B4%D8%C5%3Cbr/%3E%A7%BA%CA%D1%C1%BE%D1%B9%B8%EC%A1%D1%B9&amp;month=4&amp;year=2020&amp;thetype=%A7%BA%CB%B9%E8%C7%C2%A7%D2%B9" xr:uid="{00000000-0004-0000-0D00-000051020000}"/>
    <hyperlink ref="E602" r:id="rId595" display="http://hfo63.cfo.in.th/CheckDataDtl.aspx?orgid=04714&amp;balance=%A7%BA%B4%D8%C5%3Cbr/%3E%A7%BA%CA%D1%C1%BE%D1%B9%B8%EC%A1%D1%B9&amp;month=4&amp;year=2020&amp;thetype=%A7%BA%CB%B9%E8%C7%C2%A7%D2%B9" xr:uid="{00000000-0004-0000-0D00-000052020000}"/>
    <hyperlink ref="E603" r:id="rId596" display="http://hfo63.cfo.in.th/CheckDataDtl.aspx?orgid=04714&amp;balance=%A7%BA%B4%D8%C5%3Cbr/%3E%A7%BA%CA%D1%C1%BE%D1%B9%B8%EC%A1%D1%B9&amp;month=4&amp;year=2020&amp;thetype=%A7%BA%CB%B9%E8%C7%C2%A7%D2%B9" xr:uid="{00000000-0004-0000-0D00-000053020000}"/>
    <hyperlink ref="E604" r:id="rId597" display="http://hfo63.cfo.in.th/CheckDataDtl.aspx?orgid=04715&amp;balance=%A7%BA%B4%D8%C5%3Cbr/%3E%A7%BA%CA%D1%C1%BE%D1%B9%B8%EC%A1%D1%B9&amp;month=4&amp;year=2020&amp;thetype=%A7%BA%CB%B9%E8%C7%C2%A7%D2%B9" xr:uid="{00000000-0004-0000-0D00-000054020000}"/>
    <hyperlink ref="E605" r:id="rId598" display="http://hfo63.cfo.in.th/CheckDataDtl.aspx?orgid=04715&amp;balance=%A7%BA%B4%D8%C5%3Cbr/%3E%A7%BA%CA%D1%C1%BE%D1%B9%B8%EC%A1%D1%B9&amp;month=4&amp;year=2020&amp;thetype=%A7%BA%CB%B9%E8%C7%C2%A7%D2%B9" xr:uid="{00000000-0004-0000-0D00-000055020000}"/>
    <hyperlink ref="E606" r:id="rId599" display="http://hfo63.cfo.in.th/CheckDataDtl.aspx?orgid=04716&amp;balance=%A7%BA%B4%D8%C5%3Cbr/%3E%A7%BA%CA%D1%C1%BE%D1%B9%B8%EC%A1%D1%B9&amp;month=4&amp;year=2020&amp;thetype=%A7%BA%CB%B9%E8%C7%C2%A7%D2%B9" xr:uid="{00000000-0004-0000-0D00-000056020000}"/>
    <hyperlink ref="E607" r:id="rId600" display="http://hfo63.cfo.in.th/CheckDataDtl.aspx?orgid=04716&amp;balance=%A7%BA%B4%D8%C5%3Cbr/%3E%A7%BA%CA%D1%C1%BE%D1%B9%B8%EC%A1%D1%B9&amp;month=4&amp;year=2020&amp;thetype=%A7%BA%CB%B9%E8%C7%C2%A7%D2%B9" xr:uid="{00000000-0004-0000-0D00-000057020000}"/>
    <hyperlink ref="E608" r:id="rId601" display="http://hfo63.cfo.in.th/CheckDataDtl.aspx?orgid=04717&amp;balance=%A7%BA%B4%D8%C5%3Cbr/%3E%A7%BA%CA%D1%C1%BE%D1%B9%B8%EC%A1%D1%B9&amp;month=4&amp;year=2020&amp;thetype=%A7%BA%CB%B9%E8%C7%C2%A7%D2%B9" xr:uid="{00000000-0004-0000-0D00-000058020000}"/>
    <hyperlink ref="E609" r:id="rId602" display="http://hfo63.cfo.in.th/CheckDataDtl.aspx?orgid=04717&amp;balance=%A7%BA%B4%D8%C5%3Cbr/%3E%A7%BA%CA%D1%C1%BE%D1%B9%B8%EC%A1%D1%B9&amp;month=4&amp;year=2020&amp;thetype=%A7%BA%CB%B9%E8%C7%C2%A7%D2%B9" xr:uid="{00000000-0004-0000-0D00-000059020000}"/>
    <hyperlink ref="E610" r:id="rId603" display="http://hfo63.cfo.in.th/CheckDataDtl.aspx?orgid=04718&amp;balance=%A7%BA%B4%D8%C5%3Cbr/%3E%A7%BA%CA%D1%C1%BE%D1%B9%B8%EC%A1%D1%B9&amp;month=4&amp;year=2020&amp;thetype=%A7%BA%CB%B9%E8%C7%C2%A7%D2%B9" xr:uid="{00000000-0004-0000-0D00-00005A020000}"/>
    <hyperlink ref="E611" r:id="rId604" display="http://hfo63.cfo.in.th/CheckDataDtl.aspx?orgid=04718&amp;balance=%A7%BA%B4%D8%C5%3Cbr/%3E%A7%BA%CA%D1%C1%BE%D1%B9%B8%EC%A1%D1%B9&amp;month=4&amp;year=2020&amp;thetype=%A7%BA%CB%B9%E8%C7%C2%A7%D2%B9" xr:uid="{00000000-0004-0000-0D00-00005B020000}"/>
    <hyperlink ref="E612" r:id="rId605" display="http://hfo63.cfo.in.th/CheckDataDtl.aspx?orgid=04719&amp;balance=%A7%BA%B4%D8%C5%3Cbr/%3E%A7%BA%CA%D1%C1%BE%D1%B9%B8%EC%A1%D1%B9&amp;month=4&amp;year=2020&amp;thetype=%A7%BA%CB%B9%E8%C7%C2%A7%D2%B9" xr:uid="{00000000-0004-0000-0D00-00005C020000}"/>
    <hyperlink ref="E613" r:id="rId606" display="http://hfo63.cfo.in.th/CheckDataDtl.aspx?orgid=04719&amp;balance=%A7%BA%B4%D8%C5%3Cbr/%3E%A7%BA%CA%D1%C1%BE%D1%B9%B8%EC%A1%D1%B9&amp;month=4&amp;year=2020&amp;thetype=%A7%BA%CB%B9%E8%C7%C2%A7%D2%B9" xr:uid="{00000000-0004-0000-0D00-00005D020000}"/>
    <hyperlink ref="E614" r:id="rId607" display="http://hfo63.cfo.in.th/CheckDataDtl.aspx?orgid=04720&amp;balance=%A7%BA%B4%D8%C5%3Cbr/%3E%A7%BA%CA%D1%C1%BE%D1%B9%B8%EC%A1%D1%B9&amp;month=4&amp;year=2020&amp;thetype=%A7%BA%CB%B9%E8%C7%C2%A7%D2%B9" xr:uid="{00000000-0004-0000-0D00-00005E020000}"/>
    <hyperlink ref="E615" r:id="rId608" display="http://hfo63.cfo.in.th/CheckDataDtl.aspx?orgid=04720&amp;balance=%A7%BA%B4%D8%C5%3Cbr/%3E%A7%BA%CA%D1%C1%BE%D1%B9%B8%EC%A1%D1%B9&amp;month=4&amp;year=2020&amp;thetype=%A7%BA%CB%B9%E8%C7%C2%A7%D2%B9" xr:uid="{00000000-0004-0000-0D00-00005F020000}"/>
    <hyperlink ref="E616" r:id="rId609" display="http://hfo63.cfo.in.th/CheckDataDtl.aspx?orgid=04721&amp;balance=%A7%BA%B4%D8%C5%3Cbr/%3E%A7%BA%CA%D1%C1%BE%D1%B9%B8%EC%A1%D1%B9&amp;month=4&amp;year=2020&amp;thetype=%A7%BA%CB%B9%E8%C7%C2%A7%D2%B9" xr:uid="{00000000-0004-0000-0D00-000060020000}"/>
    <hyperlink ref="E617" r:id="rId610" display="http://hfo63.cfo.in.th/CheckDataDtl.aspx?orgid=04721&amp;balance=%A7%BA%B4%D8%C5%3Cbr/%3E%A7%BA%CA%D1%C1%BE%D1%B9%B8%EC%A1%D1%B9&amp;month=4&amp;year=2020&amp;thetype=%A7%BA%CB%B9%E8%C7%C2%A7%D2%B9" xr:uid="{00000000-0004-0000-0D00-000061020000}"/>
    <hyperlink ref="E618" r:id="rId611" display="http://hfo63.cfo.in.th/CheckDataDtl.aspx?orgid=04722&amp;balance=%A7%BA%B4%D8%C5%3Cbr/%3E%A7%BA%CA%D1%C1%BE%D1%B9%B8%EC%A1%D1%B9&amp;month=4&amp;year=2020&amp;thetype=%A7%BA%CB%B9%E8%C7%C2%A7%D2%B9" xr:uid="{00000000-0004-0000-0D00-000062020000}"/>
    <hyperlink ref="E619" r:id="rId612" display="http://hfo63.cfo.in.th/CheckDataDtl.aspx?orgid=04722&amp;balance=%A7%BA%B4%D8%C5%3Cbr/%3E%A7%BA%CA%D1%C1%BE%D1%B9%B8%EC%A1%D1%B9&amp;month=4&amp;year=2020&amp;thetype=%A7%BA%CB%B9%E8%C7%C2%A7%D2%B9" xr:uid="{00000000-0004-0000-0D00-000063020000}"/>
    <hyperlink ref="E620" r:id="rId613" display="http://hfo63.cfo.in.th/CheckDataDtl.aspx?orgid=04723&amp;balance=%A7%BA%B4%D8%C5%3Cbr/%3E%A7%BA%CA%D1%C1%BE%D1%B9%B8%EC%A1%D1%B9&amp;month=4&amp;year=2020&amp;thetype=%A7%BA%CB%B9%E8%C7%C2%A7%D2%B9" xr:uid="{00000000-0004-0000-0D00-000064020000}"/>
    <hyperlink ref="E621" r:id="rId614" display="http://hfo63.cfo.in.th/CheckDataDtl.aspx?orgid=04723&amp;balance=%A7%BA%B4%D8%C5%3Cbr/%3E%A7%BA%CA%D1%C1%BE%D1%B9%B8%EC%A1%D1%B9&amp;month=4&amp;year=2020&amp;thetype=%A7%BA%CB%B9%E8%C7%C2%A7%D2%B9" xr:uid="{00000000-0004-0000-0D00-000065020000}"/>
    <hyperlink ref="E622" r:id="rId615" display="http://hfo63.cfo.in.th/CheckDataDtl.aspx?orgid=04724&amp;balance=%A7%BA%B4%D8%C5%3Cbr/%3E%A7%BA%CA%D1%C1%BE%D1%B9%B8%EC%A1%D1%B9&amp;month=4&amp;year=2020&amp;thetype=%A7%BA%CB%B9%E8%C7%C2%A7%D2%B9" xr:uid="{00000000-0004-0000-0D00-000066020000}"/>
    <hyperlink ref="E623" r:id="rId616" display="http://hfo63.cfo.in.th/CheckDataDtl.aspx?orgid=04724&amp;balance=%A7%BA%B4%D8%C5%3Cbr/%3E%A7%BA%CA%D1%C1%BE%D1%B9%B8%EC%A1%D1%B9&amp;month=4&amp;year=2020&amp;thetype=%A7%BA%CB%B9%E8%C7%C2%A7%D2%B9" xr:uid="{00000000-0004-0000-0D00-000067020000}"/>
    <hyperlink ref="E624" r:id="rId617" display="http://hfo63.cfo.in.th/CheckDataDtl.aspx?orgid=04725&amp;balance=%A7%BA%B4%D8%C5%3Cbr/%3E%A7%BA%CA%D1%C1%BE%D1%B9%B8%EC%A1%D1%B9&amp;month=4&amp;year=2020&amp;thetype=%A7%BA%CB%B9%E8%C7%C2%A7%D2%B9" xr:uid="{00000000-0004-0000-0D00-000068020000}"/>
    <hyperlink ref="E625" r:id="rId618" display="http://hfo63.cfo.in.th/CheckDataDtl.aspx?orgid=04725&amp;balance=%A7%BA%B4%D8%C5%3Cbr/%3E%A7%BA%CA%D1%C1%BE%D1%B9%B8%EC%A1%D1%B9&amp;month=4&amp;year=2020&amp;thetype=%A7%BA%CB%B9%E8%C7%C2%A7%D2%B9" xr:uid="{00000000-0004-0000-0D00-000069020000}"/>
    <hyperlink ref="E626" r:id="rId619" display="http://hfo63.cfo.in.th/CheckDataDtl.aspx?orgid=04726&amp;balance=%A7%BA%B4%D8%C5%3Cbr/%3E%A7%BA%CA%D1%C1%BE%D1%B9%B8%EC%A1%D1%B9&amp;month=4&amp;year=2020&amp;thetype=%A7%BA%CB%B9%E8%C7%C2%A7%D2%B9" xr:uid="{00000000-0004-0000-0D00-00006A020000}"/>
    <hyperlink ref="E627" r:id="rId620" display="http://hfo63.cfo.in.th/CheckDataDtl.aspx?orgid=04726&amp;balance=%A7%BA%B4%D8%C5%3Cbr/%3E%A7%BA%CA%D1%C1%BE%D1%B9%B8%EC%A1%D1%B9&amp;month=4&amp;year=2020&amp;thetype=%A7%BA%CB%B9%E8%C7%C2%A7%D2%B9" xr:uid="{00000000-0004-0000-0D00-00006B020000}"/>
    <hyperlink ref="E628" r:id="rId621" display="http://hfo63.cfo.in.th/CheckDataDtl.aspx?orgid=04727&amp;balance=%A7%BA%B4%D8%C5%3Cbr/%3E%A7%BA%CA%D1%C1%BE%D1%B9%B8%EC%A1%D1%B9&amp;month=4&amp;year=2020&amp;thetype=%A7%BA%CB%B9%E8%C7%C2%A7%D2%B9" xr:uid="{00000000-0004-0000-0D00-00006C020000}"/>
    <hyperlink ref="E629" r:id="rId622" display="http://hfo63.cfo.in.th/CheckDataDtl.aspx?orgid=04727&amp;balance=%A7%BA%B4%D8%C5%3Cbr/%3E%A7%BA%CA%D1%C1%BE%D1%B9%B8%EC%A1%D1%B9&amp;month=4&amp;year=2020&amp;thetype=%A7%BA%CB%B9%E8%C7%C2%A7%D2%B9" xr:uid="{00000000-0004-0000-0D00-00006D020000}"/>
    <hyperlink ref="E630" r:id="rId623" display="http://hfo63.cfo.in.th/CheckDataDtl.aspx?orgid=04728&amp;balance=%A7%BA%B4%D8%C5%3Cbr/%3E%A7%BA%CA%D1%C1%BE%D1%B9%B8%EC%A1%D1%B9&amp;month=4&amp;year=2020&amp;thetype=%A7%BA%CB%B9%E8%C7%C2%A7%D2%B9" xr:uid="{00000000-0004-0000-0D00-00006E020000}"/>
    <hyperlink ref="E631" r:id="rId624" display="http://hfo63.cfo.in.th/CheckDataDtl.aspx?orgid=04728&amp;balance=%A7%BA%B4%D8%C5%3Cbr/%3E%A7%BA%CA%D1%C1%BE%D1%B9%B8%EC%A1%D1%B9&amp;month=4&amp;year=2020&amp;thetype=%A7%BA%CB%B9%E8%C7%C2%A7%D2%B9" xr:uid="{00000000-0004-0000-0D00-00006F020000}"/>
    <hyperlink ref="E632" r:id="rId625" display="http://hfo63.cfo.in.th/CheckDataDtl.aspx?orgid=04729&amp;balance=%A7%BA%B4%D8%C5%3Cbr/%3E%A7%BA%CA%D1%C1%BE%D1%B9%B8%EC%A1%D1%B9&amp;month=4&amp;year=2020&amp;thetype=%A7%BA%CB%B9%E8%C7%C2%A7%D2%B9" xr:uid="{00000000-0004-0000-0D00-000070020000}"/>
    <hyperlink ref="E633" r:id="rId626" display="http://hfo63.cfo.in.th/CheckDataDtl.aspx?orgid=04729&amp;balance=%A7%BA%B4%D8%C5%3Cbr/%3E%A7%BA%CA%D1%C1%BE%D1%B9%B8%EC%A1%D1%B9&amp;month=4&amp;year=2020&amp;thetype=%A7%BA%CB%B9%E8%C7%C2%A7%D2%B9" xr:uid="{00000000-0004-0000-0D00-000071020000}"/>
    <hyperlink ref="E634" r:id="rId627" display="http://hfo63.cfo.in.th/CheckDataDtl.aspx?orgid=04730&amp;balance=%A7%BA%B4%D8%C5%3Cbr/%3E%A7%BA%CA%D1%C1%BE%D1%B9%B8%EC%A1%D1%B9&amp;month=4&amp;year=2020&amp;thetype=%A7%BA%CB%B9%E8%C7%C2%A7%D2%B9" xr:uid="{00000000-0004-0000-0D00-000072020000}"/>
    <hyperlink ref="E635" r:id="rId628" display="http://hfo63.cfo.in.th/CheckDataDtl.aspx?orgid=04730&amp;balance=%A7%BA%B4%D8%C5%3Cbr/%3E%A7%BA%CA%D1%C1%BE%D1%B9%B8%EC%A1%D1%B9&amp;month=4&amp;year=2020&amp;thetype=%A7%BA%CB%B9%E8%C7%C2%A7%D2%B9" xr:uid="{00000000-0004-0000-0D00-000073020000}"/>
    <hyperlink ref="E636" r:id="rId629" display="http://hfo63.cfo.in.th/CheckDataDtl.aspx?orgid=04731&amp;balance=%A7%BA%B4%D8%C5%3Cbr/%3E%A7%BA%CA%D1%C1%BE%D1%B9%B8%EC%A1%D1%B9&amp;month=4&amp;year=2020&amp;thetype=%A7%BA%CB%B9%E8%C7%C2%A7%D2%B9" xr:uid="{00000000-0004-0000-0D00-000074020000}"/>
    <hyperlink ref="E637" r:id="rId630" display="http://hfo63.cfo.in.th/CheckDataDtl.aspx?orgid=04731&amp;balance=%A7%BA%B4%D8%C5%3Cbr/%3E%A7%BA%CA%D1%C1%BE%D1%B9%B8%EC%A1%D1%B9&amp;month=4&amp;year=2020&amp;thetype=%A7%BA%CB%B9%E8%C7%C2%A7%D2%B9" xr:uid="{00000000-0004-0000-0D00-000075020000}"/>
    <hyperlink ref="E638" r:id="rId631" display="http://hfo63.cfo.in.th/CheckDataDtl.aspx?orgid=04732&amp;balance=%A7%BA%B4%D8%C5%3Cbr/%3E%A7%BA%CA%D1%C1%BE%D1%B9%B8%EC%A1%D1%B9&amp;month=4&amp;year=2020&amp;thetype=%A7%BA%CB%B9%E8%C7%C2%A7%D2%B9" xr:uid="{00000000-0004-0000-0D00-000076020000}"/>
    <hyperlink ref="E639" r:id="rId632" display="http://hfo63.cfo.in.th/CheckDataDtl.aspx?orgid=04732&amp;balance=%A7%BA%B4%D8%C5%3Cbr/%3E%A7%BA%CA%D1%C1%BE%D1%B9%B8%EC%A1%D1%B9&amp;month=4&amp;year=2020&amp;thetype=%A7%BA%CB%B9%E8%C7%C2%A7%D2%B9" xr:uid="{00000000-0004-0000-0D00-000077020000}"/>
    <hyperlink ref="E640" r:id="rId633" display="http://hfo63.cfo.in.th/CheckDataDtl.aspx?orgid=04733&amp;balance=%A7%BA%B4%D8%C5%3Cbr/%3E%A7%BA%CA%D1%C1%BE%D1%B9%B8%EC%A1%D1%B9&amp;month=4&amp;year=2020&amp;thetype=%A7%BA%CB%B9%E8%C7%C2%A7%D2%B9" xr:uid="{00000000-0004-0000-0D00-000078020000}"/>
    <hyperlink ref="E641" r:id="rId634" display="http://hfo63.cfo.in.th/CheckDataDtl.aspx?orgid=04733&amp;balance=%A7%BA%B4%D8%C5%3Cbr/%3E%A7%BA%CA%D1%C1%BE%D1%B9%B8%EC%A1%D1%B9&amp;month=4&amp;year=2020&amp;thetype=%A7%BA%CB%B9%E8%C7%C2%A7%D2%B9" xr:uid="{00000000-0004-0000-0D00-000079020000}"/>
    <hyperlink ref="E642" r:id="rId635" display="http://hfo63.cfo.in.th/CheckDataDtl.aspx?orgid=04734&amp;balance=%A7%BA%B4%D8%C5%3Cbr/%3E%A7%BA%CA%D1%C1%BE%D1%B9%B8%EC%A1%D1%B9&amp;month=4&amp;year=2020&amp;thetype=%A7%BA%CB%B9%E8%C7%C2%A7%D2%B9" xr:uid="{00000000-0004-0000-0D00-00007A020000}"/>
    <hyperlink ref="E643" r:id="rId636" display="http://hfo63.cfo.in.th/CheckDataDtl.aspx?orgid=04734&amp;balance=%A7%BA%B4%D8%C5%3Cbr/%3E%A7%BA%CA%D1%C1%BE%D1%B9%B8%EC%A1%D1%B9&amp;month=4&amp;year=2020&amp;thetype=%A7%BA%CB%B9%E8%C7%C2%A7%D2%B9" xr:uid="{00000000-0004-0000-0D00-00007B020000}"/>
    <hyperlink ref="E644" r:id="rId637" display="http://hfo63.cfo.in.th/CheckDataDtl.aspx?orgid=04735&amp;balance=%A7%BA%B4%D8%C5%3Cbr/%3E%A7%BA%CA%D1%C1%BE%D1%B9%B8%EC%A1%D1%B9&amp;month=4&amp;year=2020&amp;thetype=%A7%BA%CB%B9%E8%C7%C2%A7%D2%B9" xr:uid="{00000000-0004-0000-0D00-00007C020000}"/>
    <hyperlink ref="E645" r:id="rId638" display="http://hfo63.cfo.in.th/CheckDataDtl.aspx?orgid=04735&amp;balance=%A7%BA%B4%D8%C5%3Cbr/%3E%A7%BA%CA%D1%C1%BE%D1%B9%B8%EC%A1%D1%B9&amp;month=4&amp;year=2020&amp;thetype=%A7%BA%CB%B9%E8%C7%C2%A7%D2%B9" xr:uid="{00000000-0004-0000-0D00-00007D020000}"/>
    <hyperlink ref="E646" r:id="rId639" display="http://hfo63.cfo.in.th/CheckDataDtl.aspx?orgid=04736&amp;balance=%A7%BA%B4%D8%C5%3Cbr/%3E%A7%BA%CA%D1%C1%BE%D1%B9%B8%EC%A1%D1%B9&amp;month=4&amp;year=2020&amp;thetype=%A7%BA%CB%B9%E8%C7%C2%A7%D2%B9" xr:uid="{00000000-0004-0000-0D00-00007E020000}"/>
    <hyperlink ref="E647" r:id="rId640" display="http://hfo63.cfo.in.th/CheckDataDtl.aspx?orgid=04736&amp;balance=%A7%BA%B4%D8%C5%3Cbr/%3E%A7%BA%CA%D1%C1%BE%D1%B9%B8%EC%A1%D1%B9&amp;month=4&amp;year=2020&amp;thetype=%A7%BA%CB%B9%E8%C7%C2%A7%D2%B9" xr:uid="{00000000-0004-0000-0D00-00007F020000}"/>
    <hyperlink ref="E648" r:id="rId641" display="http://hfo63.cfo.in.th/CheckDataDtl.aspx?orgid=04737&amp;balance=%A7%BA%B4%D8%C5%3Cbr/%3E%A7%BA%CA%D1%C1%BE%D1%B9%B8%EC%A1%D1%B9&amp;month=4&amp;year=2020&amp;thetype=%A7%BA%CB%B9%E8%C7%C2%A7%D2%B9" xr:uid="{00000000-0004-0000-0D00-000080020000}"/>
    <hyperlink ref="E649" r:id="rId642" display="http://hfo63.cfo.in.th/CheckDataDtl.aspx?orgid=04737&amp;balance=%A7%BA%B4%D8%C5%3Cbr/%3E%A7%BA%CA%D1%C1%BE%D1%B9%B8%EC%A1%D1%B9&amp;month=4&amp;year=2020&amp;thetype=%A7%BA%CB%B9%E8%C7%C2%A7%D2%B9" xr:uid="{00000000-0004-0000-0D00-000081020000}"/>
    <hyperlink ref="E650" r:id="rId643" display="http://hfo63.cfo.in.th/CheckDataDtl.aspx?orgid=04738&amp;balance=%A7%BA%B4%D8%C5%3Cbr/%3E%A7%BA%CA%D1%C1%BE%D1%B9%B8%EC%A1%D1%B9&amp;month=4&amp;year=2020&amp;thetype=%A7%BA%CB%B9%E8%C7%C2%A7%D2%B9" xr:uid="{00000000-0004-0000-0D00-000082020000}"/>
    <hyperlink ref="E651" r:id="rId644" display="http://hfo63.cfo.in.th/CheckDataDtl.aspx?orgid=04738&amp;balance=%A7%BA%B4%D8%C5%3Cbr/%3E%A7%BA%CA%D1%C1%BE%D1%B9%B8%EC%A1%D1%B9&amp;month=4&amp;year=2020&amp;thetype=%A7%BA%CB%B9%E8%C7%C2%A7%D2%B9" xr:uid="{00000000-0004-0000-0D00-000083020000}"/>
    <hyperlink ref="E652" r:id="rId645" display="http://hfo63.cfo.in.th/CheckDataDtl.aspx?orgid=04739&amp;balance=%A7%BA%B4%D8%C5%3Cbr/%3E%A7%BA%CA%D1%C1%BE%D1%B9%B8%EC%A1%D1%B9&amp;month=4&amp;year=2020&amp;thetype=%A7%BA%CB%B9%E8%C7%C2%A7%D2%B9" xr:uid="{00000000-0004-0000-0D00-000084020000}"/>
    <hyperlink ref="E653" r:id="rId646" display="http://hfo63.cfo.in.th/CheckDataDtl.aspx?orgid=04739&amp;balance=%A7%BA%B4%D8%C5%3Cbr/%3E%A7%BA%CA%D1%C1%BE%D1%B9%B8%EC%A1%D1%B9&amp;month=4&amp;year=2020&amp;thetype=%A7%BA%CB%B9%E8%C7%C2%A7%D2%B9" xr:uid="{00000000-0004-0000-0D00-000085020000}"/>
    <hyperlink ref="E654" r:id="rId647" display="http://hfo63.cfo.in.th/CheckDataDtl.aspx?orgid=04740&amp;balance=%A7%BA%B4%D8%C5%3Cbr/%3E%A7%BA%CA%D1%C1%BE%D1%B9%B8%EC%A1%D1%B9&amp;month=4&amp;year=2020&amp;thetype=%A7%BA%CB%B9%E8%C7%C2%A7%D2%B9" xr:uid="{00000000-0004-0000-0D00-000086020000}"/>
    <hyperlink ref="E655" r:id="rId648" display="http://hfo63.cfo.in.th/CheckDataDtl.aspx?orgid=04740&amp;balance=%A7%BA%B4%D8%C5%3Cbr/%3E%A7%BA%CA%D1%C1%BE%D1%B9%B8%EC%A1%D1%B9&amp;month=4&amp;year=2020&amp;thetype=%A7%BA%CB%B9%E8%C7%C2%A7%D2%B9" xr:uid="{00000000-0004-0000-0D00-000087020000}"/>
    <hyperlink ref="E656" r:id="rId649" display="http://hfo63.cfo.in.th/CheckDataDtl.aspx?orgid=04741&amp;balance=%A7%BA%B4%D8%C5%3Cbr/%3E%A7%BA%CA%D1%C1%BE%D1%B9%B8%EC%A1%D1%B9&amp;month=4&amp;year=2020&amp;thetype=%A7%BA%CB%B9%E8%C7%C2%A7%D2%B9" xr:uid="{00000000-0004-0000-0D00-000088020000}"/>
    <hyperlink ref="E657" r:id="rId650" display="http://hfo63.cfo.in.th/CheckDataDtl.aspx?orgid=04741&amp;balance=%A7%BA%B4%D8%C5%3Cbr/%3E%A7%BA%CA%D1%C1%BE%D1%B9%B8%EC%A1%D1%B9&amp;month=4&amp;year=2020&amp;thetype=%A7%BA%CB%B9%E8%C7%C2%A7%D2%B9" xr:uid="{00000000-0004-0000-0D00-000089020000}"/>
    <hyperlink ref="E658" r:id="rId651" display="http://hfo63.cfo.in.th/CheckDataDtl.aspx?orgid=04742&amp;balance=%A7%BA%B4%D8%C5%3Cbr/%3E%A7%BA%CA%D1%C1%BE%D1%B9%B8%EC%A1%D1%B9&amp;month=4&amp;year=2020&amp;thetype=%A7%BA%CB%B9%E8%C7%C2%A7%D2%B9" xr:uid="{00000000-0004-0000-0D00-00008A020000}"/>
    <hyperlink ref="E659" r:id="rId652" display="http://hfo63.cfo.in.th/CheckDataDtl.aspx?orgid=04742&amp;balance=%A7%BA%B4%D8%C5%3Cbr/%3E%A7%BA%CA%D1%C1%BE%D1%B9%B8%EC%A1%D1%B9&amp;month=4&amp;year=2020&amp;thetype=%A7%BA%CB%B9%E8%C7%C2%A7%D2%B9" xr:uid="{00000000-0004-0000-0D00-00008B020000}"/>
    <hyperlink ref="E660" r:id="rId653" display="http://hfo63.cfo.in.th/CheckDataDtl.aspx?orgid=04743&amp;balance=%A7%BA%B4%D8%C5%3Cbr/%3E%A7%BA%CA%D1%C1%BE%D1%B9%B8%EC%A1%D1%B9&amp;month=4&amp;year=2020&amp;thetype=%A7%BA%CB%B9%E8%C7%C2%A7%D2%B9" xr:uid="{00000000-0004-0000-0D00-00008C020000}"/>
    <hyperlink ref="E661" r:id="rId654" display="http://hfo63.cfo.in.th/CheckDataDtl.aspx?orgid=04743&amp;balance=%A7%BA%B4%D8%C5%3Cbr/%3E%A7%BA%CA%D1%C1%BE%D1%B9%B8%EC%A1%D1%B9&amp;month=4&amp;year=2020&amp;thetype=%A7%BA%CB%B9%E8%C7%C2%A7%D2%B9" xr:uid="{00000000-0004-0000-0D00-00008D020000}"/>
    <hyperlink ref="E662" r:id="rId655" display="http://hfo63.cfo.in.th/CheckDataDtl.aspx?orgid=04744&amp;balance=%A7%BA%B4%D8%C5%3Cbr/%3E%A7%BA%CA%D1%C1%BE%D1%B9%B8%EC%A1%D1%B9&amp;month=4&amp;year=2020&amp;thetype=%A7%BA%CB%B9%E8%C7%C2%A7%D2%B9" xr:uid="{00000000-0004-0000-0D00-00008E020000}"/>
    <hyperlink ref="E663" r:id="rId656" display="http://hfo63.cfo.in.th/CheckDataDtl.aspx?orgid=04744&amp;balance=%A7%BA%B4%D8%C5%3Cbr/%3E%A7%BA%CA%D1%C1%BE%D1%B9%B8%EC%A1%D1%B9&amp;month=4&amp;year=2020&amp;thetype=%A7%BA%CB%B9%E8%C7%C2%A7%D2%B9" xr:uid="{00000000-0004-0000-0D00-00008F020000}"/>
    <hyperlink ref="E664" r:id="rId657" display="http://hfo63.cfo.in.th/CheckDataDtl.aspx?orgid=04745&amp;balance=%A7%BA%B4%D8%C5%3Cbr/%3E%A7%BA%CA%D1%C1%BE%D1%B9%B8%EC%A1%D1%B9&amp;month=4&amp;year=2020&amp;thetype=%A7%BA%CB%B9%E8%C7%C2%A7%D2%B9" xr:uid="{00000000-0004-0000-0D00-000090020000}"/>
    <hyperlink ref="E665" r:id="rId658" display="http://hfo63.cfo.in.th/CheckDataDtl.aspx?orgid=04745&amp;balance=%A7%BA%B4%D8%C5%3Cbr/%3E%A7%BA%CA%D1%C1%BE%D1%B9%B8%EC%A1%D1%B9&amp;month=4&amp;year=2020&amp;thetype=%A7%BA%CB%B9%E8%C7%C2%A7%D2%B9" xr:uid="{00000000-0004-0000-0D00-000091020000}"/>
    <hyperlink ref="E666" r:id="rId659" display="http://hfo63.cfo.in.th/CheckDataDtl.aspx?orgid=04746&amp;balance=%A7%BA%B4%D8%C5%3Cbr/%3E%A7%BA%CA%D1%C1%BE%D1%B9%B8%EC%A1%D1%B9&amp;month=4&amp;year=2020&amp;thetype=%A7%BA%CB%B9%E8%C7%C2%A7%D2%B9" xr:uid="{00000000-0004-0000-0D00-000092020000}"/>
    <hyperlink ref="E667" r:id="rId660" display="http://hfo63.cfo.in.th/CheckDataDtl.aspx?orgid=04746&amp;balance=%A7%BA%B4%D8%C5%3Cbr/%3E%A7%BA%CA%D1%C1%BE%D1%B9%B8%EC%A1%D1%B9&amp;month=4&amp;year=2020&amp;thetype=%A7%BA%CB%B9%E8%C7%C2%A7%D2%B9" xr:uid="{00000000-0004-0000-0D00-000093020000}"/>
    <hyperlink ref="E668" r:id="rId661" display="http://hfo63.cfo.in.th/CheckDataDtl.aspx?orgid=04747&amp;balance=%A7%BA%B4%D8%C5%3Cbr/%3E%A7%BA%CA%D1%C1%BE%D1%B9%B8%EC%A1%D1%B9&amp;month=4&amp;year=2020&amp;thetype=%A7%BA%CB%B9%E8%C7%C2%A7%D2%B9" xr:uid="{00000000-0004-0000-0D00-000094020000}"/>
    <hyperlink ref="E669" r:id="rId662" display="http://hfo63.cfo.in.th/CheckDataDtl.aspx?orgid=04747&amp;balance=%A7%BA%B4%D8%C5%3Cbr/%3E%A7%BA%CA%D1%C1%BE%D1%B9%B8%EC%A1%D1%B9&amp;month=4&amp;year=2020&amp;thetype=%A7%BA%CB%B9%E8%C7%C2%A7%D2%B9" xr:uid="{00000000-0004-0000-0D00-000095020000}"/>
    <hyperlink ref="E670" r:id="rId663" display="http://hfo63.cfo.in.th/CheckDataDtl.aspx?orgid=04748&amp;balance=%A7%BA%B4%D8%C5%3Cbr/%3E%A7%BA%CA%D1%C1%BE%D1%B9%B8%EC%A1%D1%B9&amp;month=4&amp;year=2020&amp;thetype=%A7%BA%CB%B9%E8%C7%C2%A7%D2%B9" xr:uid="{00000000-0004-0000-0D00-000096020000}"/>
    <hyperlink ref="E671" r:id="rId664" display="http://hfo63.cfo.in.th/CheckDataDtl.aspx?orgid=04748&amp;balance=%A7%BA%B4%D8%C5%3Cbr/%3E%A7%BA%CA%D1%C1%BE%D1%B9%B8%EC%A1%D1%B9&amp;month=4&amp;year=2020&amp;thetype=%A7%BA%CB%B9%E8%C7%C2%A7%D2%B9" xr:uid="{00000000-0004-0000-0D00-000097020000}"/>
    <hyperlink ref="E672" r:id="rId665" display="http://hfo63.cfo.in.th/CheckDataDtl.aspx?orgid=04750&amp;balance=%A7%BA%B4%D8%C5%3Cbr/%3E%A7%BA%CA%D1%C1%BE%D1%B9%B8%EC%A1%D1%B9&amp;month=4&amp;year=2020&amp;thetype=%A7%BA%CB%B9%E8%C7%C2%A7%D2%B9" xr:uid="{00000000-0004-0000-0D00-000098020000}"/>
    <hyperlink ref="E673" r:id="rId666" display="http://hfo63.cfo.in.th/CheckDataDtl.aspx?orgid=04750&amp;balance=%A7%BA%B4%D8%C5%3Cbr/%3E%A7%BA%CA%D1%C1%BE%D1%B9%B8%EC%A1%D1%B9&amp;month=4&amp;year=2020&amp;thetype=%A7%BA%CB%B9%E8%C7%C2%A7%D2%B9" xr:uid="{00000000-0004-0000-0D00-000099020000}"/>
    <hyperlink ref="E674" r:id="rId667" display="http://hfo63.cfo.in.th/CheckDataDtl.aspx?orgid=04751&amp;balance=%A7%BA%B4%D8%C5%3Cbr/%3E%A7%BA%CA%D1%C1%BE%D1%B9%B8%EC%A1%D1%B9&amp;month=4&amp;year=2020&amp;thetype=%A7%BA%CB%B9%E8%C7%C2%A7%D2%B9" xr:uid="{00000000-0004-0000-0D00-00009A020000}"/>
    <hyperlink ref="E675" r:id="rId668" display="http://hfo63.cfo.in.th/CheckDataDtl.aspx?orgid=04751&amp;balance=%A7%BA%B4%D8%C5%3Cbr/%3E%A7%BA%CA%D1%C1%BE%D1%B9%B8%EC%A1%D1%B9&amp;month=4&amp;year=2020&amp;thetype=%A7%BA%CB%B9%E8%C7%C2%A7%D2%B9" xr:uid="{00000000-0004-0000-0D00-00009B020000}"/>
    <hyperlink ref="E676" r:id="rId669" display="http://hfo63.cfo.in.th/CheckDataDtl.aspx?orgid=04752&amp;balance=%A7%BA%B4%D8%C5%3Cbr/%3E%A7%BA%CA%D1%C1%BE%D1%B9%B8%EC%A1%D1%B9&amp;month=4&amp;year=2020&amp;thetype=%A7%BA%CB%B9%E8%C7%C2%A7%D2%B9" xr:uid="{00000000-0004-0000-0D00-00009C020000}"/>
    <hyperlink ref="E677" r:id="rId670" display="http://hfo63.cfo.in.th/CheckDataDtl.aspx?orgid=04752&amp;balance=%A7%BA%B4%D8%C5%3Cbr/%3E%A7%BA%CA%D1%C1%BE%D1%B9%B8%EC%A1%D1%B9&amp;month=4&amp;year=2020&amp;thetype=%A7%BA%CB%B9%E8%C7%C2%A7%D2%B9" xr:uid="{00000000-0004-0000-0D00-00009D020000}"/>
    <hyperlink ref="E678" r:id="rId671" display="http://hfo63.cfo.in.th/CheckDataDtl.aspx?orgid=04753&amp;balance=%A7%BA%B4%D8%C5%3Cbr/%3E%A7%BA%CA%D1%C1%BE%D1%B9%B8%EC%A1%D1%B9&amp;month=4&amp;year=2020&amp;thetype=%A7%BA%CB%B9%E8%C7%C2%A7%D2%B9" xr:uid="{00000000-0004-0000-0D00-00009E020000}"/>
    <hyperlink ref="E679" r:id="rId672" display="http://hfo63.cfo.in.th/CheckDataDtl.aspx?orgid=04753&amp;balance=%A7%BA%B4%D8%C5%3Cbr/%3E%A7%BA%CA%D1%C1%BE%D1%B9%B8%EC%A1%D1%B9&amp;month=4&amp;year=2020&amp;thetype=%A7%BA%CB%B9%E8%C7%C2%A7%D2%B9" xr:uid="{00000000-0004-0000-0D00-00009F020000}"/>
    <hyperlink ref="E680" r:id="rId673" display="http://hfo63.cfo.in.th/CheckDataDtl.aspx?orgid=04754&amp;balance=%A7%BA%B4%D8%C5%3Cbr/%3E%A7%BA%CA%D1%C1%BE%D1%B9%B8%EC%A1%D1%B9&amp;month=4&amp;year=2020&amp;thetype=%A7%BA%CB%B9%E8%C7%C2%A7%D2%B9" xr:uid="{00000000-0004-0000-0D00-0000A0020000}"/>
    <hyperlink ref="E681" r:id="rId674" display="http://hfo63.cfo.in.th/CheckDataDtl.aspx?orgid=04754&amp;balance=%A7%BA%B4%D8%C5%3Cbr/%3E%A7%BA%CA%D1%C1%BE%D1%B9%B8%EC%A1%D1%B9&amp;month=4&amp;year=2020&amp;thetype=%A7%BA%CB%B9%E8%C7%C2%A7%D2%B9" xr:uid="{00000000-0004-0000-0D00-0000A1020000}"/>
    <hyperlink ref="E682" r:id="rId675" display="http://hfo63.cfo.in.th/CheckDataDtl.aspx?orgid=04755&amp;balance=%A7%BA%B4%D8%C5%3Cbr/%3E%A7%BA%CA%D1%C1%BE%D1%B9%B8%EC%A1%D1%B9&amp;month=4&amp;year=2020&amp;thetype=%A7%BA%CB%B9%E8%C7%C2%A7%D2%B9" xr:uid="{00000000-0004-0000-0D00-0000A2020000}"/>
    <hyperlink ref="E683" r:id="rId676" display="http://hfo63.cfo.in.th/CheckDataDtl.aspx?orgid=04755&amp;balance=%A7%BA%B4%D8%C5%3Cbr/%3E%A7%BA%CA%D1%C1%BE%D1%B9%B8%EC%A1%D1%B9&amp;month=4&amp;year=2020&amp;thetype=%A7%BA%CB%B9%E8%C7%C2%A7%D2%B9" xr:uid="{00000000-0004-0000-0D00-0000A3020000}"/>
    <hyperlink ref="E684" r:id="rId677" display="http://hfo63.cfo.in.th/CheckDataDtl.aspx?orgid=04756&amp;balance=%A7%BA%B4%D8%C5%3Cbr/%3E%A7%BA%CA%D1%C1%BE%D1%B9%B8%EC%A1%D1%B9&amp;month=4&amp;year=2020&amp;thetype=%A7%BA%CB%B9%E8%C7%C2%A7%D2%B9" xr:uid="{00000000-0004-0000-0D00-0000A4020000}"/>
    <hyperlink ref="E685" r:id="rId678" display="http://hfo63.cfo.in.th/CheckDataDtl.aspx?orgid=04756&amp;balance=%A7%BA%B4%D8%C5%3Cbr/%3E%A7%BA%CA%D1%C1%BE%D1%B9%B8%EC%A1%D1%B9&amp;month=4&amp;year=2020&amp;thetype=%A7%BA%CB%B9%E8%C7%C2%A7%D2%B9" xr:uid="{00000000-0004-0000-0D00-0000A5020000}"/>
    <hyperlink ref="E686" r:id="rId679" display="http://hfo63.cfo.in.th/CheckDataDtl.aspx?orgid=04757&amp;balance=%A7%BA%B4%D8%C5%3Cbr/%3E%A7%BA%CA%D1%C1%BE%D1%B9%B8%EC%A1%D1%B9&amp;month=4&amp;year=2020&amp;thetype=%A7%BA%CB%B9%E8%C7%C2%A7%D2%B9" xr:uid="{00000000-0004-0000-0D00-0000A6020000}"/>
    <hyperlink ref="E687" r:id="rId680" display="http://hfo63.cfo.in.th/CheckDataDtl.aspx?orgid=04757&amp;balance=%A7%BA%B4%D8%C5%3Cbr/%3E%A7%BA%CA%D1%C1%BE%D1%B9%B8%EC%A1%D1%B9&amp;month=4&amp;year=2020&amp;thetype=%A7%BA%CB%B9%E8%C7%C2%A7%D2%B9" xr:uid="{00000000-0004-0000-0D00-0000A7020000}"/>
    <hyperlink ref="E688" r:id="rId681" display="http://hfo63.cfo.in.th/CheckDataDtl.aspx?orgid=04758&amp;balance=%A7%BA%B4%D8%C5%3Cbr/%3E%A7%BA%CA%D1%C1%BE%D1%B9%B8%EC%A1%D1%B9&amp;month=4&amp;year=2020&amp;thetype=%A7%BA%CB%B9%E8%C7%C2%A7%D2%B9" xr:uid="{00000000-0004-0000-0D00-0000A8020000}"/>
    <hyperlink ref="E689" r:id="rId682" display="http://hfo63.cfo.in.th/CheckDataDtl.aspx?orgid=04758&amp;balance=%A7%BA%B4%D8%C5%3Cbr/%3E%A7%BA%CA%D1%C1%BE%D1%B9%B8%EC%A1%D1%B9&amp;month=4&amp;year=2020&amp;thetype=%A7%BA%CB%B9%E8%C7%C2%A7%D2%B9" xr:uid="{00000000-0004-0000-0D00-0000A9020000}"/>
    <hyperlink ref="E690" r:id="rId683" display="http://hfo63.cfo.in.th/CheckDataDtl.aspx?orgid=04759&amp;balance=%A7%BA%B4%D8%C5%3Cbr/%3E%A7%BA%CA%D1%C1%BE%D1%B9%B8%EC%A1%D1%B9&amp;month=4&amp;year=2020&amp;thetype=%A7%BA%CB%B9%E8%C7%C2%A7%D2%B9" xr:uid="{00000000-0004-0000-0D00-0000AA020000}"/>
    <hyperlink ref="E691" r:id="rId684" display="http://hfo63.cfo.in.th/CheckDataDtl.aspx?orgid=04759&amp;balance=%A7%BA%B4%D8%C5%3Cbr/%3E%A7%BA%CA%D1%C1%BE%D1%B9%B8%EC%A1%D1%B9&amp;month=4&amp;year=2020&amp;thetype=%A7%BA%CB%B9%E8%C7%C2%A7%D2%B9" xr:uid="{00000000-0004-0000-0D00-0000AB020000}"/>
    <hyperlink ref="E692" r:id="rId685" display="http://hfo63.cfo.in.th/CheckDataDtl.aspx?orgid=04760&amp;balance=%A7%BA%B4%D8%C5%3Cbr/%3E%A7%BA%CA%D1%C1%BE%D1%B9%B8%EC%A1%D1%B9&amp;month=4&amp;year=2020&amp;thetype=%A7%BA%CB%B9%E8%C7%C2%A7%D2%B9" xr:uid="{00000000-0004-0000-0D00-0000AC020000}"/>
    <hyperlink ref="E693" r:id="rId686" display="http://hfo63.cfo.in.th/CheckDataDtl.aspx?orgid=04760&amp;balance=%A7%BA%B4%D8%C5%3Cbr/%3E%A7%BA%CA%D1%C1%BE%D1%B9%B8%EC%A1%D1%B9&amp;month=4&amp;year=2020&amp;thetype=%A7%BA%CB%B9%E8%C7%C2%A7%D2%B9" xr:uid="{00000000-0004-0000-0D00-0000AD020000}"/>
    <hyperlink ref="E694" r:id="rId687" display="http://hfo63.cfo.in.th/CheckDataDtl.aspx?orgid=04761&amp;balance=%A7%BA%B4%D8%C5%3Cbr/%3E%A7%BA%CA%D1%C1%BE%D1%B9%B8%EC%A1%D1%B9&amp;month=4&amp;year=2020&amp;thetype=%A7%BA%CB%B9%E8%C7%C2%A7%D2%B9" xr:uid="{00000000-0004-0000-0D00-0000AE020000}"/>
    <hyperlink ref="E695" r:id="rId688" display="http://hfo63.cfo.in.th/CheckDataDtl.aspx?orgid=04761&amp;balance=%A7%BA%B4%D8%C5%3Cbr/%3E%A7%BA%CA%D1%C1%BE%D1%B9%B8%EC%A1%D1%B9&amp;month=4&amp;year=2020&amp;thetype=%A7%BA%CB%B9%E8%C7%C2%A7%D2%B9" xr:uid="{00000000-0004-0000-0D00-0000AF020000}"/>
    <hyperlink ref="E696" r:id="rId689" display="http://hfo63.cfo.in.th/CheckDataDtl.aspx?orgid=04762&amp;balance=%A7%BA%B4%D8%C5%3Cbr/%3E%A7%BA%CA%D1%C1%BE%D1%B9%B8%EC%A1%D1%B9&amp;month=4&amp;year=2020&amp;thetype=%A7%BA%CB%B9%E8%C7%C2%A7%D2%B9" xr:uid="{00000000-0004-0000-0D00-0000B0020000}"/>
    <hyperlink ref="E697" r:id="rId690" display="http://hfo63.cfo.in.th/CheckDataDtl.aspx?orgid=04762&amp;balance=%A7%BA%B4%D8%C5%3Cbr/%3E%A7%BA%CA%D1%C1%BE%D1%B9%B8%EC%A1%D1%B9&amp;month=4&amp;year=2020&amp;thetype=%A7%BA%CB%B9%E8%C7%C2%A7%D2%B9" xr:uid="{00000000-0004-0000-0D00-0000B1020000}"/>
    <hyperlink ref="E698" r:id="rId691" display="http://hfo63.cfo.in.th/CheckDataDtl.aspx?orgid=04763&amp;balance=%A7%BA%B4%D8%C5%3Cbr/%3E%A7%BA%CA%D1%C1%BE%D1%B9%B8%EC%A1%D1%B9&amp;month=4&amp;year=2020&amp;thetype=%A7%BA%CB%B9%E8%C7%C2%A7%D2%B9" xr:uid="{00000000-0004-0000-0D00-0000B2020000}"/>
    <hyperlink ref="E699" r:id="rId692" display="http://hfo63.cfo.in.th/CheckDataDtl.aspx?orgid=04763&amp;balance=%A7%BA%B4%D8%C5%3Cbr/%3E%A7%BA%CA%D1%C1%BE%D1%B9%B8%EC%A1%D1%B9&amp;month=4&amp;year=2020&amp;thetype=%A7%BA%CB%B9%E8%C7%C2%A7%D2%B9" xr:uid="{00000000-0004-0000-0D00-0000B3020000}"/>
    <hyperlink ref="E700" r:id="rId693" display="http://hfo63.cfo.in.th/CheckDataDtl.aspx?orgid=04764&amp;balance=%A7%BA%B4%D8%C5%3Cbr/%3E%A7%BA%CA%D1%C1%BE%D1%B9%B8%EC%A1%D1%B9&amp;month=4&amp;year=2020&amp;thetype=%A7%BA%CB%B9%E8%C7%C2%A7%D2%B9" xr:uid="{00000000-0004-0000-0D00-0000B4020000}"/>
    <hyperlink ref="E701" r:id="rId694" display="http://hfo63.cfo.in.th/CheckDataDtl.aspx?orgid=04764&amp;balance=%A7%BA%B4%D8%C5%3Cbr/%3E%A7%BA%CA%D1%C1%BE%D1%B9%B8%EC%A1%D1%B9&amp;month=4&amp;year=2020&amp;thetype=%A7%BA%CB%B9%E8%C7%C2%A7%D2%B9" xr:uid="{00000000-0004-0000-0D00-0000B5020000}"/>
    <hyperlink ref="E702" r:id="rId695" display="http://hfo63.cfo.in.th/CheckDataDtl.aspx?orgid=04765&amp;balance=%A7%BA%B4%D8%C5%3Cbr/%3E%A7%BA%CA%D1%C1%BE%D1%B9%B8%EC%A1%D1%B9&amp;month=4&amp;year=2020&amp;thetype=%A7%BA%CB%B9%E8%C7%C2%A7%D2%B9" xr:uid="{00000000-0004-0000-0D00-0000B6020000}"/>
    <hyperlink ref="E703" r:id="rId696" display="http://hfo63.cfo.in.th/CheckDataDtl.aspx?orgid=04765&amp;balance=%A7%BA%B4%D8%C5%3Cbr/%3E%A7%BA%CA%D1%C1%BE%D1%B9%B8%EC%A1%D1%B9&amp;month=4&amp;year=2020&amp;thetype=%A7%BA%CB%B9%E8%C7%C2%A7%D2%B9" xr:uid="{00000000-0004-0000-0D00-0000B7020000}"/>
    <hyperlink ref="E704" r:id="rId697" display="http://hfo63.cfo.in.th/CheckDataDtl.aspx?orgid=04766&amp;balance=%A7%BA%B4%D8%C5%3Cbr/%3E%A7%BA%CA%D1%C1%BE%D1%B9%B8%EC%A1%D1%B9&amp;month=4&amp;year=2020&amp;thetype=%A7%BA%CB%B9%E8%C7%C2%A7%D2%B9" xr:uid="{00000000-0004-0000-0D00-0000B8020000}"/>
    <hyperlink ref="E705" r:id="rId698" display="http://hfo63.cfo.in.th/CheckDataDtl.aspx?orgid=04766&amp;balance=%A7%BA%B4%D8%C5%3Cbr/%3E%A7%BA%CA%D1%C1%BE%D1%B9%B8%EC%A1%D1%B9&amp;month=4&amp;year=2020&amp;thetype=%A7%BA%CB%B9%E8%C7%C2%A7%D2%B9" xr:uid="{00000000-0004-0000-0D00-0000B9020000}"/>
    <hyperlink ref="E706" r:id="rId699" display="http://hfo63.cfo.in.th/CheckDataDtl.aspx?orgid=04767&amp;balance=%A7%BA%B4%D8%C5%3Cbr/%3E%A7%BA%CA%D1%C1%BE%D1%B9%B8%EC%A1%D1%B9&amp;month=4&amp;year=2020&amp;thetype=%A7%BA%CB%B9%E8%C7%C2%A7%D2%B9" xr:uid="{00000000-0004-0000-0D00-0000BA020000}"/>
    <hyperlink ref="E707" r:id="rId700" display="http://hfo63.cfo.in.th/CheckDataDtl.aspx?orgid=04767&amp;balance=%A7%BA%B4%D8%C5%3Cbr/%3E%A7%BA%CA%D1%C1%BE%D1%B9%B8%EC%A1%D1%B9&amp;month=4&amp;year=2020&amp;thetype=%A7%BA%CB%B9%E8%C7%C2%A7%D2%B9" xr:uid="{00000000-0004-0000-0D00-0000BB020000}"/>
    <hyperlink ref="E708" r:id="rId701" display="http://hfo63.cfo.in.th/CheckDataDtl.aspx?orgid=04768&amp;balance=%A7%BA%B4%D8%C5%3Cbr/%3E%A7%BA%CA%D1%C1%BE%D1%B9%B8%EC%A1%D1%B9&amp;month=4&amp;year=2020&amp;thetype=%A7%BA%CB%B9%E8%C7%C2%A7%D2%B9" xr:uid="{00000000-0004-0000-0D00-0000BC020000}"/>
    <hyperlink ref="E709" r:id="rId702" display="http://hfo63.cfo.in.th/CheckDataDtl.aspx?orgid=04768&amp;balance=%A7%BA%B4%D8%C5%3Cbr/%3E%A7%BA%CA%D1%C1%BE%D1%B9%B8%EC%A1%D1%B9&amp;month=4&amp;year=2020&amp;thetype=%A7%BA%CB%B9%E8%C7%C2%A7%D2%B9" xr:uid="{00000000-0004-0000-0D00-0000BD020000}"/>
    <hyperlink ref="E710" r:id="rId703" display="http://hfo63.cfo.in.th/CheckDataDtl.aspx?orgid=04769&amp;balance=%A7%BA%B4%D8%C5%3Cbr/%3E%A7%BA%CA%D1%C1%BE%D1%B9%B8%EC%A1%D1%B9&amp;month=4&amp;year=2020&amp;thetype=%A7%BA%CB%B9%E8%C7%C2%A7%D2%B9" xr:uid="{00000000-0004-0000-0D00-0000BE020000}"/>
    <hyperlink ref="E711" r:id="rId704" display="http://hfo63.cfo.in.th/CheckDataDtl.aspx?orgid=04769&amp;balance=%A7%BA%B4%D8%C5%3Cbr/%3E%A7%BA%CA%D1%C1%BE%D1%B9%B8%EC%A1%D1%B9&amp;month=4&amp;year=2020&amp;thetype=%A7%BA%CB%B9%E8%C7%C2%A7%D2%B9" xr:uid="{00000000-0004-0000-0D00-0000BF020000}"/>
    <hyperlink ref="E712" r:id="rId705" display="http://hfo63.cfo.in.th/CheckDataDtl.aspx?orgid=04770&amp;balance=%A7%BA%B4%D8%C5%3Cbr/%3E%A7%BA%CA%D1%C1%BE%D1%B9%B8%EC%A1%D1%B9&amp;month=4&amp;year=2020&amp;thetype=%A7%BA%CB%B9%E8%C7%C2%A7%D2%B9" xr:uid="{00000000-0004-0000-0D00-0000C0020000}"/>
    <hyperlink ref="E713" r:id="rId706" display="http://hfo63.cfo.in.th/CheckDataDtl.aspx?orgid=04770&amp;balance=%A7%BA%B4%D8%C5%3Cbr/%3E%A7%BA%CA%D1%C1%BE%D1%B9%B8%EC%A1%D1%B9&amp;month=4&amp;year=2020&amp;thetype=%A7%BA%CB%B9%E8%C7%C2%A7%D2%B9" xr:uid="{00000000-0004-0000-0D00-0000C1020000}"/>
    <hyperlink ref="E714" r:id="rId707" display="http://hfo63.cfo.in.th/CheckDataDtl.aspx?orgid=04771&amp;balance=%A7%BA%B4%D8%C5%3Cbr/%3E%A7%BA%CA%D1%C1%BE%D1%B9%B8%EC%A1%D1%B9&amp;month=4&amp;year=2020&amp;thetype=%A7%BA%CB%B9%E8%C7%C2%A7%D2%B9" xr:uid="{00000000-0004-0000-0D00-0000C2020000}"/>
    <hyperlink ref="E715" r:id="rId708" display="http://hfo63.cfo.in.th/CheckDataDtl.aspx?orgid=04771&amp;balance=%A7%BA%B4%D8%C5%3Cbr/%3E%A7%BA%CA%D1%C1%BE%D1%B9%B8%EC%A1%D1%B9&amp;month=4&amp;year=2020&amp;thetype=%A7%BA%CB%B9%E8%C7%C2%A7%D2%B9" xr:uid="{00000000-0004-0000-0D00-0000C3020000}"/>
    <hyperlink ref="E716" r:id="rId709" display="http://hfo63.cfo.in.th/CheckDataDtl.aspx?orgid=04772&amp;balance=%A7%BA%B4%D8%C5%3Cbr/%3E%A7%BA%CA%D1%C1%BE%D1%B9%B8%EC%A1%D1%B9&amp;month=4&amp;year=2020&amp;thetype=%A7%BA%CB%B9%E8%C7%C2%A7%D2%B9" xr:uid="{00000000-0004-0000-0D00-0000C4020000}"/>
    <hyperlink ref="E717" r:id="rId710" display="http://hfo63.cfo.in.th/CheckDataDtl.aspx?orgid=04772&amp;balance=%A7%BA%B4%D8%C5%3Cbr/%3E%A7%BA%CA%D1%C1%BE%D1%B9%B8%EC%A1%D1%B9&amp;month=4&amp;year=2020&amp;thetype=%A7%BA%CB%B9%E8%C7%C2%A7%D2%B9" xr:uid="{00000000-0004-0000-0D00-0000C5020000}"/>
    <hyperlink ref="E718" r:id="rId711" display="http://hfo63.cfo.in.th/CheckDataDtl.aspx?orgid=04773&amp;balance=%A7%BA%B4%D8%C5%3Cbr/%3E%A7%BA%CA%D1%C1%BE%D1%B9%B8%EC%A1%D1%B9&amp;month=4&amp;year=2020&amp;thetype=%A7%BA%CB%B9%E8%C7%C2%A7%D2%B9" xr:uid="{00000000-0004-0000-0D00-0000C6020000}"/>
    <hyperlink ref="E719" r:id="rId712" display="http://hfo63.cfo.in.th/CheckDataDtl.aspx?orgid=04773&amp;balance=%A7%BA%B4%D8%C5%3Cbr/%3E%A7%BA%CA%D1%C1%BE%D1%B9%B8%EC%A1%D1%B9&amp;month=4&amp;year=2020&amp;thetype=%A7%BA%CB%B9%E8%C7%C2%A7%D2%B9" xr:uid="{00000000-0004-0000-0D00-0000C7020000}"/>
    <hyperlink ref="E720" r:id="rId713" display="http://hfo63.cfo.in.th/CheckDataDtl.aspx?orgid=04774&amp;balance=%A7%BA%B4%D8%C5%3Cbr/%3E%A7%BA%CA%D1%C1%BE%D1%B9%B8%EC%A1%D1%B9&amp;month=4&amp;year=2020&amp;thetype=%A7%BA%CB%B9%E8%C7%C2%A7%D2%B9" xr:uid="{00000000-0004-0000-0D00-0000C8020000}"/>
    <hyperlink ref="E721" r:id="rId714" display="http://hfo63.cfo.in.th/CheckDataDtl.aspx?orgid=04774&amp;balance=%A7%BA%B4%D8%C5%3Cbr/%3E%A7%BA%CA%D1%C1%BE%D1%B9%B8%EC%A1%D1%B9&amp;month=4&amp;year=2020&amp;thetype=%A7%BA%CB%B9%E8%C7%C2%A7%D2%B9" xr:uid="{00000000-0004-0000-0D00-0000C9020000}"/>
    <hyperlink ref="E722" r:id="rId715" display="http://hfo63.cfo.in.th/CheckDataDtl.aspx?orgid=04775&amp;balance=%A7%BA%B4%D8%C5%3Cbr/%3E%A7%BA%CA%D1%C1%BE%D1%B9%B8%EC%A1%D1%B9&amp;month=4&amp;year=2020&amp;thetype=%A7%BA%CB%B9%E8%C7%C2%A7%D2%B9" xr:uid="{00000000-0004-0000-0D00-0000CA020000}"/>
    <hyperlink ref="E723" r:id="rId716" display="http://hfo63.cfo.in.th/CheckDataDtl.aspx?orgid=04775&amp;balance=%A7%BA%B4%D8%C5%3Cbr/%3E%A7%BA%CA%D1%C1%BE%D1%B9%B8%EC%A1%D1%B9&amp;month=4&amp;year=2020&amp;thetype=%A7%BA%CB%B9%E8%C7%C2%A7%D2%B9" xr:uid="{00000000-0004-0000-0D00-0000CB020000}"/>
    <hyperlink ref="E724" r:id="rId717" display="http://hfo63.cfo.in.th/CheckDataDtl.aspx?orgid=04776&amp;balance=%A7%BA%B4%D8%C5%3Cbr/%3E%A7%BA%CA%D1%C1%BE%D1%B9%B8%EC%A1%D1%B9&amp;month=4&amp;year=2020&amp;thetype=%A7%BA%CB%B9%E8%C7%C2%A7%D2%B9" xr:uid="{00000000-0004-0000-0D00-0000CC020000}"/>
    <hyperlink ref="E725" r:id="rId718" display="http://hfo63.cfo.in.th/CheckDataDtl.aspx?orgid=04776&amp;balance=%A7%BA%B4%D8%C5%3Cbr/%3E%A7%BA%CA%D1%C1%BE%D1%B9%B8%EC%A1%D1%B9&amp;month=4&amp;year=2020&amp;thetype=%A7%BA%CB%B9%E8%C7%C2%A7%D2%B9" xr:uid="{00000000-0004-0000-0D00-0000CD020000}"/>
    <hyperlink ref="E726" r:id="rId719" display="http://hfo63.cfo.in.th/CheckDataDtl.aspx?orgid=04777&amp;balance=%A7%BA%B4%D8%C5%3Cbr/%3E%A7%BA%CA%D1%C1%BE%D1%B9%B8%EC%A1%D1%B9&amp;month=4&amp;year=2020&amp;thetype=%A7%BA%CB%B9%E8%C7%C2%A7%D2%B9" xr:uid="{00000000-0004-0000-0D00-0000CE020000}"/>
    <hyperlink ref="E727" r:id="rId720" display="http://hfo63.cfo.in.th/CheckDataDtl.aspx?orgid=04777&amp;balance=%A7%BA%B4%D8%C5%3Cbr/%3E%A7%BA%CA%D1%C1%BE%D1%B9%B8%EC%A1%D1%B9&amp;month=4&amp;year=2020&amp;thetype=%A7%BA%CB%B9%E8%C7%C2%A7%D2%B9" xr:uid="{00000000-0004-0000-0D00-0000CF020000}"/>
    <hyperlink ref="E728" r:id="rId721" display="http://hfo63.cfo.in.th/CheckDataDtl.aspx?orgid=04778&amp;balance=%A7%BA%B4%D8%C5%3Cbr/%3E%A7%BA%CA%D1%C1%BE%D1%B9%B8%EC%A1%D1%B9&amp;month=4&amp;year=2020&amp;thetype=%A7%BA%CB%B9%E8%C7%C2%A7%D2%B9" xr:uid="{00000000-0004-0000-0D00-0000D0020000}"/>
    <hyperlink ref="E729" r:id="rId722" display="http://hfo63.cfo.in.th/CheckDataDtl.aspx?orgid=04778&amp;balance=%A7%BA%B4%D8%C5%3Cbr/%3E%A7%BA%CA%D1%C1%BE%D1%B9%B8%EC%A1%D1%B9&amp;month=4&amp;year=2020&amp;thetype=%A7%BA%CB%B9%E8%C7%C2%A7%D2%B9" xr:uid="{00000000-0004-0000-0D00-0000D1020000}"/>
    <hyperlink ref="E730" r:id="rId723" display="http://hfo63.cfo.in.th/CheckDataDtl.aspx?orgid=04780&amp;balance=%A7%BA%B4%D8%C5%3Cbr/%3E%A7%BA%CA%D1%C1%BE%D1%B9%B8%EC%A1%D1%B9&amp;month=4&amp;year=2020&amp;thetype=%A7%BA%CB%B9%E8%C7%C2%A7%D2%B9" xr:uid="{00000000-0004-0000-0D00-0000D2020000}"/>
    <hyperlink ref="E731" r:id="rId724" display="http://hfo63.cfo.in.th/CheckDataDtl.aspx?orgid=04780&amp;balance=%A7%BA%B4%D8%C5%3Cbr/%3E%A7%BA%CA%D1%C1%BE%D1%B9%B8%EC%A1%D1%B9&amp;month=4&amp;year=2020&amp;thetype=%A7%BA%CB%B9%E8%C7%C2%A7%D2%B9" xr:uid="{00000000-0004-0000-0D00-0000D3020000}"/>
    <hyperlink ref="E732" r:id="rId725" display="http://hfo63.cfo.in.th/CheckDataDtl.aspx?orgid=04781&amp;balance=%A7%BA%B4%D8%C5%3Cbr/%3E%A7%BA%CA%D1%C1%BE%D1%B9%B8%EC%A1%D1%B9&amp;month=4&amp;year=2020&amp;thetype=%A7%BA%CB%B9%E8%C7%C2%A7%D2%B9" xr:uid="{00000000-0004-0000-0D00-0000D4020000}"/>
    <hyperlink ref="E733" r:id="rId726" display="http://hfo63.cfo.in.th/CheckDataDtl.aspx?orgid=04781&amp;balance=%A7%BA%B4%D8%C5%3Cbr/%3E%A7%BA%CA%D1%C1%BE%D1%B9%B8%EC%A1%D1%B9&amp;month=4&amp;year=2020&amp;thetype=%A7%BA%CB%B9%E8%C7%C2%A7%D2%B9" xr:uid="{00000000-0004-0000-0D00-0000D5020000}"/>
    <hyperlink ref="E734" r:id="rId727" display="http://hfo63.cfo.in.th/CheckDataDtl.aspx?orgid=10234&amp;balance=%A7%BA%B4%D8%C5%3Cbr/%3E%A7%BA%CA%D1%C1%BE%D1%B9%B8%EC%A1%D1%B9&amp;month=4&amp;year=2020&amp;thetype=%A7%BA%CB%B9%E8%C7%C2%A7%D2%B9" xr:uid="{00000000-0004-0000-0D00-0000D6020000}"/>
    <hyperlink ref="E735" r:id="rId728" display="http://hfo63.cfo.in.th/CheckDataDtl.aspx?orgid=10234&amp;balance=%A7%BA%B4%D8%C5%3Cbr/%3E%A7%BA%CA%D1%C1%BE%D1%B9%B8%EC%A1%D1%B9&amp;month=4&amp;year=2020&amp;thetype=%A7%BA%CB%B9%E8%C7%C2%A7%D2%B9" xr:uid="{00000000-0004-0000-0D00-0000D7020000}"/>
    <hyperlink ref="E736" r:id="rId729" display="http://hfo63.cfo.in.th/CheckDataDtl.aspx?orgid=10705&amp;balance=%A7%BA%B4%D8%C5%3Cbr/%3E%A7%BA%CA%D1%C1%BE%D1%B9%B8%EC%A1%D1%B9&amp;month=4&amp;year=2020&amp;thetype=%A7%BA%CB%B9%E8%C7%C2%A7%D2%B9" xr:uid="{00000000-0004-0000-0D00-0000D8020000}"/>
    <hyperlink ref="E737" r:id="rId730" display="http://hfo63.cfo.in.th/CheckDataDtl.aspx?orgid=10705&amp;balance=%A7%BA%B4%D8%C5%3Cbr/%3E%A7%BA%CA%D1%C1%BE%D1%B9%B8%EC%A1%D1%B9&amp;month=4&amp;year=2020&amp;thetype=%A7%BA%CB%B9%E8%C7%C2%A7%D2%B9" xr:uid="{00000000-0004-0000-0D00-0000D9020000}"/>
    <hyperlink ref="E738" r:id="rId731" display="http://hfo63.cfo.in.th/CheckDataDtl.aspx?orgid=11030&amp;balance=%A7%BA%B4%D8%C5%3Cbr/%3E%A7%BA%CA%D1%C1%BE%D1%B9%B8%EC%A1%D1%B9&amp;month=4&amp;year=2020&amp;thetype=%A7%BA%CB%B9%E8%C7%C2%A7%D2%B9" xr:uid="{00000000-0004-0000-0D00-0000DA020000}"/>
    <hyperlink ref="E739" r:id="rId732" display="http://hfo63.cfo.in.th/CheckDataDtl.aspx?orgid=11030&amp;balance=%A7%BA%B4%D8%C5%3Cbr/%3E%A7%BA%CA%D1%C1%BE%D1%B9%B8%EC%A1%D1%B9&amp;month=4&amp;year=2020&amp;thetype=%A7%BA%CB%B9%E8%C7%C2%A7%D2%B9" xr:uid="{00000000-0004-0000-0D00-0000DB020000}"/>
    <hyperlink ref="E740" r:id="rId733" display="http://hfo63.cfo.in.th/CheckDataDtl.aspx?orgid=11031&amp;balance=%A7%BA%B4%D8%C5%3Cbr/%3E%A7%BA%CA%D1%C1%BE%D1%B9%B8%EC%A1%D1%B9&amp;month=4&amp;year=2020&amp;thetype=%A7%BA%CB%B9%E8%C7%C2%A7%D2%B9" xr:uid="{00000000-0004-0000-0D00-0000DC020000}"/>
    <hyperlink ref="E741" r:id="rId734" display="http://hfo63.cfo.in.th/CheckDataDtl.aspx?orgid=11031&amp;balance=%A7%BA%B4%D8%C5%3Cbr/%3E%A7%BA%CA%D1%C1%BE%D1%B9%B8%EC%A1%D1%B9&amp;month=4&amp;year=2020&amp;thetype=%A7%BA%CB%B9%E8%C7%C2%A7%D2%B9" xr:uid="{00000000-0004-0000-0D00-0000DD020000}"/>
    <hyperlink ref="E742" r:id="rId735" display="http://hfo63.cfo.in.th/CheckDataDtl.aspx?orgid=11032&amp;balance=%A7%BA%B4%D8%C5%3Cbr/%3E%A7%BA%CA%D1%C1%BE%D1%B9%B8%EC%A1%D1%B9&amp;month=4&amp;year=2020&amp;thetype=%A7%BA%CB%B9%E8%C7%C2%A7%D2%B9" xr:uid="{00000000-0004-0000-0D00-0000DE020000}"/>
    <hyperlink ref="E743" r:id="rId736" display="http://hfo63.cfo.in.th/CheckDataDtl.aspx?orgid=11032&amp;balance=%A7%BA%B4%D8%C5%3Cbr/%3E%A7%BA%CA%D1%C1%BE%D1%B9%B8%EC%A1%D1%B9&amp;month=4&amp;year=2020&amp;thetype=%A7%BA%CB%B9%E8%C7%C2%A7%D2%B9" xr:uid="{00000000-0004-0000-0D00-0000DF020000}"/>
    <hyperlink ref="E744" r:id="rId737" display="http://hfo63.cfo.in.th/CheckDataDtl.aspx?orgid=11033&amp;balance=%A7%BA%B4%D8%C5%3Cbr/%3E%A7%BA%CA%D1%C1%BE%D1%B9%B8%EC%A1%D1%B9&amp;month=4&amp;year=2020&amp;thetype=%A7%BA%CB%B9%E8%C7%C2%A7%D2%B9" xr:uid="{00000000-0004-0000-0D00-0000E0020000}"/>
    <hyperlink ref="E745" r:id="rId738" display="http://hfo63.cfo.in.th/CheckDataDtl.aspx?orgid=11033&amp;balance=%A7%BA%B4%D8%C5%3Cbr/%3E%A7%BA%CA%D1%C1%BE%D1%B9%B8%EC%A1%D1%B9&amp;month=4&amp;year=2020&amp;thetype=%A7%BA%CB%B9%E8%C7%C2%A7%D2%B9" xr:uid="{00000000-0004-0000-0D00-0000E1020000}"/>
    <hyperlink ref="E746" r:id="rId739" display="http://hfo63.cfo.in.th/CheckDataDtl.aspx?orgid=11034&amp;balance=%A7%BA%B4%D8%C5%3Cbr/%3E%A7%BA%CA%D1%C1%BE%D1%B9%B8%EC%A1%D1%B9&amp;month=4&amp;year=2020&amp;thetype=%A7%BA%CB%B9%E8%C7%C2%A7%D2%B9" xr:uid="{00000000-0004-0000-0D00-0000E2020000}"/>
    <hyperlink ref="E747" r:id="rId740" display="http://hfo63.cfo.in.th/CheckDataDtl.aspx?orgid=11034&amp;balance=%A7%BA%B4%D8%C5%3Cbr/%3E%A7%BA%CA%D1%C1%BE%D1%B9%B8%EC%A1%D1%B9&amp;month=4&amp;year=2020&amp;thetype=%A7%BA%CB%B9%E8%C7%C2%A7%D2%B9" xr:uid="{00000000-0004-0000-0D00-0000E3020000}"/>
    <hyperlink ref="E748" r:id="rId741" display="http://hfo63.cfo.in.th/CheckDataDtl.aspx?orgid=11035&amp;balance=%A7%BA%B4%D8%C5%3Cbr/%3E%A7%BA%CA%D1%C1%BE%D1%B9%B8%EC%A1%D1%B9&amp;month=4&amp;year=2020&amp;thetype=%A7%BA%CB%B9%E8%C7%C2%A7%D2%B9" xr:uid="{00000000-0004-0000-0D00-0000E4020000}"/>
    <hyperlink ref="E749" r:id="rId742" display="http://hfo63.cfo.in.th/CheckDataDtl.aspx?orgid=11035&amp;balance=%A7%BA%B4%D8%C5%3Cbr/%3E%A7%BA%CA%D1%C1%BE%D1%B9%B8%EC%A1%D1%B9&amp;month=4&amp;year=2020&amp;thetype=%A7%BA%CB%B9%E8%C7%C2%A7%D2%B9" xr:uid="{00000000-0004-0000-0D00-0000E5020000}"/>
    <hyperlink ref="E750" r:id="rId743" display="http://hfo63.cfo.in.th/CheckDataDtl.aspx?orgid=11036&amp;balance=%A7%BA%B4%D8%C5%3Cbr/%3E%A7%BA%CA%D1%C1%BE%D1%B9%B8%EC%A1%D1%B9&amp;month=4&amp;year=2020&amp;thetype=%A7%BA%CB%B9%E8%C7%C2%A7%D2%B9" xr:uid="{00000000-0004-0000-0D00-0000E6020000}"/>
    <hyperlink ref="E751" r:id="rId744" display="http://hfo63.cfo.in.th/CheckDataDtl.aspx?orgid=11036&amp;balance=%A7%BA%B4%D8%C5%3Cbr/%3E%A7%BA%CA%D1%C1%BE%D1%B9%B8%EC%A1%D1%B9&amp;month=4&amp;year=2020&amp;thetype=%A7%BA%CB%B9%E8%C7%C2%A7%D2%B9" xr:uid="{00000000-0004-0000-0D00-0000E7020000}"/>
    <hyperlink ref="E752" r:id="rId745" display="http://hfo63.cfo.in.th/CheckDataDtl.aspx?orgid=11037&amp;balance=%A7%BA%B4%D8%C5%3Cbr/%3E%A7%BA%CA%D1%C1%BE%D1%B9%B8%EC%A1%D1%B9&amp;month=4&amp;year=2020&amp;thetype=%A7%BA%CB%B9%E8%C7%C2%A7%D2%B9" xr:uid="{00000000-0004-0000-0D00-0000E8020000}"/>
    <hyperlink ref="E753" r:id="rId746" display="http://hfo63.cfo.in.th/CheckDataDtl.aspx?orgid=11037&amp;balance=%A7%BA%B4%D8%C5%3Cbr/%3E%A7%BA%CA%D1%C1%BE%D1%B9%B8%EC%A1%D1%B9&amp;month=4&amp;year=2020&amp;thetype=%A7%BA%CB%B9%E8%C7%C2%A7%D2%B9" xr:uid="{00000000-0004-0000-0D00-0000E9020000}"/>
    <hyperlink ref="E754" r:id="rId747" display="http://hfo63.cfo.in.th/CheckDataDtl.aspx?orgid=11038&amp;balance=%A7%BA%B4%D8%C5%3Cbr/%3E%A7%BA%CA%D1%C1%BE%D1%B9%B8%EC%A1%D1%B9&amp;month=4&amp;year=2020&amp;thetype=%A7%BA%CB%B9%E8%C7%C2%A7%D2%B9" xr:uid="{00000000-0004-0000-0D00-0000EA020000}"/>
    <hyperlink ref="E755" r:id="rId748" display="http://hfo63.cfo.in.th/CheckDataDtl.aspx?orgid=11038&amp;balance=%A7%BA%B4%D8%C5%3Cbr/%3E%A7%BA%CA%D1%C1%BE%D1%B9%B8%EC%A1%D1%B9&amp;month=4&amp;year=2020&amp;thetype=%A7%BA%CB%B9%E8%C7%C2%A7%D2%B9" xr:uid="{00000000-0004-0000-0D00-0000EB020000}"/>
    <hyperlink ref="E756" r:id="rId749" display="http://hfo63.cfo.in.th/CheckDataDtl.aspx?orgid=11039&amp;balance=%A7%BA%B4%D8%C5%3Cbr/%3E%A7%BA%CA%D1%C1%BE%D1%B9%B8%EC%A1%D1%B9&amp;month=4&amp;year=2020&amp;thetype=%A7%BA%CB%B9%E8%C7%C2%A7%D2%B9" xr:uid="{00000000-0004-0000-0D00-0000EC020000}"/>
    <hyperlink ref="E757" r:id="rId750" display="http://hfo63.cfo.in.th/CheckDataDtl.aspx?orgid=11039&amp;balance=%A7%BA%B4%D8%C5%3Cbr/%3E%A7%BA%CA%D1%C1%BE%D1%B9%B8%EC%A1%D1%B9&amp;month=4&amp;year=2020&amp;thetype=%A7%BA%CB%B9%E8%C7%C2%A7%D2%B9" xr:uid="{00000000-0004-0000-0D00-0000ED020000}"/>
    <hyperlink ref="E758" r:id="rId751" display="http://hfo63.cfo.in.th/CheckDataDtl.aspx?orgid=11447&amp;balance=%A7%BA%B4%D8%C5%3Cbr/%3E%A7%BA%CA%D1%C1%BE%D1%B9%B8%EC%A1%D1%B9&amp;month=4&amp;year=2020&amp;thetype=%A7%BA%CB%B9%E8%C7%C2%A7%D2%B9" xr:uid="{00000000-0004-0000-0D00-0000EE020000}"/>
    <hyperlink ref="E759" r:id="rId752" display="http://hfo63.cfo.in.th/CheckDataDtl.aspx?orgid=11447&amp;balance=%A7%BA%B4%D8%C5%3Cbr/%3E%A7%BA%CA%D1%C1%BE%D1%B9%B8%EC%A1%D1%B9&amp;month=4&amp;year=2020&amp;thetype=%A7%BA%CB%B9%E8%C7%C2%A7%D2%B9" xr:uid="{00000000-0004-0000-0D00-0000EF020000}"/>
    <hyperlink ref="E760" r:id="rId753" display="http://hfo63.cfo.in.th/CheckDataDtl.aspx?orgid=13924&amp;balance=%A7%BA%B4%D8%C5%3Cbr/%3E%A7%BA%CA%D1%C1%BE%D1%B9%B8%EC%A1%D1%B9&amp;month=4&amp;year=2020&amp;thetype=%A7%BA%CB%B9%E8%C7%C2%A7%D2%B9" xr:uid="{00000000-0004-0000-0D00-0000F0020000}"/>
    <hyperlink ref="E761" r:id="rId754" display="http://hfo63.cfo.in.th/CheckDataDtl.aspx?orgid=13924&amp;balance=%A7%BA%B4%D8%C5%3Cbr/%3E%A7%BA%CA%D1%C1%BE%D1%B9%B8%EC%A1%D1%B9&amp;month=4&amp;year=2020&amp;thetype=%A7%BA%CB%B9%E8%C7%C2%A7%D2%B9" xr:uid="{00000000-0004-0000-0D00-0000F1020000}"/>
    <hyperlink ref="E762" r:id="rId755" display="http://hfo63.cfo.in.th/CheckDataDtl.aspx?orgid=13925&amp;balance=%A7%BA%B4%D8%C5%3Cbr/%3E%A7%BA%CA%D1%C1%BE%D1%B9%B8%EC%A1%D1%B9&amp;month=4&amp;year=2020&amp;thetype=%A7%BA%CB%B9%E8%C7%C2%A7%D2%B9" xr:uid="{00000000-0004-0000-0D00-0000F2020000}"/>
    <hyperlink ref="E763" r:id="rId756" display="http://hfo63.cfo.in.th/CheckDataDtl.aspx?orgid=13925&amp;balance=%A7%BA%B4%D8%C5%3Cbr/%3E%A7%BA%CA%D1%C1%BE%D1%B9%B8%EC%A1%D1%B9&amp;month=4&amp;year=2020&amp;thetype=%A7%BA%CB%B9%E8%C7%C2%A7%D2%B9" xr:uid="{00000000-0004-0000-0D00-0000F3020000}"/>
    <hyperlink ref="E764" r:id="rId757" display="http://hfo63.cfo.in.th/CheckDataDtl.aspx?orgid=13926&amp;balance=%A7%BA%B4%D8%C5%3Cbr/%3E%A7%BA%CA%D1%C1%BE%D1%B9%B8%EC%A1%D1%B9&amp;month=4&amp;year=2020&amp;thetype=%A7%BA%CB%B9%E8%C7%C2%A7%D2%B9" xr:uid="{00000000-0004-0000-0D00-0000F4020000}"/>
    <hyperlink ref="E765" r:id="rId758" display="http://hfo63.cfo.in.th/CheckDataDtl.aspx?orgid=13926&amp;balance=%A7%BA%B4%D8%C5%3Cbr/%3E%A7%BA%CA%D1%C1%BE%D1%B9%B8%EC%A1%D1%B9&amp;month=4&amp;year=2020&amp;thetype=%A7%BA%CB%B9%E8%C7%C2%A7%D2%B9" xr:uid="{00000000-0004-0000-0D00-0000F5020000}"/>
    <hyperlink ref="E766" r:id="rId759" display="http://hfo63.cfo.in.th/CheckDataDtl.aspx?orgid=13927&amp;balance=%A7%BA%B4%D8%C5%3Cbr/%3E%A7%BA%CA%D1%C1%BE%D1%B9%B8%EC%A1%D1%B9&amp;month=4&amp;year=2020&amp;thetype=%A7%BA%CB%B9%E8%C7%C2%A7%D2%B9" xr:uid="{00000000-0004-0000-0D00-0000F6020000}"/>
    <hyperlink ref="E767" r:id="rId760" display="http://hfo63.cfo.in.th/CheckDataDtl.aspx?orgid=13927&amp;balance=%A7%BA%B4%D8%C5%3Cbr/%3E%A7%BA%CA%D1%C1%BE%D1%B9%B8%EC%A1%D1%B9&amp;month=4&amp;year=2020&amp;thetype=%A7%BA%CB%B9%E8%C7%C2%A7%D2%B9" xr:uid="{00000000-0004-0000-0D00-0000F7020000}"/>
    <hyperlink ref="E768" r:id="rId761" display="http://hfo63.cfo.in.th/CheckDataDtl.aspx?orgid=13928&amp;balance=%A7%BA%B4%D8%C5%3Cbr/%3E%A7%BA%CA%D1%C1%BE%D1%B9%B8%EC%A1%D1%B9&amp;month=4&amp;year=2020&amp;thetype=%A7%BA%CB%B9%E8%C7%C2%A7%D2%B9" xr:uid="{00000000-0004-0000-0D00-0000F8020000}"/>
    <hyperlink ref="E769" r:id="rId762" display="http://hfo63.cfo.in.th/CheckDataDtl.aspx?orgid=13928&amp;balance=%A7%BA%B4%D8%C5%3Cbr/%3E%A7%BA%CA%D1%C1%BE%D1%B9%B8%EC%A1%D1%B9&amp;month=4&amp;year=2020&amp;thetype=%A7%BA%CB%B9%E8%C7%C2%A7%D2%B9" xr:uid="{00000000-0004-0000-0D00-0000F9020000}"/>
    <hyperlink ref="E770" r:id="rId763" display="http://hfo63.cfo.in.th/CheckDataDtl.aspx?orgid=13929&amp;balance=%A7%BA%B4%D8%C5%3Cbr/%3E%A7%BA%CA%D1%C1%BE%D1%B9%B8%EC%A1%D1%B9&amp;month=4&amp;year=2020&amp;thetype=%A7%BA%CB%B9%E8%C7%C2%A7%D2%B9" xr:uid="{00000000-0004-0000-0D00-0000FA020000}"/>
    <hyperlink ref="E771" r:id="rId764" display="http://hfo63.cfo.in.th/CheckDataDtl.aspx?orgid=13929&amp;balance=%A7%BA%B4%D8%C5%3Cbr/%3E%A7%BA%CA%D1%C1%BE%D1%B9%B8%EC%A1%D1%B9&amp;month=4&amp;year=2020&amp;thetype=%A7%BA%CB%B9%E8%C7%C2%A7%D2%B9" xr:uid="{00000000-0004-0000-0D00-0000FB020000}"/>
    <hyperlink ref="E772" r:id="rId765" display="http://hfo63.cfo.in.th/CheckDataDtl.aspx?orgid=13930&amp;balance=%A7%BA%B4%D8%C5%3Cbr/%3E%A7%BA%CA%D1%C1%BE%D1%B9%B8%EC%A1%D1%B9&amp;month=4&amp;year=2020&amp;thetype=%A7%BA%CB%B9%E8%C7%C2%A7%D2%B9" xr:uid="{00000000-0004-0000-0D00-0000FC020000}"/>
    <hyperlink ref="E773" r:id="rId766" display="http://hfo63.cfo.in.th/CheckDataDtl.aspx?orgid=13930&amp;balance=%A7%BA%B4%D8%C5%3Cbr/%3E%A7%BA%CA%D1%C1%BE%D1%B9%B8%EC%A1%D1%B9&amp;month=4&amp;year=2020&amp;thetype=%A7%BA%CB%B9%E8%C7%C2%A7%D2%B9" xr:uid="{00000000-0004-0000-0D00-0000FD020000}"/>
    <hyperlink ref="E774" r:id="rId767" display="http://hfo63.cfo.in.th/CheckDataDtl.aspx?orgid=14133&amp;balance=%A7%BA%B4%D8%C5%3Cbr/%3E%A7%BA%CA%D1%C1%BE%D1%B9%B8%EC%A1%D1%B9&amp;month=4&amp;year=2020&amp;thetype=%A7%BA%CB%B9%E8%C7%C2%A7%D2%B9" xr:uid="{00000000-0004-0000-0D00-0000FE020000}"/>
    <hyperlink ref="E775" r:id="rId768" display="http://hfo63.cfo.in.th/CheckDataDtl.aspx?orgid=14133&amp;balance=%A7%BA%B4%D8%C5%3Cbr/%3E%A7%BA%CA%D1%C1%BE%D1%B9%B8%EC%A1%D1%B9&amp;month=4&amp;year=2020&amp;thetype=%A7%BA%CB%B9%E8%C7%C2%A7%D2%B9" xr:uid="{00000000-0004-0000-0D00-0000FF020000}"/>
    <hyperlink ref="E776" r:id="rId769" display="http://hfo63.cfo.in.th/CheckDataDtl.aspx?orgid=14149&amp;balance=&amp;month=4&amp;year=2020&amp;thetype=%A7%BA%CB%B9%E8%C7%C2%A7%D2%B9" xr:uid="{00000000-0004-0000-0D00-000000030000}"/>
    <hyperlink ref="E777" r:id="rId770" display="http://hfo63.cfo.in.th/CheckDataDtl.aspx?orgid=14352&amp;balance=%A7%BA%B4%D8%C5%3Cbr/%3E%A7%BA%CA%D1%C1%BE%D1%B9%B8%EC%A1%D1%B9&amp;month=4&amp;year=2020&amp;thetype=%A7%BA%CB%B9%E8%C7%C2%A7%D2%B9" xr:uid="{00000000-0004-0000-0D00-000001030000}"/>
    <hyperlink ref="E778" r:id="rId771" display="http://hfo63.cfo.in.th/CheckDataDtl.aspx?orgid=14352&amp;balance=%A7%BA%B4%D8%C5%3Cbr/%3E%A7%BA%CA%D1%C1%BE%D1%B9%B8%EC%A1%D1%B9&amp;month=4&amp;year=2020&amp;thetype=%A7%BA%CB%B9%E8%C7%C2%A7%D2%B9" xr:uid="{00000000-0004-0000-0D00-000002030000}"/>
    <hyperlink ref="E779" r:id="rId772" display="http://hfo63.cfo.in.th/CheckDataDtl.aspx?orgid=14353&amp;balance=%A7%BA%B4%D8%C5%3Cbr/%3E%A7%BA%CA%D1%C1%BE%D1%B9%B8%EC%A1%D1%B9&amp;month=4&amp;year=2020&amp;thetype=%A7%BA%CB%B9%E8%C7%C2%A7%D2%B9" xr:uid="{00000000-0004-0000-0D00-000003030000}"/>
    <hyperlink ref="E780" r:id="rId773" display="http://hfo63.cfo.in.th/CheckDataDtl.aspx?orgid=14353&amp;balance=%A7%BA%B4%D8%C5%3Cbr/%3E%A7%BA%CA%D1%C1%BE%D1%B9%B8%EC%A1%D1%B9&amp;month=4&amp;year=2020&amp;thetype=%A7%BA%CB%B9%E8%C7%C2%A7%D2%B9" xr:uid="{00000000-0004-0000-0D00-000004030000}"/>
    <hyperlink ref="E781" r:id="rId774" display="http://hfo63.cfo.in.th/CheckDataDtl.aspx?orgid=14355&amp;balance=%A7%BA%B4%D8%C5%3Cbr/%3E%A7%BA%CA%D1%C1%BE%D1%B9%B8%EC%A1%D1%B9&amp;month=4&amp;year=2020&amp;thetype=%A7%BA%CB%B9%E8%C7%C2%A7%D2%B9" xr:uid="{00000000-0004-0000-0D00-000005030000}"/>
    <hyperlink ref="E782" r:id="rId775" display="http://hfo63.cfo.in.th/CheckDataDtl.aspx?orgid=14355&amp;balance=%A7%BA%B4%D8%C5%3Cbr/%3E%A7%BA%CA%D1%C1%BE%D1%B9%B8%EC%A1%D1%B9&amp;month=4&amp;year=2020&amp;thetype=%A7%BA%CB%B9%E8%C7%C2%A7%D2%B9" xr:uid="{00000000-0004-0000-0D00-000006030000}"/>
    <hyperlink ref="E783" r:id="rId776" display="http://hfo63.cfo.in.th/CheckDataDtl.aspx?orgid=14356&amp;balance=%A7%BA%B4%D8%C5%3Cbr/%3E%A7%BA%CA%D1%C1%BE%D1%B9%B8%EC%A1%D1%B9&amp;month=4&amp;year=2020&amp;thetype=%A7%BA%CB%B9%E8%C7%C2%A7%D2%B9" xr:uid="{00000000-0004-0000-0D00-000007030000}"/>
    <hyperlink ref="E784" r:id="rId777" display="http://hfo63.cfo.in.th/CheckDataDtl.aspx?orgid=14356&amp;balance=%A7%BA%B4%D8%C5%3Cbr/%3E%A7%BA%CA%D1%C1%BE%D1%B9%B8%EC%A1%D1%B9&amp;month=4&amp;year=2020&amp;thetype=%A7%BA%CB%B9%E8%C7%C2%A7%D2%B9" xr:uid="{00000000-0004-0000-0D00-000008030000}"/>
    <hyperlink ref="E785" r:id="rId778" display="http://hfo63.cfo.in.th/CheckDataDtl.aspx?orgid=14463&amp;balance=%A7%BA%B4%D8%C5%3Cbr/%3E%A7%BA%CA%D1%C1%BE%D1%B9%B8%EC%A1%D1%B9&amp;month=4&amp;year=2020&amp;thetype=%A7%BA%CB%B9%E8%C7%C2%A7%D2%B9" xr:uid="{00000000-0004-0000-0D00-000009030000}"/>
    <hyperlink ref="E786" r:id="rId779" display="http://hfo63.cfo.in.th/CheckDataDtl.aspx?orgid=14463&amp;balance=%A7%BA%B4%D8%C5%3Cbr/%3E%A7%BA%CA%D1%C1%BE%D1%B9%B8%EC%A1%D1%B9&amp;month=4&amp;year=2020&amp;thetype=%A7%BA%CB%B9%E8%C7%C2%A7%D2%B9" xr:uid="{00000000-0004-0000-0D00-00000A030000}"/>
    <hyperlink ref="E787" r:id="rId780" display="http://hfo63.cfo.in.th/CheckDataDtl.aspx?orgid=14464&amp;balance=%A7%BA%B4%D8%C5%3Cbr/%3E%A7%BA%CA%D1%C1%BE%D1%B9%B8%EC%A1%D1%B9&amp;month=4&amp;year=2020&amp;thetype=%A7%BA%CB%B9%E8%C7%C2%A7%D2%B9" xr:uid="{00000000-0004-0000-0D00-00000B030000}"/>
    <hyperlink ref="E788" r:id="rId781" display="http://hfo63.cfo.in.th/CheckDataDtl.aspx?orgid=14464&amp;balance=%A7%BA%B4%D8%C5%3Cbr/%3E%A7%BA%CA%D1%C1%BE%D1%B9%B8%EC%A1%D1%B9&amp;month=4&amp;year=2020&amp;thetype=%A7%BA%CB%B9%E8%C7%C2%A7%D2%B9" xr:uid="{00000000-0004-0000-0D00-00000C030000}"/>
    <hyperlink ref="E789" r:id="rId782" display="http://hfo63.cfo.in.th/CheckDataDtl.aspx?orgid=28861&amp;balance=%A7%BA%B4%D8%C5%3Cbr/%3E%A7%BA%CA%D1%C1%BE%D1%B9%B8%EC%A1%D1%B9&amp;month=4&amp;year=2020&amp;thetype=%A7%BA%CB%B9%E8%C7%C2%A7%D2%B9" xr:uid="{00000000-0004-0000-0D00-00000D030000}"/>
    <hyperlink ref="E790" r:id="rId783" display="http://hfo63.cfo.in.th/CheckDataDtl.aspx?orgid=28861&amp;balance=%A7%BA%B4%D8%C5%3Cbr/%3E%A7%BA%CA%D1%C1%BE%D1%B9%B8%EC%A1%D1%B9&amp;month=4&amp;year=2020&amp;thetype=%A7%BA%CB%B9%E8%C7%C2%A7%D2%B9" xr:uid="{00000000-0004-0000-0D00-00000E030000}"/>
    <hyperlink ref="E791" r:id="rId784" display="http://hfo63.cfo.in.th/CheckDataDtl.aspx?orgid=00493&amp;balance=%A7%BA%B4%D8%C5%3Cbr/%3E%A7%BA%CA%D1%C1%BE%D1%B9%B8%EC%A1%D1%B9&amp;month=4&amp;year=2020&amp;thetype=%A7%BA%CB%B9%E8%C7%C2%A7%D2%B9" xr:uid="{00000000-0004-0000-0D00-00000F030000}"/>
    <hyperlink ref="E792" r:id="rId785" display="http://hfo63.cfo.in.th/CheckDataDtl.aspx?orgid=00493&amp;balance=%A7%BA%B4%D8%C5%3Cbr/%3E%A7%BA%CA%D1%C1%BE%D1%B9%B8%EC%A1%D1%B9&amp;month=4&amp;year=2020&amp;thetype=%A7%BA%CB%B9%E8%C7%C2%A7%D2%B9" xr:uid="{00000000-0004-0000-0D00-000010030000}"/>
    <hyperlink ref="E793" r:id="rId786" display="http://hfo63.cfo.in.th/CheckDataDtl.aspx?orgid=00494&amp;balance=%A7%BA%B4%D8%C5%3Cbr/%3E%A7%BA%CA%D1%C1%BE%D1%B9%B8%EC%A1%D1%B9&amp;month=4&amp;year=2020&amp;thetype=%A7%BA%CB%B9%E8%C7%C2%A7%D2%B9" xr:uid="{00000000-0004-0000-0D00-000011030000}"/>
    <hyperlink ref="E794" r:id="rId787" display="http://hfo63.cfo.in.th/CheckDataDtl.aspx?orgid=00494&amp;balance=%A7%BA%B4%D8%C5%3Cbr/%3E%A7%BA%CA%D1%C1%BE%D1%B9%B8%EC%A1%D1%B9&amp;month=4&amp;year=2020&amp;thetype=%A7%BA%CB%B9%E8%C7%C2%A7%D2%B9" xr:uid="{00000000-0004-0000-0D00-000012030000}"/>
    <hyperlink ref="E795" r:id="rId788" display="http://hfo63.cfo.in.th/CheckDataDtl.aspx?orgid=00495&amp;balance=%A7%BA%B4%D8%C5%3Cbr/%3E%A7%BA%CA%D1%C1%BE%D1%B9%B8%EC%A1%D1%B9&amp;month=4&amp;year=2020&amp;thetype=%A7%BA%CB%B9%E8%C7%C2%A7%D2%B9" xr:uid="{00000000-0004-0000-0D00-000013030000}"/>
    <hyperlink ref="E796" r:id="rId789" display="http://hfo63.cfo.in.th/CheckDataDtl.aspx?orgid=00495&amp;balance=%A7%BA%B4%D8%C5%3Cbr/%3E%A7%BA%CA%D1%C1%BE%D1%B9%B8%EC%A1%D1%B9&amp;month=4&amp;year=2020&amp;thetype=%A7%BA%CB%B9%E8%C7%C2%A7%D2%B9" xr:uid="{00000000-0004-0000-0D00-000014030000}"/>
    <hyperlink ref="E797" r:id="rId790" display="http://hfo63.cfo.in.th/CheckDataDtl.aspx?orgid=00496&amp;balance=%A7%BA%B4%D8%C5%3Cbr/%3E%A7%BA%CA%D1%C1%BE%D1%B9%B8%EC%A1%D1%B9&amp;month=4&amp;year=2020&amp;thetype=%A7%BA%CB%B9%E8%C7%C2%A7%D2%B9" xr:uid="{00000000-0004-0000-0D00-000015030000}"/>
    <hyperlink ref="E798" r:id="rId791" display="http://hfo63.cfo.in.th/CheckDataDtl.aspx?orgid=00496&amp;balance=%A7%BA%B4%D8%C5%3Cbr/%3E%A7%BA%CA%D1%C1%BE%D1%B9%B8%EC%A1%D1%B9&amp;month=4&amp;year=2020&amp;thetype=%A7%BA%CB%B9%E8%C7%C2%A7%D2%B9" xr:uid="{00000000-0004-0000-0D00-000016030000}"/>
    <hyperlink ref="E799" r:id="rId792" display="http://hfo63.cfo.in.th/CheckDataDtl.aspx?orgid=00497&amp;balance=%A7%BA%B4%D8%C5%3Cbr/%3E%A7%BA%CA%D1%C1%BE%D1%B9%B8%EC%A1%D1%B9&amp;month=4&amp;year=2020&amp;thetype=%A7%BA%CB%B9%E8%C7%C2%A7%D2%B9" xr:uid="{00000000-0004-0000-0D00-000017030000}"/>
    <hyperlink ref="E800" r:id="rId793" display="http://hfo63.cfo.in.th/CheckDataDtl.aspx?orgid=00497&amp;balance=%A7%BA%B4%D8%C5%3Cbr/%3E%A7%BA%CA%D1%C1%BE%D1%B9%B8%EC%A1%D1%B9&amp;month=4&amp;year=2020&amp;thetype=%A7%BA%CB%B9%E8%C7%C2%A7%D2%B9" xr:uid="{00000000-0004-0000-0D00-000018030000}"/>
    <hyperlink ref="E801" r:id="rId794" display="http://hfo63.cfo.in.th/CheckDataDtl.aspx?orgid=00498&amp;balance=%A7%BA%B4%D8%C5%3Cbr/%3E%A7%BA%CA%D1%C1%BE%D1%B9%B8%EC%A1%D1%B9&amp;month=4&amp;year=2020&amp;thetype=%A7%BA%CB%B9%E8%C7%C2%A7%D2%B9" xr:uid="{00000000-0004-0000-0D00-000019030000}"/>
    <hyperlink ref="E802" r:id="rId795" display="http://hfo63.cfo.in.th/CheckDataDtl.aspx?orgid=00498&amp;balance=%A7%BA%B4%D8%C5%3Cbr/%3E%A7%BA%CA%D1%C1%BE%D1%B9%B8%EC%A1%D1%B9&amp;month=4&amp;year=2020&amp;thetype=%A7%BA%CB%B9%E8%C7%C2%A7%D2%B9" xr:uid="{00000000-0004-0000-0D00-00001A030000}"/>
    <hyperlink ref="E803" r:id="rId796" display="http://hfo63.cfo.in.th/CheckDataDtl.aspx?orgid=00499&amp;balance=%A7%BA%B4%D8%C5%3Cbr/%3E%A7%BA%CA%D1%C1%BE%D1%B9%B8%EC%A1%D1%B9&amp;month=4&amp;year=2020&amp;thetype=%A7%BA%CB%B9%E8%C7%C2%A7%D2%B9" xr:uid="{00000000-0004-0000-0D00-00001B030000}"/>
    <hyperlink ref="E804" r:id="rId797" display="http://hfo63.cfo.in.th/CheckDataDtl.aspx?orgid=00499&amp;balance=%A7%BA%B4%D8%C5%3Cbr/%3E%A7%BA%CA%D1%C1%BE%D1%B9%B8%EC%A1%D1%B9&amp;month=4&amp;year=2020&amp;thetype=%A7%BA%CB%B9%E8%C7%C2%A7%D2%B9" xr:uid="{00000000-0004-0000-0D00-00001C030000}"/>
    <hyperlink ref="E805" r:id="rId798" display="http://hfo63.cfo.in.th/CheckDataDtl.aspx?orgid=00500&amp;balance=%A7%BA%B4%D8%C5%3Cbr/%3E%A7%BA%CA%D1%C1%BE%D1%B9%B8%EC%A1%D1%B9&amp;month=4&amp;year=2020&amp;thetype=%A7%BA%CB%B9%E8%C7%C2%A7%D2%B9" xr:uid="{00000000-0004-0000-0D00-00001D030000}"/>
    <hyperlink ref="E806" r:id="rId799" display="http://hfo63.cfo.in.th/CheckDataDtl.aspx?orgid=00500&amp;balance=%A7%BA%B4%D8%C5%3Cbr/%3E%A7%BA%CA%D1%C1%BE%D1%B9%B8%EC%A1%D1%B9&amp;month=4&amp;year=2020&amp;thetype=%A7%BA%CB%B9%E8%C7%C2%A7%D2%B9" xr:uid="{00000000-0004-0000-0D00-00001E030000}"/>
    <hyperlink ref="E807" r:id="rId800" display="http://hfo63.cfo.in.th/CheckDataDtl.aspx?orgid=00501&amp;balance=%A7%BA%B4%D8%C5%3Cbr/%3E%A7%BA%CA%D1%C1%BE%D1%B9%B8%EC%A1%D1%B9&amp;month=4&amp;year=2020&amp;thetype=%A7%BA%CB%B9%E8%C7%C2%A7%D2%B9" xr:uid="{00000000-0004-0000-0D00-00001F030000}"/>
    <hyperlink ref="E808" r:id="rId801" display="http://hfo63.cfo.in.th/CheckDataDtl.aspx?orgid=00501&amp;balance=%A7%BA%B4%D8%C5%3Cbr/%3E%A7%BA%CA%D1%C1%BE%D1%B9%B8%EC%A1%D1%B9&amp;month=4&amp;year=2020&amp;thetype=%A7%BA%CB%B9%E8%C7%C2%A7%D2%B9" xr:uid="{00000000-0004-0000-0D00-000020030000}"/>
    <hyperlink ref="E809" r:id="rId802" display="http://hfo63.cfo.in.th/CheckDataDtl.aspx?orgid=00502&amp;balance=%A7%BA%B4%D8%C5%3Cbr/%3E%A7%BA%CA%D1%C1%BE%D1%B9%B8%EC%A1%D1%B9&amp;month=4&amp;year=2020&amp;thetype=%A7%BA%CB%B9%E8%C7%C2%A7%D2%B9" xr:uid="{00000000-0004-0000-0D00-000021030000}"/>
    <hyperlink ref="E810" r:id="rId803" display="http://hfo63.cfo.in.th/CheckDataDtl.aspx?orgid=00502&amp;balance=%A7%BA%B4%D8%C5%3Cbr/%3E%A7%BA%CA%D1%C1%BE%D1%B9%B8%EC%A1%D1%B9&amp;month=4&amp;year=2020&amp;thetype=%A7%BA%CB%B9%E8%C7%C2%A7%D2%B9" xr:uid="{00000000-0004-0000-0D00-000022030000}"/>
    <hyperlink ref="E811" r:id="rId804" display="http://hfo63.cfo.in.th/CheckDataDtl.aspx?orgid=00503&amp;balance=%A7%BA%B4%D8%C5%3Cbr/%3E%A7%BA%CA%D1%C1%BE%D1%B9%B8%EC%A1%D1%B9&amp;month=4&amp;year=2020&amp;thetype=%A7%BA%CB%B9%E8%C7%C2%A7%D2%B9" xr:uid="{00000000-0004-0000-0D00-000023030000}"/>
    <hyperlink ref="E812" r:id="rId805" display="http://hfo63.cfo.in.th/CheckDataDtl.aspx?orgid=00503&amp;balance=%A7%BA%B4%D8%C5%3Cbr/%3E%A7%BA%CA%D1%C1%BE%D1%B9%B8%EC%A1%D1%B9&amp;month=4&amp;year=2020&amp;thetype=%A7%BA%CB%B9%E8%C7%C2%A7%D2%B9" xr:uid="{00000000-0004-0000-0D00-000024030000}"/>
    <hyperlink ref="E813" r:id="rId806" display="http://hfo63.cfo.in.th/CheckDataDtl.aspx?orgid=00504&amp;balance=%A7%BA%B4%D8%C5%3Cbr/%3E%A7%BA%CA%D1%C1%BE%D1%B9%B8%EC%A1%D1%B9&amp;month=4&amp;year=2020&amp;thetype=%A7%BA%CB%B9%E8%C7%C2%A7%D2%B9" xr:uid="{00000000-0004-0000-0D00-000025030000}"/>
    <hyperlink ref="E814" r:id="rId807" display="http://hfo63.cfo.in.th/CheckDataDtl.aspx?orgid=00504&amp;balance=%A7%BA%B4%D8%C5%3Cbr/%3E%A7%BA%CA%D1%C1%BE%D1%B9%B8%EC%A1%D1%B9&amp;month=4&amp;year=2020&amp;thetype=%A7%BA%CB%B9%E8%C7%C2%A7%D2%B9" xr:uid="{00000000-0004-0000-0D00-000026030000}"/>
    <hyperlink ref="E815" r:id="rId808" display="http://hfo63.cfo.in.th/CheckDataDtl.aspx?orgid=00505&amp;balance=%A7%BA%B4%D8%C5%3Cbr/%3E%A7%BA%CA%D1%C1%BE%D1%B9%B8%EC%A1%D1%B9&amp;month=4&amp;year=2020&amp;thetype=%A7%BA%CB%B9%E8%C7%C2%A7%D2%B9" xr:uid="{00000000-0004-0000-0D00-000027030000}"/>
    <hyperlink ref="E816" r:id="rId809" display="http://hfo63.cfo.in.th/CheckDataDtl.aspx?orgid=00505&amp;balance=%A7%BA%B4%D8%C5%3Cbr/%3E%A7%BA%CA%D1%C1%BE%D1%B9%B8%EC%A1%D1%B9&amp;month=4&amp;year=2020&amp;thetype=%A7%BA%CB%B9%E8%C7%C2%A7%D2%B9" xr:uid="{00000000-0004-0000-0D00-000028030000}"/>
    <hyperlink ref="E817" r:id="rId810" display="http://hfo63.cfo.in.th/CheckDataDtl.aspx?orgid=00506&amp;balance=%A7%BA%B4%D8%C5%3Cbr/%3E%A7%BA%CA%D1%C1%BE%D1%B9%B8%EC%A1%D1%B9&amp;month=4&amp;year=2020&amp;thetype=%A7%BA%CB%B9%E8%C7%C2%A7%D2%B9" xr:uid="{00000000-0004-0000-0D00-000029030000}"/>
    <hyperlink ref="E818" r:id="rId811" display="http://hfo63.cfo.in.th/CheckDataDtl.aspx?orgid=00506&amp;balance=%A7%BA%B4%D8%C5%3Cbr/%3E%A7%BA%CA%D1%C1%BE%D1%B9%B8%EC%A1%D1%B9&amp;month=4&amp;year=2020&amp;thetype=%A7%BA%CB%B9%E8%C7%C2%A7%D2%B9" xr:uid="{00000000-0004-0000-0D00-00002A030000}"/>
    <hyperlink ref="E819" r:id="rId812" display="http://hfo63.cfo.in.th/CheckDataDtl.aspx?orgid=00507&amp;balance=%A7%BA%B4%D8%C5%3Cbr/%3E%A7%BA%CA%D1%C1%BE%D1%B9%B8%EC%A1%D1%B9&amp;month=4&amp;year=2020&amp;thetype=%A7%BA%CB%B9%E8%C7%C2%A7%D2%B9" xr:uid="{00000000-0004-0000-0D00-00002B030000}"/>
    <hyperlink ref="E820" r:id="rId813" display="http://hfo63.cfo.in.th/CheckDataDtl.aspx?orgid=00507&amp;balance=%A7%BA%B4%D8%C5%3Cbr/%3E%A7%BA%CA%D1%C1%BE%D1%B9%B8%EC%A1%D1%B9&amp;month=4&amp;year=2020&amp;thetype=%A7%BA%CB%B9%E8%C7%C2%A7%D2%B9" xr:uid="{00000000-0004-0000-0D00-00002C030000}"/>
    <hyperlink ref="E821" r:id="rId814" display="http://hfo63.cfo.in.th/CheckDataDtl.aspx?orgid=00508&amp;balance=%A7%BA%B4%D8%C5%3Cbr/%3E%A7%BA%CA%D1%C1%BE%D1%B9%B8%EC%A1%D1%B9&amp;month=4&amp;year=2020&amp;thetype=%A7%BA%CB%B9%E8%C7%C2%A7%D2%B9" xr:uid="{00000000-0004-0000-0D00-00002D030000}"/>
    <hyperlink ref="E822" r:id="rId815" display="http://hfo63.cfo.in.th/CheckDataDtl.aspx?orgid=00508&amp;balance=%A7%BA%B4%D8%C5%3Cbr/%3E%A7%BA%CA%D1%C1%BE%D1%B9%B8%EC%A1%D1%B9&amp;month=4&amp;year=2020&amp;thetype=%A7%BA%CB%B9%E8%C7%C2%A7%D2%B9" xr:uid="{00000000-0004-0000-0D00-00002E030000}"/>
    <hyperlink ref="E823" r:id="rId816" display="http://hfo63.cfo.in.th/CheckDataDtl.aspx?orgid=00509&amp;balance=%A7%BA%B4%D8%C5%3Cbr/%3E%A7%BA%CA%D1%C1%BE%D1%B9%B8%EC%A1%D1%B9&amp;month=4&amp;year=2020&amp;thetype=%A7%BA%CB%B9%E8%C7%C2%A7%D2%B9" xr:uid="{00000000-0004-0000-0D00-00002F030000}"/>
    <hyperlink ref="E824" r:id="rId817" display="http://hfo63.cfo.in.th/CheckDataDtl.aspx?orgid=00509&amp;balance=%A7%BA%B4%D8%C5%3Cbr/%3E%A7%BA%CA%D1%C1%BE%D1%B9%B8%EC%A1%D1%B9&amp;month=4&amp;year=2020&amp;thetype=%A7%BA%CB%B9%E8%C7%C2%A7%D2%B9" xr:uid="{00000000-0004-0000-0D00-000030030000}"/>
    <hyperlink ref="E825" r:id="rId818" display="http://hfo63.cfo.in.th/CheckDataDtl.aspx?orgid=00510&amp;balance=%A7%BA%B4%D8%C5%3Cbr/%3E%A7%BA%CA%D1%C1%BE%D1%B9%B8%EC%A1%D1%B9&amp;month=4&amp;year=2020&amp;thetype=%A7%BA%CB%B9%E8%C7%C2%A7%D2%B9" xr:uid="{00000000-0004-0000-0D00-000031030000}"/>
    <hyperlink ref="E826" r:id="rId819" display="http://hfo63.cfo.in.th/CheckDataDtl.aspx?orgid=00510&amp;balance=%A7%BA%B4%D8%C5%3Cbr/%3E%A7%BA%CA%D1%C1%BE%D1%B9%B8%EC%A1%D1%B9&amp;month=4&amp;year=2020&amp;thetype=%A7%BA%CB%B9%E8%C7%C2%A7%D2%B9" xr:uid="{00000000-0004-0000-0D00-000032030000}"/>
    <hyperlink ref="E827" r:id="rId820" display="http://hfo63.cfo.in.th/CheckDataDtl.aspx?orgid=05443&amp;balance=%A7%BA%B4%D8%C5%3Cbr/%3E%A7%BA%CA%D1%C1%BE%D1%B9%B8%EC%A1%D1%B9&amp;month=4&amp;year=2020&amp;thetype=%A7%BA%CB%B9%E8%C7%C2%A7%D2%B9" xr:uid="{00000000-0004-0000-0D00-000033030000}"/>
    <hyperlink ref="E828" r:id="rId821" display="http://hfo63.cfo.in.th/CheckDataDtl.aspx?orgid=05443&amp;balance=%A7%BA%B4%D8%C5%3Cbr/%3E%A7%BA%CA%D1%C1%BE%D1%B9%B8%EC%A1%D1%B9&amp;month=4&amp;year=2020&amp;thetype=%A7%BA%CB%B9%E8%C7%C2%A7%D2%B9" xr:uid="{00000000-0004-0000-0D00-000034030000}"/>
    <hyperlink ref="E829" r:id="rId822" display="http://hfo63.cfo.in.th/CheckDataDtl.aspx?orgid=05444&amp;balance=%A7%BA%B4%D8%C5%3Cbr/%3E%A7%BA%CA%D1%C1%BE%D1%B9%B8%EC%A1%D1%B9&amp;month=4&amp;year=2020&amp;thetype=%A7%BA%CB%B9%E8%C7%C2%A7%D2%B9" xr:uid="{00000000-0004-0000-0D00-000035030000}"/>
    <hyperlink ref="E830" r:id="rId823" display="http://hfo63.cfo.in.th/CheckDataDtl.aspx?orgid=05444&amp;balance=%A7%BA%B4%D8%C5%3Cbr/%3E%A7%BA%CA%D1%C1%BE%D1%B9%B8%EC%A1%D1%B9&amp;month=4&amp;year=2020&amp;thetype=%A7%BA%CB%B9%E8%C7%C2%A7%D2%B9" xr:uid="{00000000-0004-0000-0D00-000036030000}"/>
    <hyperlink ref="E831" r:id="rId824" display="http://hfo63.cfo.in.th/CheckDataDtl.aspx?orgid=05445&amp;balance=%A7%BA%B4%D8%C5%3Cbr/%3E%A7%BA%CA%D1%C1%BE%D1%B9%B8%EC%A1%D1%B9&amp;month=4&amp;year=2020&amp;thetype=%A7%BA%CB%B9%E8%C7%C2%A7%D2%B9" xr:uid="{00000000-0004-0000-0D00-000037030000}"/>
    <hyperlink ref="E832" r:id="rId825" display="http://hfo63.cfo.in.th/CheckDataDtl.aspx?orgid=05445&amp;balance=%A7%BA%B4%D8%C5%3Cbr/%3E%A7%BA%CA%D1%C1%BE%D1%B9%B8%EC%A1%D1%B9&amp;month=4&amp;year=2020&amp;thetype=%A7%BA%CB%B9%E8%C7%C2%A7%D2%B9" xr:uid="{00000000-0004-0000-0D00-000038030000}"/>
    <hyperlink ref="E833" r:id="rId826" display="http://hfo63.cfo.in.th/CheckDataDtl.aspx?orgid=05446&amp;balance=%A7%BA%B4%D8%C5%3Cbr/%3E%A7%BA%CA%D1%C1%BE%D1%B9%B8%EC%A1%D1%B9&amp;month=4&amp;year=2020&amp;thetype=%A7%BA%CB%B9%E8%C7%C2%A7%D2%B9" xr:uid="{00000000-0004-0000-0D00-000039030000}"/>
    <hyperlink ref="E834" r:id="rId827" display="http://hfo63.cfo.in.th/CheckDataDtl.aspx?orgid=05446&amp;balance=%A7%BA%B4%D8%C5%3Cbr/%3E%A7%BA%CA%D1%C1%BE%D1%B9%B8%EC%A1%D1%B9&amp;month=4&amp;year=2020&amp;thetype=%A7%BA%CB%B9%E8%C7%C2%A7%D2%B9" xr:uid="{00000000-0004-0000-0D00-00003A030000}"/>
    <hyperlink ref="E835" r:id="rId828" display="http://hfo63.cfo.in.th/CheckDataDtl.aspx?orgid=05447&amp;balance=%A7%BA%B4%D8%C5%3Cbr/%3E%A7%BA%CA%D1%C1%BE%D1%B9%B8%EC%A1%D1%B9&amp;month=4&amp;year=2020&amp;thetype=%A7%BA%CB%B9%E8%C7%C2%A7%D2%B9" xr:uid="{00000000-0004-0000-0D00-00003B030000}"/>
    <hyperlink ref="E836" r:id="rId829" display="http://hfo63.cfo.in.th/CheckDataDtl.aspx?orgid=05447&amp;balance=%A7%BA%B4%D8%C5%3Cbr/%3E%A7%BA%CA%D1%C1%BE%D1%B9%B8%EC%A1%D1%B9&amp;month=4&amp;year=2020&amp;thetype=%A7%BA%CB%B9%E8%C7%C2%A7%D2%B9" xr:uid="{00000000-0004-0000-0D00-00003C030000}"/>
    <hyperlink ref="E837" r:id="rId830" display="http://hfo63.cfo.in.th/CheckDataDtl.aspx?orgid=05448&amp;balance=%A7%BA%B4%D8%C5%3Cbr/%3E%A7%BA%CA%D1%C1%BE%D1%B9%B8%EC%A1%D1%B9&amp;month=4&amp;year=2020&amp;thetype=%A7%BA%CB%B9%E8%C7%C2%A7%D2%B9" xr:uid="{00000000-0004-0000-0D00-00003D030000}"/>
    <hyperlink ref="E838" r:id="rId831" display="http://hfo63.cfo.in.th/CheckDataDtl.aspx?orgid=05448&amp;balance=%A7%BA%B4%D8%C5%3Cbr/%3E%A7%BA%CA%D1%C1%BE%D1%B9%B8%EC%A1%D1%B9&amp;month=4&amp;year=2020&amp;thetype=%A7%BA%CB%B9%E8%C7%C2%A7%D2%B9" xr:uid="{00000000-0004-0000-0D00-00003E030000}"/>
    <hyperlink ref="E839" r:id="rId832" display="http://hfo63.cfo.in.th/CheckDataDtl.aspx?orgid=05449&amp;balance=%A7%BA%B4%D8%C5%3Cbr/%3E%A7%BA%CA%D1%C1%BE%D1%B9%B8%EC%A1%D1%B9&amp;month=4&amp;year=2020&amp;thetype=%A7%BA%CB%B9%E8%C7%C2%A7%D2%B9" xr:uid="{00000000-0004-0000-0D00-00003F030000}"/>
    <hyperlink ref="E840" r:id="rId833" display="http://hfo63.cfo.in.th/CheckDataDtl.aspx?orgid=05449&amp;balance=%A7%BA%B4%D8%C5%3Cbr/%3E%A7%BA%CA%D1%C1%BE%D1%B9%B8%EC%A1%D1%B9&amp;month=4&amp;year=2020&amp;thetype=%A7%BA%CB%B9%E8%C7%C2%A7%D2%B9" xr:uid="{00000000-0004-0000-0D00-000040030000}"/>
    <hyperlink ref="E841" r:id="rId834" display="http://hfo63.cfo.in.th/CheckDataDtl.aspx?orgid=05450&amp;balance=%A7%BA%B4%D8%C5%3Cbr/%3E%A7%BA%CA%D1%C1%BE%D1%B9%B8%EC%A1%D1%B9&amp;month=4&amp;year=2020&amp;thetype=%A7%BA%CB%B9%E8%C7%C2%A7%D2%B9" xr:uid="{00000000-0004-0000-0D00-000041030000}"/>
    <hyperlink ref="E842" r:id="rId835" display="http://hfo63.cfo.in.th/CheckDataDtl.aspx?orgid=05450&amp;balance=%A7%BA%B4%D8%C5%3Cbr/%3E%A7%BA%CA%D1%C1%BE%D1%B9%B8%EC%A1%D1%B9&amp;month=4&amp;year=2020&amp;thetype=%A7%BA%CB%B9%E8%C7%C2%A7%D2%B9" xr:uid="{00000000-0004-0000-0D00-000042030000}"/>
    <hyperlink ref="E843" r:id="rId836" display="http://hfo63.cfo.in.th/CheckDataDtl.aspx?orgid=05451&amp;balance=%A7%BA%B4%D8%C5%3Cbr/%3E%A7%BA%CA%D1%C1%BE%D1%B9%B8%EC%A1%D1%B9&amp;month=4&amp;year=2020&amp;thetype=%A7%BA%CB%B9%E8%C7%C2%A7%D2%B9" xr:uid="{00000000-0004-0000-0D00-000043030000}"/>
    <hyperlink ref="E844" r:id="rId837" display="http://hfo63.cfo.in.th/CheckDataDtl.aspx?orgid=05451&amp;balance=%A7%BA%B4%D8%C5%3Cbr/%3E%A7%BA%CA%D1%C1%BE%D1%B9%B8%EC%A1%D1%B9&amp;month=4&amp;year=2020&amp;thetype=%A7%BA%CB%B9%E8%C7%C2%A7%D2%B9" xr:uid="{00000000-0004-0000-0D00-000044030000}"/>
    <hyperlink ref="E845" r:id="rId838" display="http://hfo63.cfo.in.th/CheckDataDtl.aspx?orgid=05452&amp;balance=%A7%BA%B4%D8%C5%3Cbr/%3E%A7%BA%CA%D1%C1%BE%D1%B9%B8%EC%A1%D1%B9&amp;month=4&amp;year=2020&amp;thetype=%A7%BA%CB%B9%E8%C7%C2%A7%D2%B9" xr:uid="{00000000-0004-0000-0D00-000045030000}"/>
    <hyperlink ref="E846" r:id="rId839" display="http://hfo63.cfo.in.th/CheckDataDtl.aspx?orgid=05452&amp;balance=%A7%BA%B4%D8%C5%3Cbr/%3E%A7%BA%CA%D1%C1%BE%D1%B9%B8%EC%A1%D1%B9&amp;month=4&amp;year=2020&amp;thetype=%A7%BA%CB%B9%E8%C7%C2%A7%D2%B9" xr:uid="{00000000-0004-0000-0D00-000046030000}"/>
    <hyperlink ref="E847" r:id="rId840" display="http://hfo63.cfo.in.th/CheckDataDtl.aspx?orgid=05453&amp;balance=%A7%BA%B4%D8%C5%3Cbr/%3E%A7%BA%CA%D1%C1%BE%D1%B9%B8%EC%A1%D1%B9&amp;month=4&amp;year=2020&amp;thetype=%A7%BA%CB%B9%E8%C7%C2%A7%D2%B9" xr:uid="{00000000-0004-0000-0D00-000047030000}"/>
    <hyperlink ref="E848" r:id="rId841" display="http://hfo63.cfo.in.th/CheckDataDtl.aspx?orgid=05453&amp;balance=%A7%BA%B4%D8%C5%3Cbr/%3E%A7%BA%CA%D1%C1%BE%D1%B9%B8%EC%A1%D1%B9&amp;month=4&amp;year=2020&amp;thetype=%A7%BA%CB%B9%E8%C7%C2%A7%D2%B9" xr:uid="{00000000-0004-0000-0D00-000048030000}"/>
    <hyperlink ref="E849" r:id="rId842" display="http://hfo63.cfo.in.th/CheckDataDtl.aspx?orgid=05454&amp;balance=%A7%BA%B4%D8%C5%3Cbr/%3E%A7%BA%CA%D1%C1%BE%D1%B9%B8%EC%A1%D1%B9&amp;month=4&amp;year=2020&amp;thetype=%A7%BA%CB%B9%E8%C7%C2%A7%D2%B9" xr:uid="{00000000-0004-0000-0D00-000049030000}"/>
    <hyperlink ref="E850" r:id="rId843" display="http://hfo63.cfo.in.th/CheckDataDtl.aspx?orgid=05454&amp;balance=%A7%BA%B4%D8%C5%3Cbr/%3E%A7%BA%CA%D1%C1%BE%D1%B9%B8%EC%A1%D1%B9&amp;month=4&amp;year=2020&amp;thetype=%A7%BA%CB%B9%E8%C7%C2%A7%D2%B9" xr:uid="{00000000-0004-0000-0D00-00004A030000}"/>
    <hyperlink ref="E851" r:id="rId844" display="http://hfo63.cfo.in.th/CheckDataDtl.aspx?orgid=05455&amp;balance=%A7%BA%B4%D8%C5%3Cbr/%3E%A7%BA%CA%D1%C1%BE%D1%B9%B8%EC%A1%D1%B9&amp;month=4&amp;year=2020&amp;thetype=%A7%BA%CB%B9%E8%C7%C2%A7%D2%B9" xr:uid="{00000000-0004-0000-0D00-00004B030000}"/>
    <hyperlink ref="E852" r:id="rId845" display="http://hfo63.cfo.in.th/CheckDataDtl.aspx?orgid=05455&amp;balance=%A7%BA%B4%D8%C5%3Cbr/%3E%A7%BA%CA%D1%C1%BE%D1%B9%B8%EC%A1%D1%B9&amp;month=4&amp;year=2020&amp;thetype=%A7%BA%CB%B9%E8%C7%C2%A7%D2%B9" xr:uid="{00000000-0004-0000-0D00-00004C030000}"/>
    <hyperlink ref="E853" r:id="rId846" display="http://hfo63.cfo.in.th/CheckDataDtl.aspx?orgid=05456&amp;balance=%A7%BA%B4%D8%C5%3Cbr/%3E%A7%BA%CA%D1%C1%BE%D1%B9%B8%EC%A1%D1%B9&amp;month=4&amp;year=2020&amp;thetype=%A7%BA%CB%B9%E8%C7%C2%A7%D2%B9" xr:uid="{00000000-0004-0000-0D00-00004D030000}"/>
    <hyperlink ref="E854" r:id="rId847" display="http://hfo63.cfo.in.th/CheckDataDtl.aspx?orgid=05456&amp;balance=%A7%BA%B4%D8%C5%3Cbr/%3E%A7%BA%CA%D1%C1%BE%D1%B9%B8%EC%A1%D1%B9&amp;month=4&amp;year=2020&amp;thetype=%A7%BA%CB%B9%E8%C7%C2%A7%D2%B9" xr:uid="{00000000-0004-0000-0D00-00004E030000}"/>
    <hyperlink ref="E855" r:id="rId848" display="http://hfo63.cfo.in.th/CheckDataDtl.aspx?orgid=05457&amp;balance=%A7%BA%B4%D8%C5%3Cbr/%3E%A7%BA%CA%D1%C1%BE%D1%B9%B8%EC%A1%D1%B9&amp;month=4&amp;year=2020&amp;thetype=%A7%BA%CB%B9%E8%C7%C2%A7%D2%B9" xr:uid="{00000000-0004-0000-0D00-00004F030000}"/>
    <hyperlink ref="E856" r:id="rId849" display="http://hfo63.cfo.in.th/CheckDataDtl.aspx?orgid=05457&amp;balance=%A7%BA%B4%D8%C5%3Cbr/%3E%A7%BA%CA%D1%C1%BE%D1%B9%B8%EC%A1%D1%B9&amp;month=4&amp;year=2020&amp;thetype=%A7%BA%CB%B9%E8%C7%C2%A7%D2%B9" xr:uid="{00000000-0004-0000-0D00-000050030000}"/>
    <hyperlink ref="E857" r:id="rId850" display="http://hfo63.cfo.in.th/CheckDataDtl.aspx?orgid=05458&amp;balance=%A7%BA%B4%D8%C5%3Cbr/%3E%A7%BA%CA%D1%C1%BE%D1%B9%B8%EC%A1%D1%B9&amp;month=4&amp;year=2020&amp;thetype=%A7%BA%CB%B9%E8%C7%C2%A7%D2%B9" xr:uid="{00000000-0004-0000-0D00-000051030000}"/>
    <hyperlink ref="E858" r:id="rId851" display="http://hfo63.cfo.in.th/CheckDataDtl.aspx?orgid=05458&amp;balance=%A7%BA%B4%D8%C5%3Cbr/%3E%A7%BA%CA%D1%C1%BE%D1%B9%B8%EC%A1%D1%B9&amp;month=4&amp;year=2020&amp;thetype=%A7%BA%CB%B9%E8%C7%C2%A7%D2%B9" xr:uid="{00000000-0004-0000-0D00-000052030000}"/>
    <hyperlink ref="E859" r:id="rId852" display="http://hfo63.cfo.in.th/CheckDataDtl.aspx?orgid=05459&amp;balance=%A7%BA%B4%D8%C5%3Cbr/%3E%A7%BA%CA%D1%C1%BE%D1%B9%B8%EC%A1%D1%B9&amp;month=4&amp;year=2020&amp;thetype=%A7%BA%CB%B9%E8%C7%C2%A7%D2%B9" xr:uid="{00000000-0004-0000-0D00-000053030000}"/>
    <hyperlink ref="E860" r:id="rId853" display="http://hfo63.cfo.in.th/CheckDataDtl.aspx?orgid=05459&amp;balance=%A7%BA%B4%D8%C5%3Cbr/%3E%A7%BA%CA%D1%C1%BE%D1%B9%B8%EC%A1%D1%B9&amp;month=4&amp;year=2020&amp;thetype=%A7%BA%CB%B9%E8%C7%C2%A7%D2%B9" xr:uid="{00000000-0004-0000-0D00-000054030000}"/>
    <hyperlink ref="E861" r:id="rId854" display="http://hfo63.cfo.in.th/CheckDataDtl.aspx?orgid=05460&amp;balance=%A7%BA%B4%D8%C5%3Cbr/%3E%A7%BA%CA%D1%C1%BE%D1%B9%B8%EC%A1%D1%B9&amp;month=4&amp;year=2020&amp;thetype=%A7%BA%CB%B9%E8%C7%C2%A7%D2%B9" xr:uid="{00000000-0004-0000-0D00-000055030000}"/>
    <hyperlink ref="E862" r:id="rId855" display="http://hfo63.cfo.in.th/CheckDataDtl.aspx?orgid=05460&amp;balance=%A7%BA%B4%D8%C5%3Cbr/%3E%A7%BA%CA%D1%C1%BE%D1%B9%B8%EC%A1%D1%B9&amp;month=4&amp;year=2020&amp;thetype=%A7%BA%CB%B9%E8%C7%C2%A7%D2%B9" xr:uid="{00000000-0004-0000-0D00-000056030000}"/>
    <hyperlink ref="E863" r:id="rId856" display="http://hfo63.cfo.in.th/CheckDataDtl.aspx?orgid=05461&amp;balance=%A7%BA%B4%D8%C5%3Cbr/%3E%A7%BA%CA%D1%C1%BE%D1%B9%B8%EC%A1%D1%B9&amp;month=4&amp;year=2020&amp;thetype=%A7%BA%CB%B9%E8%C7%C2%A7%D2%B9" xr:uid="{00000000-0004-0000-0D00-000057030000}"/>
    <hyperlink ref="E864" r:id="rId857" display="http://hfo63.cfo.in.th/CheckDataDtl.aspx?orgid=05461&amp;balance=%A7%BA%B4%D8%C5%3Cbr/%3E%A7%BA%CA%D1%C1%BE%D1%B9%B8%EC%A1%D1%B9&amp;month=4&amp;year=2020&amp;thetype=%A7%BA%CB%B9%E8%C7%C2%A7%D2%B9" xr:uid="{00000000-0004-0000-0D00-000058030000}"/>
    <hyperlink ref="E865" r:id="rId858" display="http://hfo63.cfo.in.th/CheckDataDtl.aspx?orgid=05462&amp;balance=%A7%BA%B4%D8%C5%3Cbr/%3E%A7%BA%CA%D1%C1%BE%D1%B9%B8%EC%A1%D1%B9&amp;month=4&amp;year=2020&amp;thetype=%A7%BA%CB%B9%E8%C7%C2%A7%D2%B9" xr:uid="{00000000-0004-0000-0D00-000059030000}"/>
    <hyperlink ref="E866" r:id="rId859" display="http://hfo63.cfo.in.th/CheckDataDtl.aspx?orgid=05462&amp;balance=%A7%BA%B4%D8%C5%3Cbr/%3E%A7%BA%CA%D1%C1%BE%D1%B9%B8%EC%A1%D1%B9&amp;month=4&amp;year=2020&amp;thetype=%A7%BA%CB%B9%E8%C7%C2%A7%D2%B9" xr:uid="{00000000-0004-0000-0D00-00005A030000}"/>
    <hyperlink ref="E867" r:id="rId860" display="http://hfo63.cfo.in.th/CheckDataDtl.aspx?orgid=05463&amp;balance=%A7%BA%B4%D8%C5%3Cbr/%3E%A7%BA%CA%D1%C1%BE%D1%B9%B8%EC%A1%D1%B9&amp;month=4&amp;year=2020&amp;thetype=%A7%BA%CB%B9%E8%C7%C2%A7%D2%B9" xr:uid="{00000000-0004-0000-0D00-00005B030000}"/>
    <hyperlink ref="E868" r:id="rId861" display="http://hfo63.cfo.in.th/CheckDataDtl.aspx?orgid=05463&amp;balance=%A7%BA%B4%D8%C5%3Cbr/%3E%A7%BA%CA%D1%C1%BE%D1%B9%B8%EC%A1%D1%B9&amp;month=4&amp;year=2020&amp;thetype=%A7%BA%CB%B9%E8%C7%C2%A7%D2%B9" xr:uid="{00000000-0004-0000-0D00-00005C030000}"/>
    <hyperlink ref="E869" r:id="rId862" display="http://hfo63.cfo.in.th/CheckDataDtl.aspx?orgid=05464&amp;balance=%A7%BA%B4%D8%C5%3Cbr/%3E%A7%BA%CA%D1%C1%BE%D1%B9%B8%EC%A1%D1%B9&amp;month=4&amp;year=2020&amp;thetype=%A7%BA%CB%B9%E8%C7%C2%A7%D2%B9" xr:uid="{00000000-0004-0000-0D00-00005D030000}"/>
    <hyperlink ref="E870" r:id="rId863" display="http://hfo63.cfo.in.th/CheckDataDtl.aspx?orgid=05464&amp;balance=%A7%BA%B4%D8%C5%3Cbr/%3E%A7%BA%CA%D1%C1%BE%D1%B9%B8%EC%A1%D1%B9&amp;month=4&amp;year=2020&amp;thetype=%A7%BA%CB%B9%E8%C7%C2%A7%D2%B9" xr:uid="{00000000-0004-0000-0D00-00005E030000}"/>
    <hyperlink ref="E871" r:id="rId864" display="http://hfo63.cfo.in.th/CheckDataDtl.aspx?orgid=05465&amp;balance=%A7%BA%B4%D8%C5%3Cbr/%3E%A7%BA%CA%D1%C1%BE%D1%B9%B8%EC%A1%D1%B9&amp;month=4&amp;year=2020&amp;thetype=%A7%BA%CB%B9%E8%C7%C2%A7%D2%B9" xr:uid="{00000000-0004-0000-0D00-00005F030000}"/>
    <hyperlink ref="E872" r:id="rId865" display="http://hfo63.cfo.in.th/CheckDataDtl.aspx?orgid=05465&amp;balance=%A7%BA%B4%D8%C5%3Cbr/%3E%A7%BA%CA%D1%C1%BE%D1%B9%B8%EC%A1%D1%B9&amp;month=4&amp;year=2020&amp;thetype=%A7%BA%CB%B9%E8%C7%C2%A7%D2%B9" xr:uid="{00000000-0004-0000-0D00-000060030000}"/>
    <hyperlink ref="E873" r:id="rId866" display="http://hfo63.cfo.in.th/CheckDataDtl.aspx?orgid=05466&amp;balance=%A7%BA%B4%D8%C5%3Cbr/%3E%A7%BA%CA%D1%C1%BE%D1%B9%B8%EC%A1%D1%B9&amp;month=4&amp;year=2020&amp;thetype=%A7%BA%CB%B9%E8%C7%C2%A7%D2%B9" xr:uid="{00000000-0004-0000-0D00-000061030000}"/>
    <hyperlink ref="E874" r:id="rId867" display="http://hfo63.cfo.in.th/CheckDataDtl.aspx?orgid=05466&amp;balance=%A7%BA%B4%D8%C5%3Cbr/%3E%A7%BA%CA%D1%C1%BE%D1%B9%B8%EC%A1%D1%B9&amp;month=4&amp;year=2020&amp;thetype=%A7%BA%CB%B9%E8%C7%C2%A7%D2%B9" xr:uid="{00000000-0004-0000-0D00-000062030000}"/>
    <hyperlink ref="E875" r:id="rId868" display="http://hfo63.cfo.in.th/CheckDataDtl.aspx?orgid=05467&amp;balance=%A7%BA%B4%D8%C5%3Cbr/%3E%A7%BA%CA%D1%C1%BE%D1%B9%B8%EC%A1%D1%B9&amp;month=4&amp;year=2020&amp;thetype=%A7%BA%CB%B9%E8%C7%C2%A7%D2%B9" xr:uid="{00000000-0004-0000-0D00-000063030000}"/>
    <hyperlink ref="E876" r:id="rId869" display="http://hfo63.cfo.in.th/CheckDataDtl.aspx?orgid=05467&amp;balance=%A7%BA%B4%D8%C5%3Cbr/%3E%A7%BA%CA%D1%C1%BE%D1%B9%B8%EC%A1%D1%B9&amp;month=4&amp;year=2020&amp;thetype=%A7%BA%CB%B9%E8%C7%C2%A7%D2%B9" xr:uid="{00000000-0004-0000-0D00-000064030000}"/>
    <hyperlink ref="E877" r:id="rId870" display="http://hfo63.cfo.in.th/CheckDataDtl.aspx?orgid=05468&amp;balance=%A7%BA%B4%D8%C5%3Cbr/%3E%A7%BA%CA%D1%C1%BE%D1%B9%B8%EC%A1%D1%B9&amp;month=4&amp;year=2020&amp;thetype=%A7%BA%CB%B9%E8%C7%C2%A7%D2%B9" xr:uid="{00000000-0004-0000-0D00-000065030000}"/>
    <hyperlink ref="E878" r:id="rId871" display="http://hfo63.cfo.in.th/CheckDataDtl.aspx?orgid=05468&amp;balance=%A7%BA%B4%D8%C5%3Cbr/%3E%A7%BA%CA%D1%C1%BE%D1%B9%B8%EC%A1%D1%B9&amp;month=4&amp;year=2020&amp;thetype=%A7%BA%CB%B9%E8%C7%C2%A7%D2%B9" xr:uid="{00000000-0004-0000-0D00-000066030000}"/>
    <hyperlink ref="E879" r:id="rId872" display="http://hfo63.cfo.in.th/CheckDataDtl.aspx?orgid=05469&amp;balance=%A7%BA%B4%D8%C5%3Cbr/%3E%A7%BA%CA%D1%C1%BE%D1%B9%B8%EC%A1%D1%B9&amp;month=4&amp;year=2020&amp;thetype=%A7%BA%CB%B9%E8%C7%C2%A7%D2%B9" xr:uid="{00000000-0004-0000-0D00-000067030000}"/>
    <hyperlink ref="E880" r:id="rId873" display="http://hfo63.cfo.in.th/CheckDataDtl.aspx?orgid=05469&amp;balance=%A7%BA%B4%D8%C5%3Cbr/%3E%A7%BA%CA%D1%C1%BE%D1%B9%B8%EC%A1%D1%B9&amp;month=4&amp;year=2020&amp;thetype=%A7%BA%CB%B9%E8%C7%C2%A7%D2%B9" xr:uid="{00000000-0004-0000-0D00-000068030000}"/>
    <hyperlink ref="E881" r:id="rId874" display="http://hfo63.cfo.in.th/CheckDataDtl.aspx?orgid=05470&amp;balance=%A7%BA%B4%D8%C5%3Cbr/%3E%A7%BA%CA%D1%C1%BE%D1%B9%B8%EC%A1%D1%B9&amp;month=4&amp;year=2020&amp;thetype=%A7%BA%CB%B9%E8%C7%C2%A7%D2%B9" xr:uid="{00000000-0004-0000-0D00-000069030000}"/>
    <hyperlink ref="E882" r:id="rId875" display="http://hfo63.cfo.in.th/CheckDataDtl.aspx?orgid=05470&amp;balance=%A7%BA%B4%D8%C5%3Cbr/%3E%A7%BA%CA%D1%C1%BE%D1%B9%B8%EC%A1%D1%B9&amp;month=4&amp;year=2020&amp;thetype=%A7%BA%CB%B9%E8%C7%C2%A7%D2%B9" xr:uid="{00000000-0004-0000-0D00-00006A030000}"/>
    <hyperlink ref="E883" r:id="rId876" display="http://hfo63.cfo.in.th/CheckDataDtl.aspx?orgid=05471&amp;balance=%A7%BA%B4%D8%C5%3Cbr/%3E%A7%BA%CA%D1%C1%BE%D1%B9%B8%EC%A1%D1%B9&amp;month=4&amp;year=2020&amp;thetype=%A7%BA%CB%B9%E8%C7%C2%A7%D2%B9" xr:uid="{00000000-0004-0000-0D00-00006B030000}"/>
    <hyperlink ref="E884" r:id="rId877" display="http://hfo63.cfo.in.th/CheckDataDtl.aspx?orgid=05471&amp;balance=%A7%BA%B4%D8%C5%3Cbr/%3E%A7%BA%CA%D1%C1%BE%D1%B9%B8%EC%A1%D1%B9&amp;month=4&amp;year=2020&amp;thetype=%A7%BA%CB%B9%E8%C7%C2%A7%D2%B9" xr:uid="{00000000-0004-0000-0D00-00006C030000}"/>
    <hyperlink ref="E885" r:id="rId878" display="http://hfo63.cfo.in.th/CheckDataDtl.aspx?orgid=05472&amp;balance=%A7%BA%B4%D8%C5%3Cbr/%3E%A7%BA%CA%D1%C1%BE%D1%B9%B8%EC%A1%D1%B9&amp;month=4&amp;year=2020&amp;thetype=%A7%BA%CB%B9%E8%C7%C2%A7%D2%B9" xr:uid="{00000000-0004-0000-0D00-00006D030000}"/>
    <hyperlink ref="E886" r:id="rId879" display="http://hfo63.cfo.in.th/CheckDataDtl.aspx?orgid=05472&amp;balance=%A7%BA%B4%D8%C5%3Cbr/%3E%A7%BA%CA%D1%C1%BE%D1%B9%B8%EC%A1%D1%B9&amp;month=4&amp;year=2020&amp;thetype=%A7%BA%CB%B9%E8%C7%C2%A7%D2%B9" xr:uid="{00000000-0004-0000-0D00-00006E030000}"/>
    <hyperlink ref="E887" r:id="rId880" display="http://hfo63.cfo.in.th/CheckDataDtl.aspx?orgid=05473&amp;balance=%A7%BA%B4%D8%C5%3Cbr/%3E%A7%BA%CA%D1%C1%BE%D1%B9%B8%EC%A1%D1%B9&amp;month=4&amp;year=2020&amp;thetype=%A7%BA%CB%B9%E8%C7%C2%A7%D2%B9" xr:uid="{00000000-0004-0000-0D00-00006F030000}"/>
    <hyperlink ref="E888" r:id="rId881" display="http://hfo63.cfo.in.th/CheckDataDtl.aspx?orgid=05473&amp;balance=%A7%BA%B4%D8%C5%3Cbr/%3E%A7%BA%CA%D1%C1%BE%D1%B9%B8%EC%A1%D1%B9&amp;month=4&amp;year=2020&amp;thetype=%A7%BA%CB%B9%E8%C7%C2%A7%D2%B9" xr:uid="{00000000-0004-0000-0D00-000070030000}"/>
    <hyperlink ref="E889" r:id="rId882" display="http://hfo63.cfo.in.th/CheckDataDtl.aspx?orgid=05474&amp;balance=%A7%BA%B4%D8%C5%3Cbr/%3E%A7%BA%CA%D1%C1%BE%D1%B9%B8%EC%A1%D1%B9&amp;month=4&amp;year=2020&amp;thetype=%A7%BA%CB%B9%E8%C7%C2%A7%D2%B9" xr:uid="{00000000-0004-0000-0D00-000071030000}"/>
    <hyperlink ref="E890" r:id="rId883" display="http://hfo63.cfo.in.th/CheckDataDtl.aspx?orgid=05474&amp;balance=%A7%BA%B4%D8%C5%3Cbr/%3E%A7%BA%CA%D1%C1%BE%D1%B9%B8%EC%A1%D1%B9&amp;month=4&amp;year=2020&amp;thetype=%A7%BA%CB%B9%E8%C7%C2%A7%D2%B9" xr:uid="{00000000-0004-0000-0D00-000072030000}"/>
    <hyperlink ref="E891" r:id="rId884" display="http://hfo63.cfo.in.th/CheckDataDtl.aspx?orgid=05475&amp;balance=%A7%BA%B4%D8%C5%3Cbr/%3E%A7%BA%CA%D1%C1%BE%D1%B9%B8%EC%A1%D1%B9&amp;month=4&amp;year=2020&amp;thetype=%A7%BA%CB%B9%E8%C7%C2%A7%D2%B9" xr:uid="{00000000-0004-0000-0D00-000073030000}"/>
    <hyperlink ref="E892" r:id="rId885" display="http://hfo63.cfo.in.th/CheckDataDtl.aspx?orgid=05475&amp;balance=%A7%BA%B4%D8%C5%3Cbr/%3E%A7%BA%CA%D1%C1%BE%D1%B9%B8%EC%A1%D1%B9&amp;month=4&amp;year=2020&amp;thetype=%A7%BA%CB%B9%E8%C7%C2%A7%D2%B9" xr:uid="{00000000-0004-0000-0D00-000074030000}"/>
    <hyperlink ref="E893" r:id="rId886" display="http://hfo63.cfo.in.th/CheckDataDtl.aspx?orgid=05476&amp;balance=%A7%BA%B4%D8%C5%3Cbr/%3E%A7%BA%CA%D1%C1%BE%D1%B9%B8%EC%A1%D1%B9&amp;month=4&amp;year=2020&amp;thetype=%A7%BA%CB%B9%E8%C7%C2%A7%D2%B9" xr:uid="{00000000-0004-0000-0D00-000075030000}"/>
    <hyperlink ref="E894" r:id="rId887" display="http://hfo63.cfo.in.th/CheckDataDtl.aspx?orgid=05476&amp;balance=%A7%BA%B4%D8%C5%3Cbr/%3E%A7%BA%CA%D1%C1%BE%D1%B9%B8%EC%A1%D1%B9&amp;month=4&amp;year=2020&amp;thetype=%A7%BA%CB%B9%E8%C7%C2%A7%D2%B9" xr:uid="{00000000-0004-0000-0D00-000076030000}"/>
    <hyperlink ref="E895" r:id="rId888" display="http://hfo63.cfo.in.th/CheckDataDtl.aspx?orgid=05477&amp;balance=%A7%BA%B4%D8%C5%3Cbr/%3E%A7%BA%CA%D1%C1%BE%D1%B9%B8%EC%A1%D1%B9&amp;month=4&amp;year=2020&amp;thetype=%A7%BA%CB%B9%E8%C7%C2%A7%D2%B9" xr:uid="{00000000-0004-0000-0D00-000077030000}"/>
    <hyperlink ref="E896" r:id="rId889" display="http://hfo63.cfo.in.th/CheckDataDtl.aspx?orgid=05477&amp;balance=%A7%BA%B4%D8%C5%3Cbr/%3E%A7%BA%CA%D1%C1%BE%D1%B9%B8%EC%A1%D1%B9&amp;month=4&amp;year=2020&amp;thetype=%A7%BA%CB%B9%E8%C7%C2%A7%D2%B9" xr:uid="{00000000-0004-0000-0D00-000078030000}"/>
    <hyperlink ref="E897" r:id="rId890" display="http://hfo63.cfo.in.th/CheckDataDtl.aspx?orgid=05478&amp;balance=%A7%BA%B4%D8%C5%3Cbr/%3E%A7%BA%CA%D1%C1%BE%D1%B9%B8%EC%A1%D1%B9&amp;month=4&amp;year=2020&amp;thetype=%A7%BA%CB%B9%E8%C7%C2%A7%D2%B9" xr:uid="{00000000-0004-0000-0D00-000079030000}"/>
    <hyperlink ref="E898" r:id="rId891" display="http://hfo63.cfo.in.th/CheckDataDtl.aspx?orgid=05478&amp;balance=%A7%BA%B4%D8%C5%3Cbr/%3E%A7%BA%CA%D1%C1%BE%D1%B9%B8%EC%A1%D1%B9&amp;month=4&amp;year=2020&amp;thetype=%A7%BA%CB%B9%E8%C7%C2%A7%D2%B9" xr:uid="{00000000-0004-0000-0D00-00007A030000}"/>
    <hyperlink ref="E899" r:id="rId892" display="http://hfo63.cfo.in.th/CheckDataDtl.aspx?orgid=05479&amp;balance=%A7%BA%B4%D8%C5%3Cbr/%3E%A7%BA%CA%D1%C1%BE%D1%B9%B8%EC%A1%D1%B9&amp;month=4&amp;year=2020&amp;thetype=%A7%BA%CB%B9%E8%C7%C2%A7%D2%B9" xr:uid="{00000000-0004-0000-0D00-00007B030000}"/>
    <hyperlink ref="E900" r:id="rId893" display="http://hfo63.cfo.in.th/CheckDataDtl.aspx?orgid=05479&amp;balance=%A7%BA%B4%D8%C5%3Cbr/%3E%A7%BA%CA%D1%C1%BE%D1%B9%B8%EC%A1%D1%B9&amp;month=4&amp;year=2020&amp;thetype=%A7%BA%CB%B9%E8%C7%C2%A7%D2%B9" xr:uid="{00000000-0004-0000-0D00-00007C030000}"/>
    <hyperlink ref="E901" r:id="rId894" display="http://hfo63.cfo.in.th/CheckDataDtl.aspx?orgid=05480&amp;balance=%A7%BA%B4%D8%C5%3Cbr/%3E%A7%BA%CA%D1%C1%BE%D1%B9%B8%EC%A1%D1%B9&amp;month=4&amp;year=2020&amp;thetype=%A7%BA%CB%B9%E8%C7%C2%A7%D2%B9" xr:uid="{00000000-0004-0000-0D00-00007D030000}"/>
    <hyperlink ref="E902" r:id="rId895" display="http://hfo63.cfo.in.th/CheckDataDtl.aspx?orgid=05480&amp;balance=%A7%BA%B4%D8%C5%3Cbr/%3E%A7%BA%CA%D1%C1%BE%D1%B9%B8%EC%A1%D1%B9&amp;month=4&amp;year=2020&amp;thetype=%A7%BA%CB%B9%E8%C7%C2%A7%D2%B9" xr:uid="{00000000-0004-0000-0D00-00007E030000}"/>
    <hyperlink ref="E903" r:id="rId896" display="http://hfo63.cfo.in.th/CheckDataDtl.aspx?orgid=05481&amp;balance=%A7%BA%B4%D8%C5%3Cbr/%3E%A7%BA%CA%D1%C1%BE%D1%B9%B8%EC%A1%D1%B9&amp;month=4&amp;year=2020&amp;thetype=%A7%BA%CB%B9%E8%C7%C2%A7%D2%B9" xr:uid="{00000000-0004-0000-0D00-00007F030000}"/>
    <hyperlink ref="E904" r:id="rId897" display="http://hfo63.cfo.in.th/CheckDataDtl.aspx?orgid=05481&amp;balance=%A7%BA%B4%D8%C5%3Cbr/%3E%A7%BA%CA%D1%C1%BE%D1%B9%B8%EC%A1%D1%B9&amp;month=4&amp;year=2020&amp;thetype=%A7%BA%CB%B9%E8%C7%C2%A7%D2%B9" xr:uid="{00000000-0004-0000-0D00-000080030000}"/>
    <hyperlink ref="E905" r:id="rId898" display="http://hfo63.cfo.in.th/CheckDataDtl.aspx?orgid=05482&amp;balance=%A7%BA%B4%D8%C5%3Cbr/%3E%A7%BA%CA%D1%C1%BE%D1%B9%B8%EC%A1%D1%B9&amp;month=4&amp;year=2020&amp;thetype=%A7%BA%CB%B9%E8%C7%C2%A7%D2%B9" xr:uid="{00000000-0004-0000-0D00-000081030000}"/>
    <hyperlink ref="E906" r:id="rId899" display="http://hfo63.cfo.in.th/CheckDataDtl.aspx?orgid=05482&amp;balance=%A7%BA%B4%D8%C5%3Cbr/%3E%A7%BA%CA%D1%C1%BE%D1%B9%B8%EC%A1%D1%B9&amp;month=4&amp;year=2020&amp;thetype=%A7%BA%CB%B9%E8%C7%C2%A7%D2%B9" xr:uid="{00000000-0004-0000-0D00-000082030000}"/>
    <hyperlink ref="E907" r:id="rId900" display="http://hfo63.cfo.in.th/CheckDataDtl.aspx?orgid=05483&amp;balance=%A7%BA%B4%D8%C5%3Cbr/%3E%A7%BA%CA%D1%C1%BE%D1%B9%B8%EC%A1%D1%B9&amp;month=4&amp;year=2020&amp;thetype=%A7%BA%CB%B9%E8%C7%C2%A7%D2%B9" xr:uid="{00000000-0004-0000-0D00-000083030000}"/>
    <hyperlink ref="E908" r:id="rId901" display="http://hfo63.cfo.in.th/CheckDataDtl.aspx?orgid=05483&amp;balance=%A7%BA%B4%D8%C5%3Cbr/%3E%A7%BA%CA%D1%C1%BE%D1%B9%B8%EC%A1%D1%B9&amp;month=4&amp;year=2020&amp;thetype=%A7%BA%CB%B9%E8%C7%C2%A7%D2%B9" xr:uid="{00000000-0004-0000-0D00-000084030000}"/>
    <hyperlink ref="E909" r:id="rId902" display="http://hfo63.cfo.in.th/CheckDataDtl.aspx?orgid=05484&amp;balance=%A7%BA%B4%D8%C5%3Cbr/%3E%A7%BA%CA%D1%C1%BE%D1%B9%B8%EC%A1%D1%B9&amp;month=4&amp;year=2020&amp;thetype=%A7%BA%CB%B9%E8%C7%C2%A7%D2%B9" xr:uid="{00000000-0004-0000-0D00-000085030000}"/>
    <hyperlink ref="E910" r:id="rId903" display="http://hfo63.cfo.in.th/CheckDataDtl.aspx?orgid=05484&amp;balance=%A7%BA%B4%D8%C5%3Cbr/%3E%A7%BA%CA%D1%C1%BE%D1%B9%B8%EC%A1%D1%B9&amp;month=4&amp;year=2020&amp;thetype=%A7%BA%CB%B9%E8%C7%C2%A7%D2%B9" xr:uid="{00000000-0004-0000-0D00-000086030000}"/>
    <hyperlink ref="E911" r:id="rId904" display="http://hfo63.cfo.in.th/CheckDataDtl.aspx?orgid=05485&amp;balance=%A7%BA%B4%D8%C5%3Cbr/%3E%A7%BA%CA%D1%C1%BE%D1%B9%B8%EC%A1%D1%B9&amp;month=4&amp;year=2020&amp;thetype=%A7%BA%CB%B9%E8%C7%C2%A7%D2%B9" xr:uid="{00000000-0004-0000-0D00-000087030000}"/>
    <hyperlink ref="E912" r:id="rId905" display="http://hfo63.cfo.in.th/CheckDataDtl.aspx?orgid=05485&amp;balance=%A7%BA%B4%D8%C5%3Cbr/%3E%A7%BA%CA%D1%C1%BE%D1%B9%B8%EC%A1%D1%B9&amp;month=4&amp;year=2020&amp;thetype=%A7%BA%CB%B9%E8%C7%C2%A7%D2%B9" xr:uid="{00000000-0004-0000-0D00-000088030000}"/>
    <hyperlink ref="E913" r:id="rId906" display="http://hfo63.cfo.in.th/CheckDataDtl.aspx?orgid=05486&amp;balance=%A7%BA%B4%D8%C5%3Cbr/%3E%A7%BA%CA%D1%C1%BE%D1%B9%B8%EC%A1%D1%B9&amp;month=4&amp;year=2020&amp;thetype=%A7%BA%CB%B9%E8%C7%C2%A7%D2%B9" xr:uid="{00000000-0004-0000-0D00-000089030000}"/>
    <hyperlink ref="E914" r:id="rId907" display="http://hfo63.cfo.in.th/CheckDataDtl.aspx?orgid=05486&amp;balance=%A7%BA%B4%D8%C5%3Cbr/%3E%A7%BA%CA%D1%C1%BE%D1%B9%B8%EC%A1%D1%B9&amp;month=4&amp;year=2020&amp;thetype=%A7%BA%CB%B9%E8%C7%C2%A7%D2%B9" xr:uid="{00000000-0004-0000-0D00-00008A030000}"/>
    <hyperlink ref="E915" r:id="rId908" display="http://hfo63.cfo.in.th/CheckDataDtl.aspx?orgid=05487&amp;balance=%A7%BA%B4%D8%C5%3Cbr/%3E%A7%BA%CA%D1%C1%BE%D1%B9%B8%EC%A1%D1%B9&amp;month=4&amp;year=2020&amp;thetype=%A7%BA%CB%B9%E8%C7%C2%A7%D2%B9" xr:uid="{00000000-0004-0000-0D00-00008B030000}"/>
    <hyperlink ref="E916" r:id="rId909" display="http://hfo63.cfo.in.th/CheckDataDtl.aspx?orgid=05487&amp;balance=%A7%BA%B4%D8%C5%3Cbr/%3E%A7%BA%CA%D1%C1%BE%D1%B9%B8%EC%A1%D1%B9&amp;month=4&amp;year=2020&amp;thetype=%A7%BA%CB%B9%E8%C7%C2%A7%D2%B9" xr:uid="{00000000-0004-0000-0D00-00008C030000}"/>
    <hyperlink ref="E917" r:id="rId910" display="http://hfo63.cfo.in.th/CheckDataDtl.aspx?orgid=05488&amp;balance=%A7%BA%B4%D8%C5%3Cbr/%3E%A7%BA%CA%D1%C1%BE%D1%B9%B8%EC%A1%D1%B9&amp;month=4&amp;year=2020&amp;thetype=%A7%BA%CB%B9%E8%C7%C2%A7%D2%B9" xr:uid="{00000000-0004-0000-0D00-00008D030000}"/>
    <hyperlink ref="E918" r:id="rId911" display="http://hfo63.cfo.in.th/CheckDataDtl.aspx?orgid=05488&amp;balance=%A7%BA%B4%D8%C5%3Cbr/%3E%A7%BA%CA%D1%C1%BE%D1%B9%B8%EC%A1%D1%B9&amp;month=4&amp;year=2020&amp;thetype=%A7%BA%CB%B9%E8%C7%C2%A7%D2%B9" xr:uid="{00000000-0004-0000-0D00-00008E030000}"/>
    <hyperlink ref="E919" r:id="rId912" display="http://hfo63.cfo.in.th/CheckDataDtl.aspx?orgid=05489&amp;balance=%A7%BA%B4%D8%C5%3Cbr/%3E%A7%BA%CA%D1%C1%BE%D1%B9%B8%EC%A1%D1%B9&amp;month=4&amp;year=2020&amp;thetype=%A7%BA%CB%B9%E8%C7%C2%A7%D2%B9" xr:uid="{00000000-0004-0000-0D00-00008F030000}"/>
    <hyperlink ref="E920" r:id="rId913" display="http://hfo63.cfo.in.th/CheckDataDtl.aspx?orgid=05489&amp;balance=%A7%BA%B4%D8%C5%3Cbr/%3E%A7%BA%CA%D1%C1%BE%D1%B9%B8%EC%A1%D1%B9&amp;month=4&amp;year=2020&amp;thetype=%A7%BA%CB%B9%E8%C7%C2%A7%D2%B9" xr:uid="{00000000-0004-0000-0D00-000090030000}"/>
    <hyperlink ref="E921" r:id="rId914" display="http://hfo63.cfo.in.th/CheckDataDtl.aspx?orgid=05490&amp;balance=%A7%BA%B4%D8%C5%3Cbr/%3E%A7%BA%CA%D1%C1%BE%D1%B9%B8%EC%A1%D1%B9&amp;month=4&amp;year=2020&amp;thetype=%A7%BA%CB%B9%E8%C7%C2%A7%D2%B9" xr:uid="{00000000-0004-0000-0D00-000091030000}"/>
    <hyperlink ref="E922" r:id="rId915" display="http://hfo63.cfo.in.th/CheckDataDtl.aspx?orgid=05490&amp;balance=%A7%BA%B4%D8%C5%3Cbr/%3E%A7%BA%CA%D1%C1%BE%D1%B9%B8%EC%A1%D1%B9&amp;month=4&amp;year=2020&amp;thetype=%A7%BA%CB%B9%E8%C7%C2%A7%D2%B9" xr:uid="{00000000-0004-0000-0D00-000092030000}"/>
    <hyperlink ref="E923" r:id="rId916" display="http://hfo63.cfo.in.th/CheckDataDtl.aspx?orgid=05491&amp;balance=%A7%BA%B4%D8%C5%3Cbr/%3E%A7%BA%CA%D1%C1%BE%D1%B9%B8%EC%A1%D1%B9&amp;month=4&amp;year=2020&amp;thetype=%A7%BA%CB%B9%E8%C7%C2%A7%D2%B9" xr:uid="{00000000-0004-0000-0D00-000093030000}"/>
    <hyperlink ref="E924" r:id="rId917" display="http://hfo63.cfo.in.th/CheckDataDtl.aspx?orgid=05491&amp;balance=%A7%BA%B4%D8%C5%3Cbr/%3E%A7%BA%CA%D1%C1%BE%D1%B9%B8%EC%A1%D1%B9&amp;month=4&amp;year=2020&amp;thetype=%A7%BA%CB%B9%E8%C7%C2%A7%D2%B9" xr:uid="{00000000-0004-0000-0D00-000094030000}"/>
    <hyperlink ref="E925" r:id="rId918" display="http://hfo63.cfo.in.th/CheckDataDtl.aspx?orgid=05492&amp;balance=%A7%BA%B4%D8%C5%3Cbr/%3E%A7%BA%CA%D1%C1%BE%D1%B9%B8%EC%A1%D1%B9&amp;month=4&amp;year=2020&amp;thetype=%A7%BA%CB%B9%E8%C7%C2%A7%D2%B9" xr:uid="{00000000-0004-0000-0D00-000095030000}"/>
    <hyperlink ref="E926" r:id="rId919" display="http://hfo63.cfo.in.th/CheckDataDtl.aspx?orgid=05492&amp;balance=%A7%BA%B4%D8%C5%3Cbr/%3E%A7%BA%CA%D1%C1%BE%D1%B9%B8%EC%A1%D1%B9&amp;month=4&amp;year=2020&amp;thetype=%A7%BA%CB%B9%E8%C7%C2%A7%D2%B9" xr:uid="{00000000-0004-0000-0D00-000096030000}"/>
    <hyperlink ref="E927" r:id="rId920" display="http://hfo63.cfo.in.th/CheckDataDtl.aspx?orgid=05493&amp;balance=%A7%BA%B4%D8%C5%3Cbr/%3E%A7%BA%CA%D1%C1%BE%D1%B9%B8%EC%A1%D1%B9&amp;month=4&amp;year=2020&amp;thetype=%A7%BA%CB%B9%E8%C7%C2%A7%D2%B9" xr:uid="{00000000-0004-0000-0D00-000097030000}"/>
    <hyperlink ref="E928" r:id="rId921" display="http://hfo63.cfo.in.th/CheckDataDtl.aspx?orgid=05493&amp;balance=%A7%BA%B4%D8%C5%3Cbr/%3E%A7%BA%CA%D1%C1%BE%D1%B9%B8%EC%A1%D1%B9&amp;month=4&amp;year=2020&amp;thetype=%A7%BA%CB%B9%E8%C7%C2%A7%D2%B9" xr:uid="{00000000-0004-0000-0D00-000098030000}"/>
    <hyperlink ref="E929" r:id="rId922" display="http://hfo63.cfo.in.th/CheckDataDtl.aspx?orgid=05494&amp;balance=%A7%BA%B4%D8%C5%3Cbr/%3E%A7%BA%CA%D1%C1%BE%D1%B9%B8%EC%A1%D1%B9&amp;month=4&amp;year=2020&amp;thetype=%A7%BA%CB%B9%E8%C7%C2%A7%D2%B9" xr:uid="{00000000-0004-0000-0D00-000099030000}"/>
    <hyperlink ref="E930" r:id="rId923" display="http://hfo63.cfo.in.th/CheckDataDtl.aspx?orgid=05494&amp;balance=%A7%BA%B4%D8%C5%3Cbr/%3E%A7%BA%CA%D1%C1%BE%D1%B9%B8%EC%A1%D1%B9&amp;month=4&amp;year=2020&amp;thetype=%A7%BA%CB%B9%E8%C7%C2%A7%D2%B9" xr:uid="{00000000-0004-0000-0D00-00009A030000}"/>
    <hyperlink ref="E931" r:id="rId924" display="http://hfo63.cfo.in.th/CheckDataDtl.aspx?orgid=05495&amp;balance=%A7%BA%B4%D8%C5%3Cbr/%3E%A7%BA%CA%D1%C1%BE%D1%B9%B8%EC%A1%D1%B9&amp;month=4&amp;year=2020&amp;thetype=%A7%BA%CB%B9%E8%C7%C2%A7%D2%B9" xr:uid="{00000000-0004-0000-0D00-00009B030000}"/>
    <hyperlink ref="E932" r:id="rId925" display="http://hfo63.cfo.in.th/CheckDataDtl.aspx?orgid=05495&amp;balance=%A7%BA%B4%D8%C5%3Cbr/%3E%A7%BA%CA%D1%C1%BE%D1%B9%B8%EC%A1%D1%B9&amp;month=4&amp;year=2020&amp;thetype=%A7%BA%CB%B9%E8%C7%C2%A7%D2%B9" xr:uid="{00000000-0004-0000-0D00-00009C030000}"/>
    <hyperlink ref="E933" r:id="rId926" display="http://hfo63.cfo.in.th/CheckDataDtl.aspx?orgid=05496&amp;balance=%A7%BA%B4%D8%C5%3Cbr/%3E%A7%BA%CA%D1%C1%BE%D1%B9%B8%EC%A1%D1%B9&amp;month=4&amp;year=2020&amp;thetype=%A7%BA%CB%B9%E8%C7%C2%A7%D2%B9" xr:uid="{00000000-0004-0000-0D00-00009D030000}"/>
    <hyperlink ref="E934" r:id="rId927" display="http://hfo63.cfo.in.th/CheckDataDtl.aspx?orgid=05496&amp;balance=%A7%BA%B4%D8%C5%3Cbr/%3E%A7%BA%CA%D1%C1%BE%D1%B9%B8%EC%A1%D1%B9&amp;month=4&amp;year=2020&amp;thetype=%A7%BA%CB%B9%E8%C7%C2%A7%D2%B9" xr:uid="{00000000-0004-0000-0D00-00009E030000}"/>
    <hyperlink ref="E935" r:id="rId928" display="http://hfo63.cfo.in.th/CheckDataDtl.aspx?orgid=05497&amp;balance=%A7%BA%B4%D8%C5%3Cbr/%3E%A7%BA%CA%D1%C1%BE%D1%B9%B8%EC%A1%D1%B9&amp;month=4&amp;year=2020&amp;thetype=%A7%BA%CB%B9%E8%C7%C2%A7%D2%B9" xr:uid="{00000000-0004-0000-0D00-00009F030000}"/>
    <hyperlink ref="E936" r:id="rId929" display="http://hfo63.cfo.in.th/CheckDataDtl.aspx?orgid=05497&amp;balance=%A7%BA%B4%D8%C5%3Cbr/%3E%A7%BA%CA%D1%C1%BE%D1%B9%B8%EC%A1%D1%B9&amp;month=4&amp;year=2020&amp;thetype=%A7%BA%CB%B9%E8%C7%C2%A7%D2%B9" xr:uid="{00000000-0004-0000-0D00-0000A0030000}"/>
    <hyperlink ref="E937" r:id="rId930" display="http://hfo63.cfo.in.th/CheckDataDtl.aspx?orgid=05498&amp;balance=%A7%BA%B4%D8%C5%3Cbr/%3E%A7%BA%CA%D1%C1%BE%D1%B9%B8%EC%A1%D1%B9&amp;month=4&amp;year=2020&amp;thetype=%A7%BA%CB%B9%E8%C7%C2%A7%D2%B9" xr:uid="{00000000-0004-0000-0D00-0000A1030000}"/>
    <hyperlink ref="E938" r:id="rId931" display="http://hfo63.cfo.in.th/CheckDataDtl.aspx?orgid=05498&amp;balance=%A7%BA%B4%D8%C5%3Cbr/%3E%A7%BA%CA%D1%C1%BE%D1%B9%B8%EC%A1%D1%B9&amp;month=4&amp;year=2020&amp;thetype=%A7%BA%CB%B9%E8%C7%C2%A7%D2%B9" xr:uid="{00000000-0004-0000-0D00-0000A2030000}"/>
    <hyperlink ref="E939" r:id="rId932" display="http://hfo63.cfo.in.th/CheckDataDtl.aspx?orgid=05499&amp;balance=%A7%BA%B4%D8%C5%3Cbr/%3E%A7%BA%CA%D1%C1%BE%D1%B9%B8%EC%A1%D1%B9&amp;month=4&amp;year=2020&amp;thetype=%A7%BA%CB%B9%E8%C7%C2%A7%D2%B9" xr:uid="{00000000-0004-0000-0D00-0000A3030000}"/>
    <hyperlink ref="E940" r:id="rId933" display="http://hfo63.cfo.in.th/CheckDataDtl.aspx?orgid=05499&amp;balance=%A7%BA%B4%D8%C5%3Cbr/%3E%A7%BA%CA%D1%C1%BE%D1%B9%B8%EC%A1%D1%B9&amp;month=4&amp;year=2020&amp;thetype=%A7%BA%CB%B9%E8%C7%C2%A7%D2%B9" xr:uid="{00000000-0004-0000-0D00-0000A4030000}"/>
    <hyperlink ref="E941" r:id="rId934" display="http://hfo63.cfo.in.th/CheckDataDtl.aspx?orgid=05500&amp;balance=%A7%BA%B4%D8%C5%3Cbr/%3E%A7%BA%CA%D1%C1%BE%D1%B9%B8%EC%A1%D1%B9&amp;month=4&amp;year=2020&amp;thetype=%A7%BA%CB%B9%E8%C7%C2%A7%D2%B9" xr:uid="{00000000-0004-0000-0D00-0000A5030000}"/>
    <hyperlink ref="E942" r:id="rId935" display="http://hfo63.cfo.in.th/CheckDataDtl.aspx?orgid=05500&amp;balance=%A7%BA%B4%D8%C5%3Cbr/%3E%A7%BA%CA%D1%C1%BE%D1%B9%B8%EC%A1%D1%B9&amp;month=4&amp;year=2020&amp;thetype=%A7%BA%CB%B9%E8%C7%C2%A7%D2%B9" xr:uid="{00000000-0004-0000-0D00-0000A6030000}"/>
    <hyperlink ref="E943" r:id="rId936" display="http://hfo63.cfo.in.th/CheckDataDtl.aspx?orgid=05501&amp;balance=%A7%BA%B4%D8%C5%3Cbr/%3E%A7%BA%CA%D1%C1%BE%D1%B9%B8%EC%A1%D1%B9&amp;month=4&amp;year=2020&amp;thetype=%A7%BA%CB%B9%E8%C7%C2%A7%D2%B9" xr:uid="{00000000-0004-0000-0D00-0000A7030000}"/>
    <hyperlink ref="E944" r:id="rId937" display="http://hfo63.cfo.in.th/CheckDataDtl.aspx?orgid=05501&amp;balance=%A7%BA%B4%D8%C5%3Cbr/%3E%A7%BA%CA%D1%C1%BE%D1%B9%B8%EC%A1%D1%B9&amp;month=4&amp;year=2020&amp;thetype=%A7%BA%CB%B9%E8%C7%C2%A7%D2%B9" xr:uid="{00000000-0004-0000-0D00-0000A8030000}"/>
    <hyperlink ref="E945" r:id="rId938" display="http://hfo63.cfo.in.th/CheckDataDtl.aspx?orgid=05502&amp;balance=%A7%BA%B4%D8%C5%3Cbr/%3E%A7%BA%CA%D1%C1%BE%D1%B9%B8%EC%A1%D1%B9&amp;month=4&amp;year=2020&amp;thetype=%A7%BA%CB%B9%E8%C7%C2%A7%D2%B9" xr:uid="{00000000-0004-0000-0D00-0000A9030000}"/>
    <hyperlink ref="E946" r:id="rId939" display="http://hfo63.cfo.in.th/CheckDataDtl.aspx?orgid=05502&amp;balance=%A7%BA%B4%D8%C5%3Cbr/%3E%A7%BA%CA%D1%C1%BE%D1%B9%B8%EC%A1%D1%B9&amp;month=4&amp;year=2020&amp;thetype=%A7%BA%CB%B9%E8%C7%C2%A7%D2%B9" xr:uid="{00000000-0004-0000-0D00-0000AA030000}"/>
    <hyperlink ref="E947" r:id="rId940" display="http://hfo63.cfo.in.th/CheckDataDtl.aspx?orgid=05503&amp;balance=%A7%BA%B4%D8%C5%3Cbr/%3E%A7%BA%CA%D1%C1%BE%D1%B9%B8%EC%A1%D1%B9&amp;month=4&amp;year=2020&amp;thetype=%A7%BA%CB%B9%E8%C7%C2%A7%D2%B9" xr:uid="{00000000-0004-0000-0D00-0000AB030000}"/>
    <hyperlink ref="E948" r:id="rId941" display="http://hfo63.cfo.in.th/CheckDataDtl.aspx?orgid=05503&amp;balance=%A7%BA%B4%D8%C5%3Cbr/%3E%A7%BA%CA%D1%C1%BE%D1%B9%B8%EC%A1%D1%B9&amp;month=4&amp;year=2020&amp;thetype=%A7%BA%CB%B9%E8%C7%C2%A7%D2%B9" xr:uid="{00000000-0004-0000-0D00-0000AC030000}"/>
    <hyperlink ref="E949" r:id="rId942" display="http://hfo63.cfo.in.th/CheckDataDtl.aspx?orgid=05504&amp;balance=%A7%BA%B4%D8%C5%3Cbr/%3E%A7%BA%CA%D1%C1%BE%D1%B9%B8%EC%A1%D1%B9&amp;month=4&amp;year=2020&amp;thetype=%A7%BA%CB%B9%E8%C7%C2%A7%D2%B9" xr:uid="{00000000-0004-0000-0D00-0000AD030000}"/>
    <hyperlink ref="E950" r:id="rId943" display="http://hfo63.cfo.in.th/CheckDataDtl.aspx?orgid=05504&amp;balance=%A7%BA%B4%D8%C5%3Cbr/%3E%A7%BA%CA%D1%C1%BE%D1%B9%B8%EC%A1%D1%B9&amp;month=4&amp;year=2020&amp;thetype=%A7%BA%CB%B9%E8%C7%C2%A7%D2%B9" xr:uid="{00000000-0004-0000-0D00-0000AE030000}"/>
    <hyperlink ref="E951" r:id="rId944" display="http://hfo63.cfo.in.th/CheckDataDtl.aspx?orgid=05505&amp;balance=%A7%BA%B4%D8%C5%3Cbr/%3E%A7%BA%CA%D1%C1%BE%D1%B9%B8%EC%A1%D1%B9&amp;month=4&amp;year=2020&amp;thetype=%A7%BA%CB%B9%E8%C7%C2%A7%D2%B9" xr:uid="{00000000-0004-0000-0D00-0000AF030000}"/>
    <hyperlink ref="E952" r:id="rId945" display="http://hfo63.cfo.in.th/CheckDataDtl.aspx?orgid=05505&amp;balance=%A7%BA%B4%D8%C5%3Cbr/%3E%A7%BA%CA%D1%C1%BE%D1%B9%B8%EC%A1%D1%B9&amp;month=4&amp;year=2020&amp;thetype=%A7%BA%CB%B9%E8%C7%C2%A7%D2%B9" xr:uid="{00000000-0004-0000-0D00-0000B0030000}"/>
    <hyperlink ref="E953" r:id="rId946" display="http://hfo63.cfo.in.th/CheckDataDtl.aspx?orgid=05506&amp;balance=%A7%BA%B4%D8%C5%3Cbr/%3E%A7%BA%CA%D1%C1%BE%D1%B9%B8%EC%A1%D1%B9&amp;month=4&amp;year=2020&amp;thetype=%A7%BA%CB%B9%E8%C7%C2%A7%D2%B9" xr:uid="{00000000-0004-0000-0D00-0000B1030000}"/>
    <hyperlink ref="E954" r:id="rId947" display="http://hfo63.cfo.in.th/CheckDataDtl.aspx?orgid=05506&amp;balance=%A7%BA%B4%D8%C5%3Cbr/%3E%A7%BA%CA%D1%C1%BE%D1%B9%B8%EC%A1%D1%B9&amp;month=4&amp;year=2020&amp;thetype=%A7%BA%CB%B9%E8%C7%C2%A7%D2%B9" xr:uid="{00000000-0004-0000-0D00-0000B2030000}"/>
    <hyperlink ref="E955" r:id="rId948" display="http://hfo63.cfo.in.th/CheckDataDtl.aspx?orgid=05507&amp;balance=%A7%BA%B4%D8%C5%3Cbr/%3E%A7%BA%CA%D1%C1%BE%D1%B9%B8%EC%A1%D1%B9&amp;month=4&amp;year=2020&amp;thetype=%A7%BA%CB%B9%E8%C7%C2%A7%D2%B9" xr:uid="{00000000-0004-0000-0D00-0000B3030000}"/>
    <hyperlink ref="E956" r:id="rId949" display="http://hfo63.cfo.in.th/CheckDataDtl.aspx?orgid=05507&amp;balance=%A7%BA%B4%D8%C5%3Cbr/%3E%A7%BA%CA%D1%C1%BE%D1%B9%B8%EC%A1%D1%B9&amp;month=4&amp;year=2020&amp;thetype=%A7%BA%CB%B9%E8%C7%C2%A7%D2%B9" xr:uid="{00000000-0004-0000-0D00-0000B4030000}"/>
    <hyperlink ref="E957" r:id="rId950" display="http://hfo63.cfo.in.th/CheckDataDtl.aspx?orgid=05508&amp;balance=%A7%BA%B4%D8%C5%3Cbr/%3E%A7%BA%CA%D1%C1%BE%D1%B9%B8%EC%A1%D1%B9&amp;month=4&amp;year=2020&amp;thetype=%A7%BA%CB%B9%E8%C7%C2%A7%D2%B9" xr:uid="{00000000-0004-0000-0D00-0000B5030000}"/>
    <hyperlink ref="E958" r:id="rId951" display="http://hfo63.cfo.in.th/CheckDataDtl.aspx?orgid=05508&amp;balance=%A7%BA%B4%D8%C5%3Cbr/%3E%A7%BA%CA%D1%C1%BE%D1%B9%B8%EC%A1%D1%B9&amp;month=4&amp;year=2020&amp;thetype=%A7%BA%CB%B9%E8%C7%C2%A7%D2%B9" xr:uid="{00000000-0004-0000-0D00-0000B6030000}"/>
    <hyperlink ref="E959" r:id="rId952" display="http://hfo63.cfo.in.th/CheckDataDtl.aspx?orgid=05509&amp;balance=%A7%BA%B4%D8%C5%3Cbr/%3E%A7%BA%CA%D1%C1%BE%D1%B9%B8%EC%A1%D1%B9&amp;month=4&amp;year=2020&amp;thetype=%A7%BA%CB%B9%E8%C7%C2%A7%D2%B9" xr:uid="{00000000-0004-0000-0D00-0000B7030000}"/>
    <hyperlink ref="E960" r:id="rId953" display="http://hfo63.cfo.in.th/CheckDataDtl.aspx?orgid=05509&amp;balance=%A7%BA%B4%D8%C5%3Cbr/%3E%A7%BA%CA%D1%C1%BE%D1%B9%B8%EC%A1%D1%B9&amp;month=4&amp;year=2020&amp;thetype=%A7%BA%CB%B9%E8%C7%C2%A7%D2%B9" xr:uid="{00000000-0004-0000-0D00-0000B8030000}"/>
    <hyperlink ref="E961" r:id="rId954" display="http://hfo63.cfo.in.th/CheckDataDtl.aspx?orgid=05510&amp;balance=%A7%BA%B4%D8%C5%3Cbr/%3E%A7%BA%CA%D1%C1%BE%D1%B9%B8%EC%A1%D1%B9&amp;month=4&amp;year=2020&amp;thetype=%A7%BA%CB%B9%E8%C7%C2%A7%D2%B9" xr:uid="{00000000-0004-0000-0D00-0000B9030000}"/>
    <hyperlink ref="E962" r:id="rId955" display="http://hfo63.cfo.in.th/CheckDataDtl.aspx?orgid=05510&amp;balance=%A7%BA%B4%D8%C5%3Cbr/%3E%A7%BA%CA%D1%C1%BE%D1%B9%B8%EC%A1%D1%B9&amp;month=4&amp;year=2020&amp;thetype=%A7%BA%CB%B9%E8%C7%C2%A7%D2%B9" xr:uid="{00000000-0004-0000-0D00-0000BA030000}"/>
    <hyperlink ref="E963" r:id="rId956" display="http://hfo63.cfo.in.th/CheckDataDtl.aspx?orgid=05511&amp;balance=%A7%BA%B4%D8%C5%3Cbr/%3E%A7%BA%CA%D1%C1%BE%D1%B9%B8%EC%A1%D1%B9&amp;month=4&amp;year=2020&amp;thetype=%A7%BA%CB%B9%E8%C7%C2%A7%D2%B9" xr:uid="{00000000-0004-0000-0D00-0000BB030000}"/>
    <hyperlink ref="E964" r:id="rId957" display="http://hfo63.cfo.in.th/CheckDataDtl.aspx?orgid=05511&amp;balance=%A7%BA%B4%D8%C5%3Cbr/%3E%A7%BA%CA%D1%C1%BE%D1%B9%B8%EC%A1%D1%B9&amp;month=4&amp;year=2020&amp;thetype=%A7%BA%CB%B9%E8%C7%C2%A7%D2%B9" xr:uid="{00000000-0004-0000-0D00-0000BC030000}"/>
    <hyperlink ref="E965" r:id="rId958" display="http://hfo63.cfo.in.th/CheckDataDtl.aspx?orgid=05512&amp;balance=%A7%BA%B4%D8%C5%3Cbr/%3E%A7%BA%CA%D1%C1%BE%D1%B9%B8%EC%A1%D1%B9&amp;month=4&amp;year=2020&amp;thetype=%A7%BA%CB%B9%E8%C7%C2%A7%D2%B9" xr:uid="{00000000-0004-0000-0D00-0000BD030000}"/>
    <hyperlink ref="E966" r:id="rId959" display="http://hfo63.cfo.in.th/CheckDataDtl.aspx?orgid=05512&amp;balance=%A7%BA%B4%D8%C5%3Cbr/%3E%A7%BA%CA%D1%C1%BE%D1%B9%B8%EC%A1%D1%B9&amp;month=4&amp;year=2020&amp;thetype=%A7%BA%CB%B9%E8%C7%C2%A7%D2%B9" xr:uid="{00000000-0004-0000-0D00-0000BE030000}"/>
    <hyperlink ref="E967" r:id="rId960" display="http://hfo63.cfo.in.th/CheckDataDtl.aspx?orgid=05513&amp;balance=%A7%BA%B4%D8%C5%3Cbr/%3E%A7%BA%CA%D1%C1%BE%D1%B9%B8%EC%A1%D1%B9&amp;month=4&amp;year=2020&amp;thetype=%A7%BA%CB%B9%E8%C7%C2%A7%D2%B9" xr:uid="{00000000-0004-0000-0D00-0000BF030000}"/>
    <hyperlink ref="E968" r:id="rId961" display="http://hfo63.cfo.in.th/CheckDataDtl.aspx?orgid=05513&amp;balance=%A7%BA%B4%D8%C5%3Cbr/%3E%A7%BA%CA%D1%C1%BE%D1%B9%B8%EC%A1%D1%B9&amp;month=4&amp;year=2020&amp;thetype=%A7%BA%CB%B9%E8%C7%C2%A7%D2%B9" xr:uid="{00000000-0004-0000-0D00-0000C0030000}"/>
    <hyperlink ref="E969" r:id="rId962" display="http://hfo63.cfo.in.th/CheckDataDtl.aspx?orgid=05514&amp;balance=%A7%BA%B4%D8%C5%3Cbr/%3E%A7%BA%CA%D1%C1%BE%D1%B9%B8%EC%A1%D1%B9&amp;month=4&amp;year=2020&amp;thetype=%A7%BA%CB%B9%E8%C7%C2%A7%D2%B9" xr:uid="{00000000-0004-0000-0D00-0000C1030000}"/>
    <hyperlink ref="E970" r:id="rId963" display="http://hfo63.cfo.in.th/CheckDataDtl.aspx?orgid=05514&amp;balance=%A7%BA%B4%D8%C5%3Cbr/%3E%A7%BA%CA%D1%C1%BE%D1%B9%B8%EC%A1%D1%B9&amp;month=4&amp;year=2020&amp;thetype=%A7%BA%CB%B9%E8%C7%C2%A7%D2%B9" xr:uid="{00000000-0004-0000-0D00-0000C2030000}"/>
    <hyperlink ref="E971" r:id="rId964" display="http://hfo63.cfo.in.th/CheckDataDtl.aspx?orgid=05515&amp;balance=%A7%BA%B4%D8%C5%3Cbr/%3E%A7%BA%CA%D1%C1%BE%D1%B9%B8%EC%A1%D1%B9&amp;month=4&amp;year=2020&amp;thetype=%A7%BA%CB%B9%E8%C7%C2%A7%D2%B9" xr:uid="{00000000-0004-0000-0D00-0000C3030000}"/>
    <hyperlink ref="E972" r:id="rId965" display="http://hfo63.cfo.in.th/CheckDataDtl.aspx?orgid=05515&amp;balance=%A7%BA%B4%D8%C5%3Cbr/%3E%A7%BA%CA%D1%C1%BE%D1%B9%B8%EC%A1%D1%B9&amp;month=4&amp;year=2020&amp;thetype=%A7%BA%CB%B9%E8%C7%C2%A7%D2%B9" xr:uid="{00000000-0004-0000-0D00-0000C4030000}"/>
    <hyperlink ref="E973" r:id="rId966" display="http://hfo63.cfo.in.th/CheckDataDtl.aspx?orgid=05516&amp;balance=%A7%BA%B4%D8%C5%3Cbr/%3E%A7%BA%CA%D1%C1%BE%D1%B9%B8%EC%A1%D1%B9&amp;month=4&amp;year=2020&amp;thetype=%A7%BA%CB%B9%E8%C7%C2%A7%D2%B9" xr:uid="{00000000-0004-0000-0D00-0000C5030000}"/>
    <hyperlink ref="E974" r:id="rId967" display="http://hfo63.cfo.in.th/CheckDataDtl.aspx?orgid=05516&amp;balance=%A7%BA%B4%D8%C5%3Cbr/%3E%A7%BA%CA%D1%C1%BE%D1%B9%B8%EC%A1%D1%B9&amp;month=4&amp;year=2020&amp;thetype=%A7%BA%CB%B9%E8%C7%C2%A7%D2%B9" xr:uid="{00000000-0004-0000-0D00-0000C6030000}"/>
    <hyperlink ref="E975" r:id="rId968" display="http://hfo63.cfo.in.th/CheckDataDtl.aspx?orgid=05517&amp;balance=%A7%BA%B4%D8%C5%3Cbr/%3E%A7%BA%CA%D1%C1%BE%D1%B9%B8%EC%A1%D1%B9&amp;month=4&amp;year=2020&amp;thetype=%A7%BA%CB%B9%E8%C7%C2%A7%D2%B9" xr:uid="{00000000-0004-0000-0D00-0000C7030000}"/>
    <hyperlink ref="E976" r:id="rId969" display="http://hfo63.cfo.in.th/CheckDataDtl.aspx?orgid=05517&amp;balance=%A7%BA%B4%D8%C5%3Cbr/%3E%A7%BA%CA%D1%C1%BE%D1%B9%B8%EC%A1%D1%B9&amp;month=4&amp;year=2020&amp;thetype=%A7%BA%CB%B9%E8%C7%C2%A7%D2%B9" xr:uid="{00000000-0004-0000-0D00-0000C8030000}"/>
    <hyperlink ref="E977" r:id="rId970" display="http://hfo63.cfo.in.th/CheckDataDtl.aspx?orgid=05518&amp;balance=%A7%BA%B4%D8%C5%3Cbr/%3E%A7%BA%CA%D1%C1%BE%D1%B9%B8%EC%A1%D1%B9&amp;month=4&amp;year=2020&amp;thetype=%A7%BA%CB%B9%E8%C7%C2%A7%D2%B9" xr:uid="{00000000-0004-0000-0D00-0000C9030000}"/>
    <hyperlink ref="E978" r:id="rId971" display="http://hfo63.cfo.in.th/CheckDataDtl.aspx?orgid=05518&amp;balance=%A7%BA%B4%D8%C5%3Cbr/%3E%A7%BA%CA%D1%C1%BE%D1%B9%B8%EC%A1%D1%B9&amp;month=4&amp;year=2020&amp;thetype=%A7%BA%CB%B9%E8%C7%C2%A7%D2%B9" xr:uid="{00000000-0004-0000-0D00-0000CA030000}"/>
    <hyperlink ref="E979" r:id="rId972" display="http://hfo63.cfo.in.th/CheckDataDtl.aspx?orgid=05519&amp;balance=%A7%BA%B4%D8%C5%3Cbr/%3E%A7%BA%CA%D1%C1%BE%D1%B9%B8%EC%A1%D1%B9&amp;month=4&amp;year=2020&amp;thetype=%A7%BA%CB%B9%E8%C7%C2%A7%D2%B9" xr:uid="{00000000-0004-0000-0D00-0000CB030000}"/>
    <hyperlink ref="E980" r:id="rId973" display="http://hfo63.cfo.in.th/CheckDataDtl.aspx?orgid=05519&amp;balance=%A7%BA%B4%D8%C5%3Cbr/%3E%A7%BA%CA%D1%C1%BE%D1%B9%B8%EC%A1%D1%B9&amp;month=4&amp;year=2020&amp;thetype=%A7%BA%CB%B9%E8%C7%C2%A7%D2%B9" xr:uid="{00000000-0004-0000-0D00-0000CC030000}"/>
    <hyperlink ref="E981" r:id="rId974" display="http://hfo63.cfo.in.th/CheckDataDtl.aspx?orgid=05520&amp;balance=%A7%BA%B4%D8%C5%3Cbr/%3E%A7%BA%CA%D1%C1%BE%D1%B9%B8%EC%A1%D1%B9&amp;month=4&amp;year=2020&amp;thetype=%A7%BA%CB%B9%E8%C7%C2%A7%D2%B9" xr:uid="{00000000-0004-0000-0D00-0000CD030000}"/>
    <hyperlink ref="E982" r:id="rId975" display="http://hfo63.cfo.in.th/CheckDataDtl.aspx?orgid=05520&amp;balance=%A7%BA%B4%D8%C5%3Cbr/%3E%A7%BA%CA%D1%C1%BE%D1%B9%B8%EC%A1%D1%B9&amp;month=4&amp;year=2020&amp;thetype=%A7%BA%CB%B9%E8%C7%C2%A7%D2%B9" xr:uid="{00000000-0004-0000-0D00-0000CE030000}"/>
    <hyperlink ref="E983" r:id="rId976" display="http://hfo63.cfo.in.th/CheckDataDtl.aspx?orgid=05521&amp;balance=%A7%BA%B4%D8%C5%3Cbr/%3E%A7%BA%CA%D1%C1%BE%D1%B9%B8%EC%A1%D1%B9&amp;month=4&amp;year=2020&amp;thetype=%A7%BA%CB%B9%E8%C7%C2%A7%D2%B9" xr:uid="{00000000-0004-0000-0D00-0000CF030000}"/>
    <hyperlink ref="E984" r:id="rId977" display="http://hfo63.cfo.in.th/CheckDataDtl.aspx?orgid=05521&amp;balance=%A7%BA%B4%D8%C5%3Cbr/%3E%A7%BA%CA%D1%C1%BE%D1%B9%B8%EC%A1%D1%B9&amp;month=4&amp;year=2020&amp;thetype=%A7%BA%CB%B9%E8%C7%C2%A7%D2%B9" xr:uid="{00000000-0004-0000-0D00-0000D0030000}"/>
    <hyperlink ref="E985" r:id="rId978" display="http://hfo63.cfo.in.th/CheckDataDtl.aspx?orgid=05522&amp;balance=%A7%BA%B4%D8%C5%3Cbr/%3E%A7%BA%CA%D1%C1%BE%D1%B9%B8%EC%A1%D1%B9&amp;month=4&amp;year=2020&amp;thetype=%A7%BA%CB%B9%E8%C7%C2%A7%D2%B9" xr:uid="{00000000-0004-0000-0D00-0000D1030000}"/>
    <hyperlink ref="E986" r:id="rId979" display="http://hfo63.cfo.in.th/CheckDataDtl.aspx?orgid=05522&amp;balance=%A7%BA%B4%D8%C5%3Cbr/%3E%A7%BA%CA%D1%C1%BE%D1%B9%B8%EC%A1%D1%B9&amp;month=4&amp;year=2020&amp;thetype=%A7%BA%CB%B9%E8%C7%C2%A7%D2%B9" xr:uid="{00000000-0004-0000-0D00-0000D2030000}"/>
    <hyperlink ref="E987" r:id="rId980" display="http://hfo63.cfo.in.th/CheckDataDtl.aspx?orgid=05523&amp;balance=%A7%BA%B4%D8%C5%3Cbr/%3E%A7%BA%CA%D1%C1%BE%D1%B9%B8%EC%A1%D1%B9&amp;month=4&amp;year=2020&amp;thetype=%A7%BA%CB%B9%E8%C7%C2%A7%D2%B9" xr:uid="{00000000-0004-0000-0D00-0000D3030000}"/>
    <hyperlink ref="E988" r:id="rId981" display="http://hfo63.cfo.in.th/CheckDataDtl.aspx?orgid=05523&amp;balance=%A7%BA%B4%D8%C5%3Cbr/%3E%A7%BA%CA%D1%C1%BE%D1%B9%B8%EC%A1%D1%B9&amp;month=4&amp;year=2020&amp;thetype=%A7%BA%CB%B9%E8%C7%C2%A7%D2%B9" xr:uid="{00000000-0004-0000-0D00-0000D4030000}"/>
    <hyperlink ref="E989" r:id="rId982" display="http://hfo63.cfo.in.th/CheckDataDtl.aspx?orgid=05524&amp;balance=%A7%BA%B4%D8%C5%3Cbr/%3E%A7%BA%CA%D1%C1%BE%D1%B9%B8%EC%A1%D1%B9&amp;month=4&amp;year=2020&amp;thetype=%A7%BA%CB%B9%E8%C7%C2%A7%D2%B9" xr:uid="{00000000-0004-0000-0D00-0000D5030000}"/>
    <hyperlink ref="E990" r:id="rId983" display="http://hfo63.cfo.in.th/CheckDataDtl.aspx?orgid=05524&amp;balance=%A7%BA%B4%D8%C5%3Cbr/%3E%A7%BA%CA%D1%C1%BE%D1%B9%B8%EC%A1%D1%B9&amp;month=4&amp;year=2020&amp;thetype=%A7%BA%CB%B9%E8%C7%C2%A7%D2%B9" xr:uid="{00000000-0004-0000-0D00-0000D6030000}"/>
    <hyperlink ref="E991" r:id="rId984" display="http://hfo63.cfo.in.th/CheckDataDtl.aspx?orgid=05525&amp;balance=%A7%BA%B4%D8%C5%3Cbr/%3E%A7%BA%CA%D1%C1%BE%D1%B9%B8%EC%A1%D1%B9&amp;month=4&amp;year=2020&amp;thetype=%A7%BA%CB%B9%E8%C7%C2%A7%D2%B9" xr:uid="{00000000-0004-0000-0D00-0000D7030000}"/>
    <hyperlink ref="E992" r:id="rId985" display="http://hfo63.cfo.in.th/CheckDataDtl.aspx?orgid=05525&amp;balance=%A7%BA%B4%D8%C5%3Cbr/%3E%A7%BA%CA%D1%C1%BE%D1%B9%B8%EC%A1%D1%B9&amp;month=4&amp;year=2020&amp;thetype=%A7%BA%CB%B9%E8%C7%C2%A7%D2%B9" xr:uid="{00000000-0004-0000-0D00-0000D8030000}"/>
    <hyperlink ref="E993" r:id="rId986" display="http://hfo63.cfo.in.th/CheckDataDtl.aspx?orgid=05526&amp;balance=%A7%BA%B4%D8%C5%3Cbr/%3E%A7%BA%CA%D1%C1%BE%D1%B9%B8%EC%A1%D1%B9&amp;month=4&amp;year=2020&amp;thetype=%A7%BA%CB%B9%E8%C7%C2%A7%D2%B9" xr:uid="{00000000-0004-0000-0D00-0000D9030000}"/>
    <hyperlink ref="E994" r:id="rId987" display="http://hfo63.cfo.in.th/CheckDataDtl.aspx?orgid=05526&amp;balance=%A7%BA%B4%D8%C5%3Cbr/%3E%A7%BA%CA%D1%C1%BE%D1%B9%B8%EC%A1%D1%B9&amp;month=4&amp;year=2020&amp;thetype=%A7%BA%CB%B9%E8%C7%C2%A7%D2%B9" xr:uid="{00000000-0004-0000-0D00-0000DA030000}"/>
    <hyperlink ref="E995" r:id="rId988" display="http://hfo63.cfo.in.th/CheckDataDtl.aspx?orgid=05527&amp;balance=%A7%BA%B4%D8%C5%3Cbr/%3E%A7%BA%CA%D1%C1%BE%D1%B9%B8%EC%A1%D1%B9&amp;month=4&amp;year=2020&amp;thetype=%A7%BA%CB%B9%E8%C7%C2%A7%D2%B9" xr:uid="{00000000-0004-0000-0D00-0000DB030000}"/>
    <hyperlink ref="E996" r:id="rId989" display="http://hfo63.cfo.in.th/CheckDataDtl.aspx?orgid=05527&amp;balance=%A7%BA%B4%D8%C5%3Cbr/%3E%A7%BA%CA%D1%C1%BE%D1%B9%B8%EC%A1%D1%B9&amp;month=4&amp;year=2020&amp;thetype=%A7%BA%CB%B9%E8%C7%C2%A7%D2%B9" xr:uid="{00000000-0004-0000-0D00-0000DC030000}"/>
    <hyperlink ref="E997" r:id="rId990" display="http://hfo63.cfo.in.th/CheckDataDtl.aspx?orgid=05528&amp;balance=%A7%BA%B4%D8%C5%3Cbr/%3E%A7%BA%CA%D1%C1%BE%D1%B9%B8%EC%A1%D1%B9&amp;month=4&amp;year=2020&amp;thetype=%A7%BA%CB%B9%E8%C7%C2%A7%D2%B9" xr:uid="{00000000-0004-0000-0D00-0000DD030000}"/>
    <hyperlink ref="E998" r:id="rId991" display="http://hfo63.cfo.in.th/CheckDataDtl.aspx?orgid=05528&amp;balance=%A7%BA%B4%D8%C5%3Cbr/%3E%A7%BA%CA%D1%C1%BE%D1%B9%B8%EC%A1%D1%B9&amp;month=4&amp;year=2020&amp;thetype=%A7%BA%CB%B9%E8%C7%C2%A7%D2%B9" xr:uid="{00000000-0004-0000-0D00-0000DE030000}"/>
    <hyperlink ref="E999" r:id="rId992" display="http://hfo63.cfo.in.th/CheckDataDtl.aspx?orgid=05529&amp;balance=%A7%BA%B4%D8%C5%3Cbr/%3E%A7%BA%CA%D1%C1%BE%D1%B9%B8%EC%A1%D1%B9&amp;month=4&amp;year=2020&amp;thetype=%A7%BA%CB%B9%E8%C7%C2%A7%D2%B9" xr:uid="{00000000-0004-0000-0D00-0000DF030000}"/>
    <hyperlink ref="E1000" r:id="rId993" display="http://hfo63.cfo.in.th/CheckDataDtl.aspx?orgid=05529&amp;balance=%A7%BA%B4%D8%C5%3Cbr/%3E%A7%BA%CA%D1%C1%BE%D1%B9%B8%EC%A1%D1%B9&amp;month=4&amp;year=2020&amp;thetype=%A7%BA%CB%B9%E8%C7%C2%A7%D2%B9" xr:uid="{00000000-0004-0000-0D00-0000E0030000}"/>
    <hyperlink ref="E1001" r:id="rId994" display="http://hfo63.cfo.in.th/CheckDataDtl.aspx?orgid=05530&amp;balance=%A7%BA%B4%D8%C5%3Cbr/%3E%A7%BA%CA%D1%C1%BE%D1%B9%B8%EC%A1%D1%B9&amp;month=4&amp;year=2020&amp;thetype=%A7%BA%CB%B9%E8%C7%C2%A7%D2%B9" xr:uid="{00000000-0004-0000-0D00-0000E1030000}"/>
    <hyperlink ref="E1002" r:id="rId995" display="http://hfo63.cfo.in.th/CheckDataDtl.aspx?orgid=05530&amp;balance=%A7%BA%B4%D8%C5%3Cbr/%3E%A7%BA%CA%D1%C1%BE%D1%B9%B8%EC%A1%D1%B9&amp;month=4&amp;year=2020&amp;thetype=%A7%BA%CB%B9%E8%C7%C2%A7%D2%B9" xr:uid="{00000000-0004-0000-0D00-0000E2030000}"/>
    <hyperlink ref="E1003" r:id="rId996" display="http://hfo63.cfo.in.th/CheckDataDtl.aspx?orgid=05531&amp;balance=%A7%BA%B4%D8%C5%3Cbr/%3E%A7%BA%CA%D1%C1%BE%D1%B9%B8%EC%A1%D1%B9&amp;month=4&amp;year=2020&amp;thetype=%A7%BA%CB%B9%E8%C7%C2%A7%D2%B9" xr:uid="{00000000-0004-0000-0D00-0000E3030000}"/>
    <hyperlink ref="E1004" r:id="rId997" display="http://hfo63.cfo.in.th/CheckDataDtl.aspx?orgid=05531&amp;balance=%A7%BA%B4%D8%C5%3Cbr/%3E%A7%BA%CA%D1%C1%BE%D1%B9%B8%EC%A1%D1%B9&amp;month=4&amp;year=2020&amp;thetype=%A7%BA%CB%B9%E8%C7%C2%A7%D2%B9" xr:uid="{00000000-0004-0000-0D00-0000E4030000}"/>
    <hyperlink ref="E1005" r:id="rId998" display="http://hfo63.cfo.in.th/CheckDataDtl.aspx?orgid=05532&amp;balance=%A7%BA%B4%D8%C5%3Cbr/%3E%A7%BA%CA%D1%C1%BE%D1%B9%B8%EC%A1%D1%B9&amp;month=4&amp;year=2020&amp;thetype=%A7%BA%CB%B9%E8%C7%C2%A7%D2%B9" xr:uid="{00000000-0004-0000-0D00-0000E5030000}"/>
    <hyperlink ref="E1006" r:id="rId999" display="http://hfo63.cfo.in.th/CheckDataDtl.aspx?orgid=05532&amp;balance=%A7%BA%B4%D8%C5%3Cbr/%3E%A7%BA%CA%D1%C1%BE%D1%B9%B8%EC%A1%D1%B9&amp;month=4&amp;year=2020&amp;thetype=%A7%BA%CB%B9%E8%C7%C2%A7%D2%B9" xr:uid="{00000000-0004-0000-0D00-0000E6030000}"/>
    <hyperlink ref="E1007" r:id="rId1000" display="http://hfo63.cfo.in.th/CheckDataDtl.aspx?orgid=05533&amp;balance=%A7%BA%B4%D8%C5%3Cbr/%3E%A7%BA%CA%D1%C1%BE%D1%B9%B8%EC%A1%D1%B9&amp;month=4&amp;year=2020&amp;thetype=%A7%BA%CB%B9%E8%C7%C2%A7%D2%B9" xr:uid="{00000000-0004-0000-0D00-0000E7030000}"/>
    <hyperlink ref="E1008" r:id="rId1001" display="http://hfo63.cfo.in.th/CheckDataDtl.aspx?orgid=05533&amp;balance=%A7%BA%B4%D8%C5%3Cbr/%3E%A7%BA%CA%D1%C1%BE%D1%B9%B8%EC%A1%D1%B9&amp;month=4&amp;year=2020&amp;thetype=%A7%BA%CB%B9%E8%C7%C2%A7%D2%B9" xr:uid="{00000000-0004-0000-0D00-0000E8030000}"/>
    <hyperlink ref="E1009" r:id="rId1002" display="http://hfo63.cfo.in.th/CheckDataDtl.aspx?orgid=05534&amp;balance=%A7%BA%B4%D8%C5%3Cbr/%3E%A7%BA%CA%D1%C1%BE%D1%B9%B8%EC%A1%D1%B9&amp;month=4&amp;year=2020&amp;thetype=%A7%BA%CB%B9%E8%C7%C2%A7%D2%B9" xr:uid="{00000000-0004-0000-0D00-0000E9030000}"/>
    <hyperlink ref="E1010" r:id="rId1003" display="http://hfo63.cfo.in.th/CheckDataDtl.aspx?orgid=05534&amp;balance=%A7%BA%B4%D8%C5%3Cbr/%3E%A7%BA%CA%D1%C1%BE%D1%B9%B8%EC%A1%D1%B9&amp;month=4&amp;year=2020&amp;thetype=%A7%BA%CB%B9%E8%C7%C2%A7%D2%B9" xr:uid="{00000000-0004-0000-0D00-0000EA030000}"/>
    <hyperlink ref="E1011" r:id="rId1004" display="http://hfo63.cfo.in.th/CheckDataDtl.aspx?orgid=05535&amp;balance=%A7%BA%B4%D8%C5%3Cbr/%3E%A7%BA%CA%D1%C1%BE%D1%B9%B8%EC%A1%D1%B9&amp;month=4&amp;year=2020&amp;thetype=%A7%BA%CB%B9%E8%C7%C2%A7%D2%B9" xr:uid="{00000000-0004-0000-0D00-0000EB030000}"/>
    <hyperlink ref="E1012" r:id="rId1005" display="http://hfo63.cfo.in.th/CheckDataDtl.aspx?orgid=05535&amp;balance=%A7%BA%B4%D8%C5%3Cbr/%3E%A7%BA%CA%D1%C1%BE%D1%B9%B8%EC%A1%D1%B9&amp;month=4&amp;year=2020&amp;thetype=%A7%BA%CB%B9%E8%C7%C2%A7%D2%B9" xr:uid="{00000000-0004-0000-0D00-0000EC030000}"/>
    <hyperlink ref="E1013" r:id="rId1006" display="http://hfo63.cfo.in.th/CheckDataDtl.aspx?orgid=05536&amp;balance=%A7%BA%B4%D8%C5%3Cbr/%3E%A7%BA%CA%D1%C1%BE%D1%B9%B8%EC%A1%D1%B9&amp;month=4&amp;year=2020&amp;thetype=%A7%BA%CB%B9%E8%C7%C2%A7%D2%B9" xr:uid="{00000000-0004-0000-0D00-0000ED030000}"/>
    <hyperlink ref="E1014" r:id="rId1007" display="http://hfo63.cfo.in.th/CheckDataDtl.aspx?orgid=05536&amp;balance=%A7%BA%B4%D8%C5%3Cbr/%3E%A7%BA%CA%D1%C1%BE%D1%B9%B8%EC%A1%D1%B9&amp;month=4&amp;year=2020&amp;thetype=%A7%BA%CB%B9%E8%C7%C2%A7%D2%B9" xr:uid="{00000000-0004-0000-0D00-0000EE030000}"/>
    <hyperlink ref="E1015" r:id="rId1008" display="http://hfo63.cfo.in.th/CheckDataDtl.aspx?orgid=05537&amp;balance=%A7%BA%B4%D8%C5%3Cbr/%3E%A7%BA%CA%D1%C1%BE%D1%B9%B8%EC%A1%D1%B9&amp;month=4&amp;year=2020&amp;thetype=%A7%BA%CB%B9%E8%C7%C2%A7%D2%B9" xr:uid="{00000000-0004-0000-0D00-0000EF030000}"/>
    <hyperlink ref="E1016" r:id="rId1009" display="http://hfo63.cfo.in.th/CheckDataDtl.aspx?orgid=05537&amp;balance=%A7%BA%B4%D8%C5%3Cbr/%3E%A7%BA%CA%D1%C1%BE%D1%B9%B8%EC%A1%D1%B9&amp;month=4&amp;year=2020&amp;thetype=%A7%BA%CB%B9%E8%C7%C2%A7%D2%B9" xr:uid="{00000000-0004-0000-0D00-0000F0030000}"/>
    <hyperlink ref="E1017" r:id="rId1010" display="http://hfo63.cfo.in.th/CheckDataDtl.aspx?orgid=05538&amp;balance=%A7%BA%B4%D8%C5%3Cbr/%3E%A7%BA%CA%D1%C1%BE%D1%B9%B8%EC%A1%D1%B9&amp;month=4&amp;year=2020&amp;thetype=%A7%BA%CB%B9%E8%C7%C2%A7%D2%B9" xr:uid="{00000000-0004-0000-0D00-0000F1030000}"/>
    <hyperlink ref="E1018" r:id="rId1011" display="http://hfo63.cfo.in.th/CheckDataDtl.aspx?orgid=05538&amp;balance=%A7%BA%B4%D8%C5%3Cbr/%3E%A7%BA%CA%D1%C1%BE%D1%B9%B8%EC%A1%D1%B9&amp;month=4&amp;year=2020&amp;thetype=%A7%BA%CB%B9%E8%C7%C2%A7%D2%B9" xr:uid="{00000000-0004-0000-0D00-0000F2030000}"/>
    <hyperlink ref="E1019" r:id="rId1012" display="http://hfo63.cfo.in.th/CheckDataDtl.aspx?orgid=05539&amp;balance=%A7%BA%B4%D8%C5%3Cbr/%3E%A7%BA%CA%D1%C1%BE%D1%B9%B8%EC%A1%D1%B9&amp;month=4&amp;year=2020&amp;thetype=%A7%BA%CB%B9%E8%C7%C2%A7%D2%B9" xr:uid="{00000000-0004-0000-0D00-0000F3030000}"/>
    <hyperlink ref="E1020" r:id="rId1013" display="http://hfo63.cfo.in.th/CheckDataDtl.aspx?orgid=05539&amp;balance=%A7%BA%B4%D8%C5%3Cbr/%3E%A7%BA%CA%D1%C1%BE%D1%B9%B8%EC%A1%D1%B9&amp;month=4&amp;year=2020&amp;thetype=%A7%BA%CB%B9%E8%C7%C2%A7%D2%B9" xr:uid="{00000000-0004-0000-0D00-0000F4030000}"/>
    <hyperlink ref="E1021" r:id="rId1014" display="http://hfo63.cfo.in.th/CheckDataDtl.aspx?orgid=05540&amp;balance=%A7%BA%B4%D8%C5%3Cbr/%3E%A7%BA%CA%D1%C1%BE%D1%B9%B8%EC%A1%D1%B9&amp;month=4&amp;year=2020&amp;thetype=%A7%BA%CB%B9%E8%C7%C2%A7%D2%B9" xr:uid="{00000000-0004-0000-0D00-0000F5030000}"/>
    <hyperlink ref="E1022" r:id="rId1015" display="http://hfo63.cfo.in.th/CheckDataDtl.aspx?orgid=05540&amp;balance=%A7%BA%B4%D8%C5%3Cbr/%3E%A7%BA%CA%D1%C1%BE%D1%B9%B8%EC%A1%D1%B9&amp;month=4&amp;year=2020&amp;thetype=%A7%BA%CB%B9%E8%C7%C2%A7%D2%B9" xr:uid="{00000000-0004-0000-0D00-0000F6030000}"/>
    <hyperlink ref="E1023" r:id="rId1016" display="http://hfo63.cfo.in.th/CheckDataDtl.aspx?orgid=05541&amp;balance=%A7%BA%B4%D8%C5%3Cbr/%3E%A7%BA%CA%D1%C1%BE%D1%B9%B8%EC%A1%D1%B9&amp;month=4&amp;year=2020&amp;thetype=%A7%BA%CB%B9%E8%C7%C2%A7%D2%B9" xr:uid="{00000000-0004-0000-0D00-0000F7030000}"/>
    <hyperlink ref="E1024" r:id="rId1017" display="http://hfo63.cfo.in.th/CheckDataDtl.aspx?orgid=05541&amp;balance=%A7%BA%B4%D8%C5%3Cbr/%3E%A7%BA%CA%D1%C1%BE%D1%B9%B8%EC%A1%D1%B9&amp;month=4&amp;year=2020&amp;thetype=%A7%BA%CB%B9%E8%C7%C2%A7%D2%B9" xr:uid="{00000000-0004-0000-0D00-0000F8030000}"/>
    <hyperlink ref="E1025" r:id="rId1018" display="http://hfo63.cfo.in.th/CheckDataDtl.aspx?orgid=05542&amp;balance=%A7%BA%B4%D8%C5%3Cbr/%3E%A7%BA%CA%D1%C1%BE%D1%B9%B8%EC%A1%D1%B9&amp;month=4&amp;year=2020&amp;thetype=%A7%BA%CB%B9%E8%C7%C2%A7%D2%B9" xr:uid="{00000000-0004-0000-0D00-0000F9030000}"/>
    <hyperlink ref="E1026" r:id="rId1019" display="http://hfo63.cfo.in.th/CheckDataDtl.aspx?orgid=05542&amp;balance=%A7%BA%B4%D8%C5%3Cbr/%3E%A7%BA%CA%D1%C1%BE%D1%B9%B8%EC%A1%D1%B9&amp;month=4&amp;year=2020&amp;thetype=%A7%BA%CB%B9%E8%C7%C2%A7%D2%B9" xr:uid="{00000000-0004-0000-0D00-0000FA030000}"/>
    <hyperlink ref="E1027" r:id="rId1020" display="http://hfo63.cfo.in.th/CheckDataDtl.aspx?orgid=05543&amp;balance=%A7%BA%B4%D8%C5%3Cbr/%3E%A7%BA%CA%D1%C1%BE%D1%B9%B8%EC%A1%D1%B9&amp;month=4&amp;year=2020&amp;thetype=%A7%BA%CB%B9%E8%C7%C2%A7%D2%B9" xr:uid="{00000000-0004-0000-0D00-0000FB030000}"/>
    <hyperlink ref="E1028" r:id="rId1021" display="http://hfo63.cfo.in.th/CheckDataDtl.aspx?orgid=05543&amp;balance=%A7%BA%B4%D8%C5%3Cbr/%3E%A7%BA%CA%D1%C1%BE%D1%B9%B8%EC%A1%D1%B9&amp;month=4&amp;year=2020&amp;thetype=%A7%BA%CB%B9%E8%C7%C2%A7%D2%B9" xr:uid="{00000000-0004-0000-0D00-0000FC030000}"/>
    <hyperlink ref="E1029" r:id="rId1022" display="http://hfo63.cfo.in.th/CheckDataDtl.aspx?orgid=05544&amp;balance=%A7%BA%B4%D8%C5%3Cbr/%3E%A7%BA%CA%D1%C1%BE%D1%B9%B8%EC%A1%D1%B9&amp;month=4&amp;year=2020&amp;thetype=%A7%BA%CB%B9%E8%C7%C2%A7%D2%B9" xr:uid="{00000000-0004-0000-0D00-0000FD030000}"/>
    <hyperlink ref="E1030" r:id="rId1023" display="http://hfo63.cfo.in.th/CheckDataDtl.aspx?orgid=05544&amp;balance=%A7%BA%B4%D8%C5%3Cbr/%3E%A7%BA%CA%D1%C1%BE%D1%B9%B8%EC%A1%D1%B9&amp;month=4&amp;year=2020&amp;thetype=%A7%BA%CB%B9%E8%C7%C2%A7%D2%B9" xr:uid="{00000000-0004-0000-0D00-0000FE030000}"/>
    <hyperlink ref="E1031" r:id="rId1024" display="http://hfo63.cfo.in.th/CheckDataDtl.aspx?orgid=05545&amp;balance=%A7%BA%B4%D8%C5%3Cbr/%3E%A7%BA%CA%D1%C1%BE%D1%B9%B8%EC%A1%D1%B9&amp;month=4&amp;year=2020&amp;thetype=%A7%BA%CB%B9%E8%C7%C2%A7%D2%B9" xr:uid="{00000000-0004-0000-0D00-0000FF030000}"/>
    <hyperlink ref="E1032" r:id="rId1025" display="http://hfo63.cfo.in.th/CheckDataDtl.aspx?orgid=05545&amp;balance=%A7%BA%B4%D8%C5%3Cbr/%3E%A7%BA%CA%D1%C1%BE%D1%B9%B8%EC%A1%D1%B9&amp;month=4&amp;year=2020&amp;thetype=%A7%BA%CB%B9%E8%C7%C2%A7%D2%B9" xr:uid="{00000000-0004-0000-0D00-000000040000}"/>
    <hyperlink ref="E1033" r:id="rId1026" display="http://hfo63.cfo.in.th/CheckDataDtl.aspx?orgid=05546&amp;balance=%A7%BA%B4%D8%C5%3Cbr/%3E%A7%BA%CA%D1%C1%BE%D1%B9%B8%EC%A1%D1%B9&amp;month=4&amp;year=2020&amp;thetype=%A7%BA%CB%B9%E8%C7%C2%A7%D2%B9" xr:uid="{00000000-0004-0000-0D00-000001040000}"/>
    <hyperlink ref="E1034" r:id="rId1027" display="http://hfo63.cfo.in.th/CheckDataDtl.aspx?orgid=05546&amp;balance=%A7%BA%B4%D8%C5%3Cbr/%3E%A7%BA%CA%D1%C1%BE%D1%B9%B8%EC%A1%D1%B9&amp;month=4&amp;year=2020&amp;thetype=%A7%BA%CB%B9%E8%C7%C2%A7%D2%B9" xr:uid="{00000000-0004-0000-0D00-000002040000}"/>
    <hyperlink ref="E1035" r:id="rId1028" display="http://hfo63.cfo.in.th/CheckDataDtl.aspx?orgid=05547&amp;balance=%A7%BA%B4%D8%C5%3Cbr/%3E%A7%BA%CA%D1%C1%BE%D1%B9%B8%EC%A1%D1%B9&amp;month=4&amp;year=2020&amp;thetype=%A7%BA%CB%B9%E8%C7%C2%A7%D2%B9" xr:uid="{00000000-0004-0000-0D00-000003040000}"/>
    <hyperlink ref="E1036" r:id="rId1029" display="http://hfo63.cfo.in.th/CheckDataDtl.aspx?orgid=05547&amp;balance=%A7%BA%B4%D8%C5%3Cbr/%3E%A7%BA%CA%D1%C1%BE%D1%B9%B8%EC%A1%D1%B9&amp;month=4&amp;year=2020&amp;thetype=%A7%BA%CB%B9%E8%C7%C2%A7%D2%B9" xr:uid="{00000000-0004-0000-0D00-000004040000}"/>
    <hyperlink ref="E1037" r:id="rId1030" display="http://hfo63.cfo.in.th/CheckDataDtl.aspx?orgid=05548&amp;balance=%A7%BA%B4%D8%C5%3Cbr/%3E%A7%BA%CA%D1%C1%BE%D1%B9%B8%EC%A1%D1%B9&amp;month=4&amp;year=2020&amp;thetype=%A7%BA%CB%B9%E8%C7%C2%A7%D2%B9" xr:uid="{00000000-0004-0000-0D00-000005040000}"/>
    <hyperlink ref="E1038" r:id="rId1031" display="http://hfo63.cfo.in.th/CheckDataDtl.aspx?orgid=05548&amp;balance=%A7%BA%B4%D8%C5%3Cbr/%3E%A7%BA%CA%D1%C1%BE%D1%B9%B8%EC%A1%D1%B9&amp;month=4&amp;year=2020&amp;thetype=%A7%BA%CB%B9%E8%C7%C2%A7%D2%B9" xr:uid="{00000000-0004-0000-0D00-000006040000}"/>
    <hyperlink ref="E1039" r:id="rId1032" display="http://hfo63.cfo.in.th/CheckDataDtl.aspx?orgid=05549&amp;balance=%A7%BA%B4%D8%C5%3Cbr/%3E%A7%BA%CA%D1%C1%BE%D1%B9%B8%EC%A1%D1%B9&amp;month=4&amp;year=2020&amp;thetype=%A7%BA%CB%B9%E8%C7%C2%A7%D2%B9" xr:uid="{00000000-0004-0000-0D00-000007040000}"/>
    <hyperlink ref="E1040" r:id="rId1033" display="http://hfo63.cfo.in.th/CheckDataDtl.aspx?orgid=05549&amp;balance=%A7%BA%B4%D8%C5%3Cbr/%3E%A7%BA%CA%D1%C1%BE%D1%B9%B8%EC%A1%D1%B9&amp;month=4&amp;year=2020&amp;thetype=%A7%BA%CB%B9%E8%C7%C2%A7%D2%B9" xr:uid="{00000000-0004-0000-0D00-000008040000}"/>
    <hyperlink ref="E1041" r:id="rId1034" display="http://hfo63.cfo.in.th/CheckDataDtl.aspx?orgid=05550&amp;balance=%A7%BA%B4%D8%C5%3Cbr/%3E%A7%BA%CA%D1%C1%BE%D1%B9%B8%EC%A1%D1%B9&amp;month=4&amp;year=2020&amp;thetype=%A7%BA%CB%B9%E8%C7%C2%A7%D2%B9" xr:uid="{00000000-0004-0000-0D00-000009040000}"/>
    <hyperlink ref="E1042" r:id="rId1035" display="http://hfo63.cfo.in.th/CheckDataDtl.aspx?orgid=05550&amp;balance=%A7%BA%B4%D8%C5%3Cbr/%3E%A7%BA%CA%D1%C1%BE%D1%B9%B8%EC%A1%D1%B9&amp;month=4&amp;year=2020&amp;thetype=%A7%BA%CB%B9%E8%C7%C2%A7%D2%B9" xr:uid="{00000000-0004-0000-0D00-00000A040000}"/>
    <hyperlink ref="E1043" r:id="rId1036" display="http://hfo63.cfo.in.th/CheckDataDtl.aspx?orgid=05551&amp;balance=%A7%BA%B4%D8%C5%3Cbr/%3E%A7%BA%CA%D1%C1%BE%D1%B9%B8%EC%A1%D1%B9&amp;month=4&amp;year=2020&amp;thetype=%A7%BA%CB%B9%E8%C7%C2%A7%D2%B9" xr:uid="{00000000-0004-0000-0D00-00000B040000}"/>
    <hyperlink ref="E1044" r:id="rId1037" display="http://hfo63.cfo.in.th/CheckDataDtl.aspx?orgid=05551&amp;balance=%A7%BA%B4%D8%C5%3Cbr/%3E%A7%BA%CA%D1%C1%BE%D1%B9%B8%EC%A1%D1%B9&amp;month=4&amp;year=2020&amp;thetype=%A7%BA%CB%B9%E8%C7%C2%A7%D2%B9" xr:uid="{00000000-0004-0000-0D00-00000C040000}"/>
    <hyperlink ref="E1045" r:id="rId1038" display="http://hfo63.cfo.in.th/CheckDataDtl.aspx?orgid=05552&amp;balance=%A7%BA%B4%D8%C5%3Cbr/%3E%A7%BA%CA%D1%C1%BE%D1%B9%B8%EC%A1%D1%B9&amp;month=4&amp;year=2020&amp;thetype=%A7%BA%CB%B9%E8%C7%C2%A7%D2%B9" xr:uid="{00000000-0004-0000-0D00-00000D040000}"/>
    <hyperlink ref="E1046" r:id="rId1039" display="http://hfo63.cfo.in.th/CheckDataDtl.aspx?orgid=05552&amp;balance=%A7%BA%B4%D8%C5%3Cbr/%3E%A7%BA%CA%D1%C1%BE%D1%B9%B8%EC%A1%D1%B9&amp;month=4&amp;year=2020&amp;thetype=%A7%BA%CB%B9%E8%C7%C2%A7%D2%B9" xr:uid="{00000000-0004-0000-0D00-00000E040000}"/>
    <hyperlink ref="E1047" r:id="rId1040" display="http://hfo63.cfo.in.th/CheckDataDtl.aspx?orgid=05553&amp;balance=%A7%BA%B4%D8%C5%3Cbr/%3E%A7%BA%CA%D1%C1%BE%D1%B9%B8%EC%A1%D1%B9&amp;month=4&amp;year=2020&amp;thetype=%A7%BA%CB%B9%E8%C7%C2%A7%D2%B9" xr:uid="{00000000-0004-0000-0D00-00000F040000}"/>
    <hyperlink ref="E1048" r:id="rId1041" display="http://hfo63.cfo.in.th/CheckDataDtl.aspx?orgid=05553&amp;balance=%A7%BA%B4%D8%C5%3Cbr/%3E%A7%BA%CA%D1%C1%BE%D1%B9%B8%EC%A1%D1%B9&amp;month=4&amp;year=2020&amp;thetype=%A7%BA%CB%B9%E8%C7%C2%A7%D2%B9" xr:uid="{00000000-0004-0000-0D00-000010040000}"/>
    <hyperlink ref="E1049" r:id="rId1042" display="http://hfo63.cfo.in.th/CheckDataDtl.aspx?orgid=05554&amp;balance=%A7%BA%B4%D8%C5%3Cbr/%3E%A7%BA%CA%D1%C1%BE%D1%B9%B8%EC%A1%D1%B9&amp;month=4&amp;year=2020&amp;thetype=%A7%BA%CB%B9%E8%C7%C2%A7%D2%B9" xr:uid="{00000000-0004-0000-0D00-000011040000}"/>
    <hyperlink ref="E1050" r:id="rId1043" display="http://hfo63.cfo.in.th/CheckDataDtl.aspx?orgid=05554&amp;balance=%A7%BA%B4%D8%C5%3Cbr/%3E%A7%BA%CA%D1%C1%BE%D1%B9%B8%EC%A1%D1%B9&amp;month=4&amp;year=2020&amp;thetype=%A7%BA%CB%B9%E8%C7%C2%A7%D2%B9" xr:uid="{00000000-0004-0000-0D00-000012040000}"/>
    <hyperlink ref="E1051" r:id="rId1044" display="http://hfo63.cfo.in.th/CheckDataDtl.aspx?orgid=05555&amp;balance=%A7%BA%B4%D8%C5%3Cbr/%3E%A7%BA%CA%D1%C1%BE%D1%B9%B8%EC%A1%D1%B9&amp;month=4&amp;year=2020&amp;thetype=%A7%BA%CB%B9%E8%C7%C2%A7%D2%B9" xr:uid="{00000000-0004-0000-0D00-000013040000}"/>
    <hyperlink ref="E1052" r:id="rId1045" display="http://hfo63.cfo.in.th/CheckDataDtl.aspx?orgid=05555&amp;balance=%A7%BA%B4%D8%C5%3Cbr/%3E%A7%BA%CA%D1%C1%BE%D1%B9%B8%EC%A1%D1%B9&amp;month=4&amp;year=2020&amp;thetype=%A7%BA%CB%B9%E8%C7%C2%A7%D2%B9" xr:uid="{00000000-0004-0000-0D00-000014040000}"/>
    <hyperlink ref="E1053" r:id="rId1046" display="http://hfo63.cfo.in.th/CheckDataDtl.aspx?orgid=05556&amp;balance=%A7%BA%B4%D8%C5%3Cbr/%3E%A7%BA%CA%D1%C1%BE%D1%B9%B8%EC%A1%D1%B9&amp;month=4&amp;year=2020&amp;thetype=%A7%BA%CB%B9%E8%C7%C2%A7%D2%B9" xr:uid="{00000000-0004-0000-0D00-000015040000}"/>
    <hyperlink ref="E1054" r:id="rId1047" display="http://hfo63.cfo.in.th/CheckDataDtl.aspx?orgid=05556&amp;balance=%A7%BA%B4%D8%C5%3Cbr/%3E%A7%BA%CA%D1%C1%BE%D1%B9%B8%EC%A1%D1%B9&amp;month=4&amp;year=2020&amp;thetype=%A7%BA%CB%B9%E8%C7%C2%A7%D2%B9" xr:uid="{00000000-0004-0000-0D00-000016040000}"/>
    <hyperlink ref="E1055" r:id="rId1048" display="http://hfo63.cfo.in.th/CheckDataDtl.aspx?orgid=05557&amp;balance=%A7%BA%B4%D8%C5%3Cbr/%3E%A7%BA%CA%D1%C1%BE%D1%B9%B8%EC%A1%D1%B9&amp;month=4&amp;year=2020&amp;thetype=%A7%BA%CB%B9%E8%C7%C2%A7%D2%B9" xr:uid="{00000000-0004-0000-0D00-000017040000}"/>
    <hyperlink ref="E1056" r:id="rId1049" display="http://hfo63.cfo.in.th/CheckDataDtl.aspx?orgid=05557&amp;balance=%A7%BA%B4%D8%C5%3Cbr/%3E%A7%BA%CA%D1%C1%BE%D1%B9%B8%EC%A1%D1%B9&amp;month=4&amp;year=2020&amp;thetype=%A7%BA%CB%B9%E8%C7%C2%A7%D2%B9" xr:uid="{00000000-0004-0000-0D00-000018040000}"/>
    <hyperlink ref="E1057" r:id="rId1050" display="http://hfo63.cfo.in.th/CheckDataDtl.aspx?orgid=05558&amp;balance=%A7%BA%B4%D8%C5%3Cbr/%3E%A7%BA%CA%D1%C1%BE%D1%B9%B8%EC%A1%D1%B9&amp;month=4&amp;year=2020&amp;thetype=%A7%BA%CB%B9%E8%C7%C2%A7%D2%B9" xr:uid="{00000000-0004-0000-0D00-000019040000}"/>
    <hyperlink ref="E1058" r:id="rId1051" display="http://hfo63.cfo.in.th/CheckDataDtl.aspx?orgid=05558&amp;balance=%A7%BA%B4%D8%C5%3Cbr/%3E%A7%BA%CA%D1%C1%BE%D1%B9%B8%EC%A1%D1%B9&amp;month=4&amp;year=2020&amp;thetype=%A7%BA%CB%B9%E8%C7%C2%A7%D2%B9" xr:uid="{00000000-0004-0000-0D00-00001A040000}"/>
    <hyperlink ref="E1059" r:id="rId1052" display="http://hfo63.cfo.in.th/CheckDataDtl.aspx?orgid=05559&amp;balance=%A7%BA%B4%D8%C5%3Cbr/%3E%A7%BA%CA%D1%C1%BE%D1%B9%B8%EC%A1%D1%B9&amp;month=4&amp;year=2020&amp;thetype=%A7%BA%CB%B9%E8%C7%C2%A7%D2%B9" xr:uid="{00000000-0004-0000-0D00-00001B040000}"/>
    <hyperlink ref="E1060" r:id="rId1053" display="http://hfo63.cfo.in.th/CheckDataDtl.aspx?orgid=05559&amp;balance=%A7%BA%B4%D8%C5%3Cbr/%3E%A7%BA%CA%D1%C1%BE%D1%B9%B8%EC%A1%D1%B9&amp;month=4&amp;year=2020&amp;thetype=%A7%BA%CB%B9%E8%C7%C2%A7%D2%B9" xr:uid="{00000000-0004-0000-0D00-00001C040000}"/>
    <hyperlink ref="E1061" r:id="rId1054" display="http://hfo63.cfo.in.th/CheckDataDtl.aspx?orgid=05560&amp;balance=%A7%BA%B4%D8%C5%3Cbr/%3E%A7%BA%CA%D1%C1%BE%D1%B9%B8%EC%A1%D1%B9&amp;month=4&amp;year=2020&amp;thetype=%A7%BA%CB%B9%E8%C7%C2%A7%D2%B9" xr:uid="{00000000-0004-0000-0D00-00001D040000}"/>
    <hyperlink ref="E1062" r:id="rId1055" display="http://hfo63.cfo.in.th/CheckDataDtl.aspx?orgid=05560&amp;balance=%A7%BA%B4%D8%C5%3Cbr/%3E%A7%BA%CA%D1%C1%BE%D1%B9%B8%EC%A1%D1%B9&amp;month=4&amp;year=2020&amp;thetype=%A7%BA%CB%B9%E8%C7%C2%A7%D2%B9" xr:uid="{00000000-0004-0000-0D00-00001E040000}"/>
    <hyperlink ref="E1063" r:id="rId1056" display="http://hfo63.cfo.in.th/CheckDataDtl.aspx?orgid=05561&amp;balance=%A7%BA%B4%D8%C5%3Cbr/%3E%A7%BA%CA%D1%C1%BE%D1%B9%B8%EC%A1%D1%B9&amp;month=4&amp;year=2020&amp;thetype=%A7%BA%CB%B9%E8%C7%C2%A7%D2%B9" xr:uid="{00000000-0004-0000-0D00-00001F040000}"/>
    <hyperlink ref="E1064" r:id="rId1057" display="http://hfo63.cfo.in.th/CheckDataDtl.aspx?orgid=05561&amp;balance=%A7%BA%B4%D8%C5%3Cbr/%3E%A7%BA%CA%D1%C1%BE%D1%B9%B8%EC%A1%D1%B9&amp;month=4&amp;year=2020&amp;thetype=%A7%BA%CB%B9%E8%C7%C2%A7%D2%B9" xr:uid="{00000000-0004-0000-0D00-000020040000}"/>
    <hyperlink ref="E1065" r:id="rId1058" display="http://hfo63.cfo.in.th/CheckDataDtl.aspx?orgid=05562&amp;balance=%A7%BA%B4%D8%C5%3Cbr/%3E%A7%BA%CA%D1%C1%BE%D1%B9%B8%EC%A1%D1%B9&amp;month=4&amp;year=2020&amp;thetype=%A7%BA%CB%B9%E8%C7%C2%A7%D2%B9" xr:uid="{00000000-0004-0000-0D00-000021040000}"/>
    <hyperlink ref="E1066" r:id="rId1059" display="http://hfo63.cfo.in.th/CheckDataDtl.aspx?orgid=05562&amp;balance=%A7%BA%B4%D8%C5%3Cbr/%3E%A7%BA%CA%D1%C1%BE%D1%B9%B8%EC%A1%D1%B9&amp;month=4&amp;year=2020&amp;thetype=%A7%BA%CB%B9%E8%C7%C2%A7%D2%B9" xr:uid="{00000000-0004-0000-0D00-000022040000}"/>
    <hyperlink ref="E1067" r:id="rId1060" display="http://hfo63.cfo.in.th/CheckDataDtl.aspx?orgid=05563&amp;balance=%A7%BA%B4%D8%C5%3Cbr/%3E%A7%BA%CA%D1%C1%BE%D1%B9%B8%EC%A1%D1%B9&amp;month=4&amp;year=2020&amp;thetype=%A7%BA%CB%B9%E8%C7%C2%A7%D2%B9" xr:uid="{00000000-0004-0000-0D00-000023040000}"/>
    <hyperlink ref="E1068" r:id="rId1061" display="http://hfo63.cfo.in.th/CheckDataDtl.aspx?orgid=05563&amp;balance=%A7%BA%B4%D8%C5%3Cbr/%3E%A7%BA%CA%D1%C1%BE%D1%B9%B8%EC%A1%D1%B9&amp;month=4&amp;year=2020&amp;thetype=%A7%BA%CB%B9%E8%C7%C2%A7%D2%B9" xr:uid="{00000000-0004-0000-0D00-000024040000}"/>
    <hyperlink ref="E1069" r:id="rId1062" display="http://hfo63.cfo.in.th/CheckDataDtl.aspx?orgid=05564&amp;balance=%A7%BA%B4%D8%C5%3Cbr/%3E%A7%BA%CA%D1%C1%BE%D1%B9%B8%EC%A1%D1%B9&amp;month=4&amp;year=2020&amp;thetype=%A7%BA%CB%B9%E8%C7%C2%A7%D2%B9" xr:uid="{00000000-0004-0000-0D00-000025040000}"/>
    <hyperlink ref="E1070" r:id="rId1063" display="http://hfo63.cfo.in.th/CheckDataDtl.aspx?orgid=05564&amp;balance=%A7%BA%B4%D8%C5%3Cbr/%3E%A7%BA%CA%D1%C1%BE%D1%B9%B8%EC%A1%D1%B9&amp;month=4&amp;year=2020&amp;thetype=%A7%BA%CB%B9%E8%C7%C2%A7%D2%B9" xr:uid="{00000000-0004-0000-0D00-000026040000}"/>
    <hyperlink ref="E1071" r:id="rId1064" display="http://hfo63.cfo.in.th/CheckDataDtl.aspx?orgid=05565&amp;balance=%A7%BA%B4%D8%C5%3Cbr/%3E%A7%BA%CA%D1%C1%BE%D1%B9%B8%EC%A1%D1%B9&amp;month=4&amp;year=2020&amp;thetype=%A7%BA%CB%B9%E8%C7%C2%A7%D2%B9" xr:uid="{00000000-0004-0000-0D00-000027040000}"/>
    <hyperlink ref="E1072" r:id="rId1065" display="http://hfo63.cfo.in.th/CheckDataDtl.aspx?orgid=05565&amp;balance=%A7%BA%B4%D8%C5%3Cbr/%3E%A7%BA%CA%D1%C1%BE%D1%B9%B8%EC%A1%D1%B9&amp;month=4&amp;year=2020&amp;thetype=%A7%BA%CB%B9%E8%C7%C2%A7%D2%B9" xr:uid="{00000000-0004-0000-0D00-000028040000}"/>
    <hyperlink ref="E1073" r:id="rId1066" display="http://hfo63.cfo.in.th/CheckDataDtl.aspx?orgid=05566&amp;balance=%A7%BA%B4%D8%C5%3Cbr/%3E%A7%BA%CA%D1%C1%BE%D1%B9%B8%EC%A1%D1%B9&amp;month=4&amp;year=2020&amp;thetype=%A7%BA%CB%B9%E8%C7%C2%A7%D2%B9" xr:uid="{00000000-0004-0000-0D00-000029040000}"/>
    <hyperlink ref="E1074" r:id="rId1067" display="http://hfo63.cfo.in.th/CheckDataDtl.aspx?orgid=05566&amp;balance=%A7%BA%B4%D8%C5%3Cbr/%3E%A7%BA%CA%D1%C1%BE%D1%B9%B8%EC%A1%D1%B9&amp;month=4&amp;year=2020&amp;thetype=%A7%BA%CB%B9%E8%C7%C2%A7%D2%B9" xr:uid="{00000000-0004-0000-0D00-00002A040000}"/>
    <hyperlink ref="E1075" r:id="rId1068" display="http://hfo63.cfo.in.th/CheckDataDtl.aspx?orgid=05567&amp;balance=%A7%BA%B4%D8%C5%3Cbr/%3E%A7%BA%CA%D1%C1%BE%D1%B9%B8%EC%A1%D1%B9&amp;month=4&amp;year=2020&amp;thetype=%A7%BA%CB%B9%E8%C7%C2%A7%D2%B9" xr:uid="{00000000-0004-0000-0D00-00002B040000}"/>
    <hyperlink ref="E1076" r:id="rId1069" display="http://hfo63.cfo.in.th/CheckDataDtl.aspx?orgid=05567&amp;balance=%A7%BA%B4%D8%C5%3Cbr/%3E%A7%BA%CA%D1%C1%BE%D1%B9%B8%EC%A1%D1%B9&amp;month=4&amp;year=2020&amp;thetype=%A7%BA%CB%B9%E8%C7%C2%A7%D2%B9" xr:uid="{00000000-0004-0000-0D00-00002C040000}"/>
    <hyperlink ref="E1077" r:id="rId1070" display="http://hfo63.cfo.in.th/CheckDataDtl.aspx?orgid=05568&amp;balance=%A7%BA%B4%D8%C5%3Cbr/%3E%A7%BA%CA%D1%C1%BE%D1%B9%B8%EC%A1%D1%B9&amp;month=4&amp;year=2020&amp;thetype=%A7%BA%CB%B9%E8%C7%C2%A7%D2%B9" xr:uid="{00000000-0004-0000-0D00-00002D040000}"/>
    <hyperlink ref="E1078" r:id="rId1071" display="http://hfo63.cfo.in.th/CheckDataDtl.aspx?orgid=05568&amp;balance=%A7%BA%B4%D8%C5%3Cbr/%3E%A7%BA%CA%D1%C1%BE%D1%B9%B8%EC%A1%D1%B9&amp;month=4&amp;year=2020&amp;thetype=%A7%BA%CB%B9%E8%C7%C2%A7%D2%B9" xr:uid="{00000000-0004-0000-0D00-00002E040000}"/>
    <hyperlink ref="E1079" r:id="rId1072" display="http://hfo63.cfo.in.th/CheckDataDtl.aspx?orgid=05569&amp;balance=%A7%BA%B4%D8%C5%3Cbr/%3E%A7%BA%CA%D1%C1%BE%D1%B9%B8%EC%A1%D1%B9&amp;month=4&amp;year=2020&amp;thetype=%A7%BA%CB%B9%E8%C7%C2%A7%D2%B9" xr:uid="{00000000-0004-0000-0D00-00002F040000}"/>
    <hyperlink ref="E1080" r:id="rId1073" display="http://hfo63.cfo.in.th/CheckDataDtl.aspx?orgid=05569&amp;balance=%A7%BA%B4%D8%C5%3Cbr/%3E%A7%BA%CA%D1%C1%BE%D1%B9%B8%EC%A1%D1%B9&amp;month=4&amp;year=2020&amp;thetype=%A7%BA%CB%B9%E8%C7%C2%A7%D2%B9" xr:uid="{00000000-0004-0000-0D00-000030040000}"/>
    <hyperlink ref="E1081" r:id="rId1074" display="http://hfo63.cfo.in.th/CheckDataDtl.aspx?orgid=05570&amp;balance=%A7%BA%B4%D8%C5%3Cbr/%3E%A7%BA%CA%D1%C1%BE%D1%B9%B8%EC%A1%D1%B9&amp;month=4&amp;year=2020&amp;thetype=%A7%BA%CB%B9%E8%C7%C2%A7%D2%B9" xr:uid="{00000000-0004-0000-0D00-000031040000}"/>
    <hyperlink ref="E1082" r:id="rId1075" display="http://hfo63.cfo.in.th/CheckDataDtl.aspx?orgid=05570&amp;balance=%A7%BA%B4%D8%C5%3Cbr/%3E%A7%BA%CA%D1%C1%BE%D1%B9%B8%EC%A1%D1%B9&amp;month=4&amp;year=2020&amp;thetype=%A7%BA%CB%B9%E8%C7%C2%A7%D2%B9" xr:uid="{00000000-0004-0000-0D00-000032040000}"/>
    <hyperlink ref="E1083" r:id="rId1076" display="http://hfo63.cfo.in.th/CheckDataDtl.aspx?orgid=05571&amp;balance=%A7%BA%B4%D8%C5%3Cbr/%3E%A7%BA%CA%D1%C1%BE%D1%B9%B8%EC%A1%D1%B9&amp;month=4&amp;year=2020&amp;thetype=%A7%BA%CB%B9%E8%C7%C2%A7%D2%B9" xr:uid="{00000000-0004-0000-0D00-000033040000}"/>
    <hyperlink ref="E1084" r:id="rId1077" display="http://hfo63.cfo.in.th/CheckDataDtl.aspx?orgid=05571&amp;balance=%A7%BA%B4%D8%C5%3Cbr/%3E%A7%BA%CA%D1%C1%BE%D1%B9%B8%EC%A1%D1%B9&amp;month=4&amp;year=2020&amp;thetype=%A7%BA%CB%B9%E8%C7%C2%A7%D2%B9" xr:uid="{00000000-0004-0000-0D00-000034040000}"/>
    <hyperlink ref="E1085" r:id="rId1078" display="http://hfo63.cfo.in.th/CheckDataDtl.aspx?orgid=05572&amp;balance=%A7%BA%B4%D8%C5%3Cbr/%3E%A7%BA%CA%D1%C1%BE%D1%B9%B8%EC%A1%D1%B9&amp;month=4&amp;year=2020&amp;thetype=%A7%BA%CB%B9%E8%C7%C2%A7%D2%B9" xr:uid="{00000000-0004-0000-0D00-000035040000}"/>
    <hyperlink ref="E1086" r:id="rId1079" display="http://hfo63.cfo.in.th/CheckDataDtl.aspx?orgid=05572&amp;balance=%A7%BA%B4%D8%C5%3Cbr/%3E%A7%BA%CA%D1%C1%BE%D1%B9%B8%EC%A1%D1%B9&amp;month=4&amp;year=2020&amp;thetype=%A7%BA%CB%B9%E8%C7%C2%A7%D2%B9" xr:uid="{00000000-0004-0000-0D00-000036040000}"/>
    <hyperlink ref="E1087" r:id="rId1080" display="http://hfo63.cfo.in.th/CheckDataDtl.aspx?orgid=05573&amp;balance=%A7%BA%B4%D8%C5%3Cbr/%3E%A7%BA%CA%D1%C1%BE%D1%B9%B8%EC%A1%D1%B9&amp;month=4&amp;year=2020&amp;thetype=%A7%BA%CB%B9%E8%C7%C2%A7%D2%B9" xr:uid="{00000000-0004-0000-0D00-000037040000}"/>
    <hyperlink ref="E1088" r:id="rId1081" display="http://hfo63.cfo.in.th/CheckDataDtl.aspx?orgid=05573&amp;balance=%A7%BA%B4%D8%C5%3Cbr/%3E%A7%BA%CA%D1%C1%BE%D1%B9%B8%EC%A1%D1%B9&amp;month=4&amp;year=2020&amp;thetype=%A7%BA%CB%B9%E8%C7%C2%A7%D2%B9" xr:uid="{00000000-0004-0000-0D00-000038040000}"/>
    <hyperlink ref="E1089" r:id="rId1082" display="http://hfo63.cfo.in.th/CheckDataDtl.aspx?orgid=05574&amp;balance=%A7%BA%B4%D8%C5%3Cbr/%3E%A7%BA%CA%D1%C1%BE%D1%B9%B8%EC%A1%D1%B9&amp;month=4&amp;year=2020&amp;thetype=%A7%BA%CB%B9%E8%C7%C2%A7%D2%B9" xr:uid="{00000000-0004-0000-0D00-000039040000}"/>
    <hyperlink ref="E1090" r:id="rId1083" display="http://hfo63.cfo.in.th/CheckDataDtl.aspx?orgid=05574&amp;balance=%A7%BA%B4%D8%C5%3Cbr/%3E%A7%BA%CA%D1%C1%BE%D1%B9%B8%EC%A1%D1%B9&amp;month=4&amp;year=2020&amp;thetype=%A7%BA%CB%B9%E8%C7%C2%A7%D2%B9" xr:uid="{00000000-0004-0000-0D00-00003A040000}"/>
    <hyperlink ref="E1091" r:id="rId1084" display="http://hfo63.cfo.in.th/CheckDataDtl.aspx?orgid=05575&amp;balance=%A7%BA%B4%D8%C5%3Cbr/%3E%A7%BA%CA%D1%C1%BE%D1%B9%B8%EC%A1%D1%B9&amp;month=4&amp;year=2020&amp;thetype=%A7%BA%CB%B9%E8%C7%C2%A7%D2%B9" xr:uid="{00000000-0004-0000-0D00-00003B040000}"/>
    <hyperlink ref="E1092" r:id="rId1085" display="http://hfo63.cfo.in.th/CheckDataDtl.aspx?orgid=05575&amp;balance=%A7%BA%B4%D8%C5%3Cbr/%3E%A7%BA%CA%D1%C1%BE%D1%B9%B8%EC%A1%D1%B9&amp;month=4&amp;year=2020&amp;thetype=%A7%BA%CB%B9%E8%C7%C2%A7%D2%B9" xr:uid="{00000000-0004-0000-0D00-00003C040000}"/>
    <hyperlink ref="E1093" r:id="rId1086" display="http://hfo63.cfo.in.th/CheckDataDtl.aspx?orgid=05576&amp;balance=%A7%BA%B4%D8%C5%3Cbr/%3E%A7%BA%CA%D1%C1%BE%D1%B9%B8%EC%A1%D1%B9&amp;month=4&amp;year=2020&amp;thetype=%A7%BA%CB%B9%E8%C7%C2%A7%D2%B9" xr:uid="{00000000-0004-0000-0D00-00003D040000}"/>
    <hyperlink ref="E1094" r:id="rId1087" display="http://hfo63.cfo.in.th/CheckDataDtl.aspx?orgid=05576&amp;balance=%A7%BA%B4%D8%C5%3Cbr/%3E%A7%BA%CA%D1%C1%BE%D1%B9%B8%EC%A1%D1%B9&amp;month=4&amp;year=2020&amp;thetype=%A7%BA%CB%B9%E8%C7%C2%A7%D2%B9" xr:uid="{00000000-0004-0000-0D00-00003E040000}"/>
    <hyperlink ref="E1095" r:id="rId1088" display="http://hfo63.cfo.in.th/CheckDataDtl.aspx?orgid=05577&amp;balance=%A7%BA%B4%D8%C5%3Cbr/%3E%A7%BA%CA%D1%C1%BE%D1%B9%B8%EC%A1%D1%B9&amp;month=4&amp;year=2020&amp;thetype=%A7%BA%CB%B9%E8%C7%C2%A7%D2%B9" xr:uid="{00000000-0004-0000-0D00-00003F040000}"/>
    <hyperlink ref="E1096" r:id="rId1089" display="http://hfo63.cfo.in.th/CheckDataDtl.aspx?orgid=05577&amp;balance=%A7%BA%B4%D8%C5%3Cbr/%3E%A7%BA%CA%D1%C1%BE%D1%B9%B8%EC%A1%D1%B9&amp;month=4&amp;year=2020&amp;thetype=%A7%BA%CB%B9%E8%C7%C2%A7%D2%B9" xr:uid="{00000000-0004-0000-0D00-000040040000}"/>
    <hyperlink ref="E1097" r:id="rId1090" display="http://hfo63.cfo.in.th/CheckDataDtl.aspx?orgid=05578&amp;balance=%A7%BA%B4%D8%C5%3Cbr/%3E%A7%BA%CA%D1%C1%BE%D1%B9%B8%EC%A1%D1%B9&amp;month=4&amp;year=2020&amp;thetype=%A7%BA%CB%B9%E8%C7%C2%A7%D2%B9" xr:uid="{00000000-0004-0000-0D00-000041040000}"/>
    <hyperlink ref="E1098" r:id="rId1091" display="http://hfo63.cfo.in.th/CheckDataDtl.aspx?orgid=05578&amp;balance=%A7%BA%B4%D8%C5%3Cbr/%3E%A7%BA%CA%D1%C1%BE%D1%B9%B8%EC%A1%D1%B9&amp;month=4&amp;year=2020&amp;thetype=%A7%BA%CB%B9%E8%C7%C2%A7%D2%B9" xr:uid="{00000000-0004-0000-0D00-000042040000}"/>
    <hyperlink ref="E1099" r:id="rId1092" display="http://hfo63.cfo.in.th/CheckDataDtl.aspx?orgid=05579&amp;balance=%A7%BA%B4%D8%C5%3Cbr/%3E%A7%BA%CA%D1%C1%BE%D1%B9%B8%EC%A1%D1%B9&amp;month=4&amp;year=2020&amp;thetype=%A7%BA%CB%B9%E8%C7%C2%A7%D2%B9" xr:uid="{00000000-0004-0000-0D00-000043040000}"/>
    <hyperlink ref="E1100" r:id="rId1093" display="http://hfo63.cfo.in.th/CheckDataDtl.aspx?orgid=05579&amp;balance=%A7%BA%B4%D8%C5%3Cbr/%3E%A7%BA%CA%D1%C1%BE%D1%B9%B8%EC%A1%D1%B9&amp;month=4&amp;year=2020&amp;thetype=%A7%BA%CB%B9%E8%C7%C2%A7%D2%B9" xr:uid="{00000000-0004-0000-0D00-000044040000}"/>
    <hyperlink ref="E1101" r:id="rId1094" display="http://hfo63.cfo.in.th/CheckDataDtl.aspx?orgid=05580&amp;balance=%A7%BA%B4%D8%C5%3Cbr/%3E%A7%BA%CA%D1%C1%BE%D1%B9%B8%EC%A1%D1%B9&amp;month=4&amp;year=2020&amp;thetype=%A7%BA%CB%B9%E8%C7%C2%A7%D2%B9" xr:uid="{00000000-0004-0000-0D00-000045040000}"/>
    <hyperlink ref="E1102" r:id="rId1095" display="http://hfo63.cfo.in.th/CheckDataDtl.aspx?orgid=05580&amp;balance=%A7%BA%B4%D8%C5%3Cbr/%3E%A7%BA%CA%D1%C1%BE%D1%B9%B8%EC%A1%D1%B9&amp;month=4&amp;year=2020&amp;thetype=%A7%BA%CB%B9%E8%C7%C2%A7%D2%B9" xr:uid="{00000000-0004-0000-0D00-000046040000}"/>
    <hyperlink ref="E1103" r:id="rId1096" display="http://hfo63.cfo.in.th/CheckDataDtl.aspx?orgid=05581&amp;balance=%A7%BA%B4%D8%C5%3Cbr/%3E%A7%BA%CA%D1%C1%BE%D1%B9%B8%EC%A1%D1%B9&amp;month=4&amp;year=2020&amp;thetype=%A7%BA%CB%B9%E8%C7%C2%A7%D2%B9" xr:uid="{00000000-0004-0000-0D00-000047040000}"/>
    <hyperlink ref="E1104" r:id="rId1097" display="http://hfo63.cfo.in.th/CheckDataDtl.aspx?orgid=05581&amp;balance=%A7%BA%B4%D8%C5%3Cbr/%3E%A7%BA%CA%D1%C1%BE%D1%B9%B8%EC%A1%D1%B9&amp;month=4&amp;year=2020&amp;thetype=%A7%BA%CB%B9%E8%C7%C2%A7%D2%B9" xr:uid="{00000000-0004-0000-0D00-000048040000}"/>
    <hyperlink ref="E1105" r:id="rId1098" display="http://hfo63.cfo.in.th/CheckDataDtl.aspx?orgid=05582&amp;balance=%A7%BA%B4%D8%C5%3Cbr/%3E%A7%BA%CA%D1%C1%BE%D1%B9%B8%EC%A1%D1%B9&amp;month=4&amp;year=2020&amp;thetype=%A7%BA%CB%B9%E8%C7%C2%A7%D2%B9" xr:uid="{00000000-0004-0000-0D00-000049040000}"/>
    <hyperlink ref="E1106" r:id="rId1099" display="http://hfo63.cfo.in.th/CheckDataDtl.aspx?orgid=05582&amp;balance=%A7%BA%B4%D8%C5%3Cbr/%3E%A7%BA%CA%D1%C1%BE%D1%B9%B8%EC%A1%D1%B9&amp;month=4&amp;year=2020&amp;thetype=%A7%BA%CB%B9%E8%C7%C2%A7%D2%B9" xr:uid="{00000000-0004-0000-0D00-00004A040000}"/>
    <hyperlink ref="E1107" r:id="rId1100" display="http://hfo63.cfo.in.th/CheckDataDtl.aspx?orgid=05583&amp;balance=%A7%BA%B4%D8%C5%3Cbr/%3E%A7%BA%CA%D1%C1%BE%D1%B9%B8%EC%A1%D1%B9&amp;month=4&amp;year=2020&amp;thetype=%A7%BA%CB%B9%E8%C7%C2%A7%D2%B9" xr:uid="{00000000-0004-0000-0D00-00004B040000}"/>
    <hyperlink ref="E1108" r:id="rId1101" display="http://hfo63.cfo.in.th/CheckDataDtl.aspx?orgid=05583&amp;balance=%A7%BA%B4%D8%C5%3Cbr/%3E%A7%BA%CA%D1%C1%BE%D1%B9%B8%EC%A1%D1%B9&amp;month=4&amp;year=2020&amp;thetype=%A7%BA%CB%B9%E8%C7%C2%A7%D2%B9" xr:uid="{00000000-0004-0000-0D00-00004C040000}"/>
    <hyperlink ref="E1109" r:id="rId1102" display="http://hfo63.cfo.in.th/CheckDataDtl.aspx?orgid=05584&amp;balance=%A7%BA%B4%D8%C5%3Cbr/%3E%A7%BA%CA%D1%C1%BE%D1%B9%B8%EC%A1%D1%B9&amp;month=4&amp;year=2020&amp;thetype=%A7%BA%CB%B9%E8%C7%C2%A7%D2%B9" xr:uid="{00000000-0004-0000-0D00-00004D040000}"/>
    <hyperlink ref="E1110" r:id="rId1103" display="http://hfo63.cfo.in.th/CheckDataDtl.aspx?orgid=05584&amp;balance=%A7%BA%B4%D8%C5%3Cbr/%3E%A7%BA%CA%D1%C1%BE%D1%B9%B8%EC%A1%D1%B9&amp;month=4&amp;year=2020&amp;thetype=%A7%BA%CB%B9%E8%C7%C2%A7%D2%B9" xr:uid="{00000000-0004-0000-0D00-00004E040000}"/>
    <hyperlink ref="E1111" r:id="rId1104" display="http://hfo63.cfo.in.th/CheckDataDtl.aspx?orgid=05585&amp;balance=%A7%BA%B4%D8%C5%3Cbr/%3E%A7%BA%CA%D1%C1%BE%D1%B9%B8%EC%A1%D1%B9&amp;month=4&amp;year=2020&amp;thetype=%A7%BA%CB%B9%E8%C7%C2%A7%D2%B9" xr:uid="{00000000-0004-0000-0D00-00004F040000}"/>
    <hyperlink ref="E1112" r:id="rId1105" display="http://hfo63.cfo.in.th/CheckDataDtl.aspx?orgid=05585&amp;balance=%A7%BA%B4%D8%C5%3Cbr/%3E%A7%BA%CA%D1%C1%BE%D1%B9%B8%EC%A1%D1%B9&amp;month=4&amp;year=2020&amp;thetype=%A7%BA%CB%B9%E8%C7%C2%A7%D2%B9" xr:uid="{00000000-0004-0000-0D00-000050040000}"/>
    <hyperlink ref="E1113" r:id="rId1106" display="http://hfo63.cfo.in.th/CheckDataDtl.aspx?orgid=05586&amp;balance=%A7%BA%B4%D8%C5%3Cbr/%3E%A7%BA%CA%D1%C1%BE%D1%B9%B8%EC%A1%D1%B9&amp;month=4&amp;year=2020&amp;thetype=%A7%BA%CB%B9%E8%C7%C2%A7%D2%B9" xr:uid="{00000000-0004-0000-0D00-000051040000}"/>
    <hyperlink ref="E1114" r:id="rId1107" display="http://hfo63.cfo.in.th/CheckDataDtl.aspx?orgid=05586&amp;balance=%A7%BA%B4%D8%C5%3Cbr/%3E%A7%BA%CA%D1%C1%BE%D1%B9%B8%EC%A1%D1%B9&amp;month=4&amp;year=2020&amp;thetype=%A7%BA%CB%B9%E8%C7%C2%A7%D2%B9" xr:uid="{00000000-0004-0000-0D00-000052040000}"/>
    <hyperlink ref="E1115" r:id="rId1108" display="http://hfo63.cfo.in.th/CheckDataDtl.aspx?orgid=05587&amp;balance=%A7%BA%B4%D8%C5%3Cbr/%3E%A7%BA%CA%D1%C1%BE%D1%B9%B8%EC%A1%D1%B9&amp;month=4&amp;year=2020&amp;thetype=%A7%BA%CB%B9%E8%C7%C2%A7%D2%B9" xr:uid="{00000000-0004-0000-0D00-000053040000}"/>
    <hyperlink ref="E1116" r:id="rId1109" display="http://hfo63.cfo.in.th/CheckDataDtl.aspx?orgid=05587&amp;balance=%A7%BA%B4%D8%C5%3Cbr/%3E%A7%BA%CA%D1%C1%BE%D1%B9%B8%EC%A1%D1%B9&amp;month=4&amp;year=2020&amp;thetype=%A7%BA%CB%B9%E8%C7%C2%A7%D2%B9" xr:uid="{00000000-0004-0000-0D00-000054040000}"/>
    <hyperlink ref="E1117" r:id="rId1110" display="http://hfo63.cfo.in.th/CheckDataDtl.aspx?orgid=05588&amp;balance=%A7%BA%B4%D8%C5%3Cbr/%3E%A7%BA%CA%D1%C1%BE%D1%B9%B8%EC%A1%D1%B9&amp;month=4&amp;year=2020&amp;thetype=%A7%BA%CB%B9%E8%C7%C2%A7%D2%B9" xr:uid="{00000000-0004-0000-0D00-000055040000}"/>
    <hyperlink ref="E1118" r:id="rId1111" display="http://hfo63.cfo.in.th/CheckDataDtl.aspx?orgid=05588&amp;balance=%A7%BA%B4%D8%C5%3Cbr/%3E%A7%BA%CA%D1%C1%BE%D1%B9%B8%EC%A1%D1%B9&amp;month=4&amp;year=2020&amp;thetype=%A7%BA%CB%B9%E8%C7%C2%A7%D2%B9" xr:uid="{00000000-0004-0000-0D00-000056040000}"/>
    <hyperlink ref="E1119" r:id="rId1112" display="http://hfo63.cfo.in.th/CheckDataDtl.aspx?orgid=05589&amp;balance=%A7%BA%B4%D8%C5%3Cbr/%3E%A7%BA%CA%D1%C1%BE%D1%B9%B8%EC%A1%D1%B9&amp;month=4&amp;year=2020&amp;thetype=%A7%BA%CB%B9%E8%C7%C2%A7%D2%B9" xr:uid="{00000000-0004-0000-0D00-000057040000}"/>
    <hyperlink ref="E1120" r:id="rId1113" display="http://hfo63.cfo.in.th/CheckDataDtl.aspx?orgid=05589&amp;balance=%A7%BA%B4%D8%C5%3Cbr/%3E%A7%BA%CA%D1%C1%BE%D1%B9%B8%EC%A1%D1%B9&amp;month=4&amp;year=2020&amp;thetype=%A7%BA%CB%B9%E8%C7%C2%A7%D2%B9" xr:uid="{00000000-0004-0000-0D00-000058040000}"/>
    <hyperlink ref="E1121" r:id="rId1114" display="http://hfo63.cfo.in.th/CheckDataDtl.aspx?orgid=05590&amp;balance=%A7%BA%B4%D8%C5%3Cbr/%3E%A7%BA%CA%D1%C1%BE%D1%B9%B8%EC%A1%D1%B9&amp;month=4&amp;year=2020&amp;thetype=%A7%BA%CB%B9%E8%C7%C2%A7%D2%B9" xr:uid="{00000000-0004-0000-0D00-000059040000}"/>
    <hyperlink ref="E1122" r:id="rId1115" display="http://hfo63.cfo.in.th/CheckDataDtl.aspx?orgid=05590&amp;balance=%A7%BA%B4%D8%C5%3Cbr/%3E%A7%BA%CA%D1%C1%BE%D1%B9%B8%EC%A1%D1%B9&amp;month=4&amp;year=2020&amp;thetype=%A7%BA%CB%B9%E8%C7%C2%A7%D2%B9" xr:uid="{00000000-0004-0000-0D00-00005A040000}"/>
    <hyperlink ref="E1123" r:id="rId1116" display="http://hfo63.cfo.in.th/CheckDataDtl.aspx?orgid=05591&amp;balance=%A7%BA%B4%D8%C5%3Cbr/%3E%A7%BA%CA%D1%C1%BE%D1%B9%B8%EC%A1%D1%B9&amp;month=4&amp;year=2020&amp;thetype=%A7%BA%CB%B9%E8%C7%C2%A7%D2%B9" xr:uid="{00000000-0004-0000-0D00-00005B040000}"/>
    <hyperlink ref="E1124" r:id="rId1117" display="http://hfo63.cfo.in.th/CheckDataDtl.aspx?orgid=05591&amp;balance=%A7%BA%B4%D8%C5%3Cbr/%3E%A7%BA%CA%D1%C1%BE%D1%B9%B8%EC%A1%D1%B9&amp;month=4&amp;year=2020&amp;thetype=%A7%BA%CB%B9%E8%C7%C2%A7%D2%B9" xr:uid="{00000000-0004-0000-0D00-00005C040000}"/>
    <hyperlink ref="E1125" r:id="rId1118" display="http://hfo63.cfo.in.th/CheckDataDtl.aspx?orgid=05592&amp;balance=%A7%BA%B4%D8%C5%3Cbr/%3E%A7%BA%CA%D1%C1%BE%D1%B9%B8%EC%A1%D1%B9&amp;month=4&amp;year=2020&amp;thetype=%A7%BA%CB%B9%E8%C7%C2%A7%D2%B9" xr:uid="{00000000-0004-0000-0D00-00005D040000}"/>
    <hyperlink ref="E1126" r:id="rId1119" display="http://hfo63.cfo.in.th/CheckDataDtl.aspx?orgid=05592&amp;balance=%A7%BA%B4%D8%C5%3Cbr/%3E%A7%BA%CA%D1%C1%BE%D1%B9%B8%EC%A1%D1%B9&amp;month=4&amp;year=2020&amp;thetype=%A7%BA%CB%B9%E8%C7%C2%A7%D2%B9" xr:uid="{00000000-0004-0000-0D00-00005E040000}"/>
    <hyperlink ref="E1127" r:id="rId1120" display="http://hfo63.cfo.in.th/CheckDataDtl.aspx?orgid=05593&amp;balance=%A7%BA%B4%D8%C5%3Cbr/%3E%A7%BA%CA%D1%C1%BE%D1%B9%B8%EC%A1%D1%B9&amp;month=4&amp;year=2020&amp;thetype=%A7%BA%CB%B9%E8%C7%C2%A7%D2%B9" xr:uid="{00000000-0004-0000-0D00-00005F040000}"/>
    <hyperlink ref="E1128" r:id="rId1121" display="http://hfo63.cfo.in.th/CheckDataDtl.aspx?orgid=05593&amp;balance=%A7%BA%B4%D8%C5%3Cbr/%3E%A7%BA%CA%D1%C1%BE%D1%B9%B8%EC%A1%D1%B9&amp;month=4&amp;year=2020&amp;thetype=%A7%BA%CB%B9%E8%C7%C2%A7%D2%B9" xr:uid="{00000000-0004-0000-0D00-000060040000}"/>
    <hyperlink ref="E1129" r:id="rId1122" display="http://hfo63.cfo.in.th/CheckDataDtl.aspx?orgid=05594&amp;balance=%A7%BA%B4%D8%C5%3Cbr/%3E%A7%BA%CA%D1%C1%BE%D1%B9%B8%EC%A1%D1%B9&amp;month=4&amp;year=2020&amp;thetype=%A7%BA%CB%B9%E8%C7%C2%A7%D2%B9" xr:uid="{00000000-0004-0000-0D00-000061040000}"/>
    <hyperlink ref="E1130" r:id="rId1123" display="http://hfo63.cfo.in.th/CheckDataDtl.aspx?orgid=05594&amp;balance=%A7%BA%B4%D8%C5%3Cbr/%3E%A7%BA%CA%D1%C1%BE%D1%B9%B8%EC%A1%D1%B9&amp;month=4&amp;year=2020&amp;thetype=%A7%BA%CB%B9%E8%C7%C2%A7%D2%B9" xr:uid="{00000000-0004-0000-0D00-000062040000}"/>
    <hyperlink ref="E1131" r:id="rId1124" display="http://hfo63.cfo.in.th/CheckDataDtl.aspx?orgid=10710&amp;balance=%A7%BA%B4%D8%C5%3Cbr/%3E%A7%BA%CA%D1%C1%BE%D1%B9%B8%EC%A1%D1%B9&amp;month=4&amp;year=2020&amp;thetype=%A7%BA%CB%B9%E8%C7%C2%A7%D2%B9" xr:uid="{00000000-0004-0000-0D00-000063040000}"/>
    <hyperlink ref="E1132" r:id="rId1125" display="http://hfo63.cfo.in.th/CheckDataDtl.aspx?orgid=10710&amp;balance=%A7%BA%B4%D8%C5%3Cbr/%3E%A7%BA%CA%D1%C1%BE%D1%B9%B8%EC%A1%D1%B9&amp;month=4&amp;year=2020&amp;thetype=%A7%BA%CB%B9%E8%C7%C2%A7%D2%B9" xr:uid="{00000000-0004-0000-0D00-000064040000}"/>
    <hyperlink ref="E1133" r:id="rId1126" display="http://hfo63.cfo.in.th/CheckDataDtl.aspx?orgid=11089&amp;balance=%A7%BA%B4%D8%C5%3Cbr/%3E%A7%BA%CA%D1%C1%BE%D1%B9%B8%EC%A1%D1%B9&amp;month=4&amp;year=2020&amp;thetype=%A7%BA%CB%B9%E8%C7%C2%A7%D2%B9" xr:uid="{00000000-0004-0000-0D00-000065040000}"/>
    <hyperlink ref="E1134" r:id="rId1127" display="http://hfo63.cfo.in.th/CheckDataDtl.aspx?orgid=11089&amp;balance=%A7%BA%B4%D8%C5%3Cbr/%3E%A7%BA%CA%D1%C1%BE%D1%B9%B8%EC%A1%D1%B9&amp;month=4&amp;year=2020&amp;thetype=%A7%BA%CB%B9%E8%C7%C2%A7%D2%B9" xr:uid="{00000000-0004-0000-0D00-000066040000}"/>
    <hyperlink ref="E1135" r:id="rId1128" display="http://hfo63.cfo.in.th/CheckDataDtl.aspx?orgid=11090&amp;balance=%A7%BA%B4%D8%C5%3Cbr/%3E%A7%BA%CA%D1%C1%BE%D1%B9%B8%EC%A1%D1%B9&amp;month=4&amp;year=2020&amp;thetype=%A7%BA%CB%B9%E8%C7%C2%A7%D2%B9" xr:uid="{00000000-0004-0000-0D00-000067040000}"/>
    <hyperlink ref="E1136" r:id="rId1129" display="http://hfo63.cfo.in.th/CheckDataDtl.aspx?orgid=11090&amp;balance=%A7%BA%B4%D8%C5%3Cbr/%3E%A7%BA%CA%D1%C1%BE%D1%B9%B8%EC%A1%D1%B9&amp;month=4&amp;year=2020&amp;thetype=%A7%BA%CB%B9%E8%C7%C2%A7%D2%B9" xr:uid="{00000000-0004-0000-0D00-000068040000}"/>
    <hyperlink ref="E1137" r:id="rId1130" display="http://hfo63.cfo.in.th/CheckDataDtl.aspx?orgid=11091&amp;balance=%A7%BA%B4%D8%C5%3Cbr/%3E%A7%BA%CA%D1%C1%BE%D1%B9%B8%EC%A1%D1%B9&amp;month=4&amp;year=2020&amp;thetype=%A7%BA%CB%B9%E8%C7%C2%A7%D2%B9" xr:uid="{00000000-0004-0000-0D00-000069040000}"/>
    <hyperlink ref="E1138" r:id="rId1131" display="http://hfo63.cfo.in.th/CheckDataDtl.aspx?orgid=11091&amp;balance=%A7%BA%B4%D8%C5%3Cbr/%3E%A7%BA%CA%D1%C1%BE%D1%B9%B8%EC%A1%D1%B9&amp;month=4&amp;year=2020&amp;thetype=%A7%BA%CB%B9%E8%C7%C2%A7%D2%B9" xr:uid="{00000000-0004-0000-0D00-00006A040000}"/>
    <hyperlink ref="E1139" r:id="rId1132" display="http://hfo63.cfo.in.th/CheckDataDtl.aspx?orgid=11092&amp;balance=%A7%BA%B4%D8%C5%3Cbr/%3E%A7%BA%CA%D1%C1%BE%D1%B9%B8%EC%A1%D1%B9&amp;month=4&amp;year=2020&amp;thetype=%A7%BA%CB%B9%E8%C7%C2%A7%D2%B9" xr:uid="{00000000-0004-0000-0D00-00006B040000}"/>
    <hyperlink ref="E1140" r:id="rId1133" display="http://hfo63.cfo.in.th/CheckDataDtl.aspx?orgid=11092&amp;balance=%A7%BA%B4%D8%C5%3Cbr/%3E%A7%BA%CA%D1%C1%BE%D1%B9%B8%EC%A1%D1%B9&amp;month=4&amp;year=2020&amp;thetype=%A7%BA%CB%B9%E8%C7%C2%A7%D2%B9" xr:uid="{00000000-0004-0000-0D00-00006C040000}"/>
    <hyperlink ref="E1141" r:id="rId1134" display="http://hfo63.cfo.in.th/CheckDataDtl.aspx?orgid=11093&amp;balance=%A7%BA%B4%D8%C5%3Cbr/%3E%A7%BA%CA%D1%C1%BE%D1%B9%B8%EC%A1%D1%B9&amp;month=4&amp;year=2020&amp;thetype=%A7%BA%CB%B9%E8%C7%C2%A7%D2%B9" xr:uid="{00000000-0004-0000-0D00-00006D040000}"/>
    <hyperlink ref="E1142" r:id="rId1135" display="http://hfo63.cfo.in.th/CheckDataDtl.aspx?orgid=11093&amp;balance=%A7%BA%B4%D8%C5%3Cbr/%3E%A7%BA%CA%D1%C1%BE%D1%B9%B8%EC%A1%D1%B9&amp;month=4&amp;year=2020&amp;thetype=%A7%BA%CB%B9%E8%C7%C2%A7%D2%B9" xr:uid="{00000000-0004-0000-0D00-00006E040000}"/>
    <hyperlink ref="E1143" r:id="rId1136" display="http://hfo63.cfo.in.th/CheckDataDtl.aspx?orgid=11094&amp;balance=%A7%BA%B4%D8%C5%3Cbr/%3E%A7%BA%CA%D1%C1%BE%D1%B9%B8%EC%A1%D1%B9&amp;month=4&amp;year=2020&amp;thetype=%A7%BA%CB%B9%E8%C7%C2%A7%D2%B9" xr:uid="{00000000-0004-0000-0D00-00006F040000}"/>
    <hyperlink ref="E1144" r:id="rId1137" display="http://hfo63.cfo.in.th/CheckDataDtl.aspx?orgid=11094&amp;balance=%A7%BA%B4%D8%C5%3Cbr/%3E%A7%BA%CA%D1%C1%BE%D1%B9%B8%EC%A1%D1%B9&amp;month=4&amp;year=2020&amp;thetype=%A7%BA%CB%B9%E8%C7%C2%A7%D2%B9" xr:uid="{00000000-0004-0000-0D00-000070040000}"/>
    <hyperlink ref="E1145" r:id="rId1138" display="http://hfo63.cfo.in.th/CheckDataDtl.aspx?orgid=11095&amp;balance=%A7%BA%B4%D8%C5%3Cbr/%3E%A7%BA%CA%D1%C1%BE%D1%B9%B8%EC%A1%D1%B9&amp;month=4&amp;year=2020&amp;thetype=%A7%BA%CB%B9%E8%C7%C2%A7%D2%B9" xr:uid="{00000000-0004-0000-0D00-000071040000}"/>
    <hyperlink ref="E1146" r:id="rId1139" display="http://hfo63.cfo.in.th/CheckDataDtl.aspx?orgid=11095&amp;balance=%A7%BA%B4%D8%C5%3Cbr/%3E%A7%BA%CA%D1%C1%BE%D1%B9%B8%EC%A1%D1%B9&amp;month=4&amp;year=2020&amp;thetype=%A7%BA%CB%B9%E8%C7%C2%A7%D2%B9" xr:uid="{00000000-0004-0000-0D00-000072040000}"/>
    <hyperlink ref="E1147" r:id="rId1140" display="http://hfo63.cfo.in.th/CheckDataDtl.aspx?orgid=11096&amp;balance=%A7%BA%B4%D8%C5%3Cbr/%3E%A7%BA%CA%D1%C1%BE%D1%B9%B8%EC%A1%D1%B9&amp;month=4&amp;year=2020&amp;thetype=%A7%BA%CB%B9%E8%C7%C2%A7%D2%B9" xr:uid="{00000000-0004-0000-0D00-000073040000}"/>
    <hyperlink ref="E1148" r:id="rId1141" display="http://hfo63.cfo.in.th/CheckDataDtl.aspx?orgid=11096&amp;balance=%A7%BA%B4%D8%C5%3Cbr/%3E%A7%BA%CA%D1%C1%BE%D1%B9%B8%EC%A1%D1%B9&amp;month=4&amp;year=2020&amp;thetype=%A7%BA%CB%B9%E8%C7%C2%A7%D2%B9" xr:uid="{00000000-0004-0000-0D00-000074040000}"/>
    <hyperlink ref="E1149" r:id="rId1142" display="http://hfo63.cfo.in.th/CheckDataDtl.aspx?orgid=11097&amp;balance=%A7%BA%B4%D8%C5%3Cbr/%3E%A7%BA%CA%D1%C1%BE%D1%B9%B8%EC%A1%D1%B9&amp;month=4&amp;year=2020&amp;thetype=%A7%BA%CB%B9%E8%C7%C2%A7%D2%B9" xr:uid="{00000000-0004-0000-0D00-000075040000}"/>
    <hyperlink ref="E1150" r:id="rId1143" display="http://hfo63.cfo.in.th/CheckDataDtl.aspx?orgid=11097&amp;balance=%A7%BA%B4%D8%C5%3Cbr/%3E%A7%BA%CA%D1%C1%BE%D1%B9%B8%EC%A1%D1%B9&amp;month=4&amp;year=2020&amp;thetype=%A7%BA%CB%B9%E8%C7%C2%A7%D2%B9" xr:uid="{00000000-0004-0000-0D00-000076040000}"/>
    <hyperlink ref="E1151" r:id="rId1144" display="http://hfo63.cfo.in.th/CheckDataDtl.aspx?orgid=11098&amp;balance=%A7%BA%B4%D8%C5%3Cbr/%3E%A7%BA%CA%D1%C1%BE%D1%B9%B8%EC%A1%D1%B9&amp;month=4&amp;year=2020&amp;thetype=%A7%BA%CB%B9%E8%C7%C2%A7%D2%B9" xr:uid="{00000000-0004-0000-0D00-000077040000}"/>
    <hyperlink ref="E1152" r:id="rId1145" display="http://hfo63.cfo.in.th/CheckDataDtl.aspx?orgid=11098&amp;balance=%A7%BA%B4%D8%C5%3Cbr/%3E%A7%BA%CA%D1%C1%BE%D1%B9%B8%EC%A1%D1%B9&amp;month=4&amp;year=2020&amp;thetype=%A7%BA%CB%B9%E8%C7%C2%A7%D2%B9" xr:uid="{00000000-0004-0000-0D00-000078040000}"/>
    <hyperlink ref="E1153" r:id="rId1146" display="http://hfo63.cfo.in.th/CheckDataDtl.aspx?orgid=11099&amp;balance=%A7%BA%B4%D8%C5%3Cbr/%3E%A7%BA%CA%D1%C1%BE%D1%B9%B8%EC%A1%D1%B9&amp;month=4&amp;year=2020&amp;thetype=%A7%BA%CB%B9%E8%C7%C2%A7%D2%B9" xr:uid="{00000000-0004-0000-0D00-000079040000}"/>
    <hyperlink ref="E1154" r:id="rId1147" display="http://hfo63.cfo.in.th/CheckDataDtl.aspx?orgid=11099&amp;balance=%A7%BA%B4%D8%C5%3Cbr/%3E%A7%BA%CA%D1%C1%BE%D1%B9%B8%EC%A1%D1%B9&amp;month=4&amp;year=2020&amp;thetype=%A7%BA%CB%B9%E8%C7%C2%A7%D2%B9" xr:uid="{00000000-0004-0000-0D00-00007A040000}"/>
    <hyperlink ref="E1155" r:id="rId1148" display="http://hfo63.cfo.in.th/CheckDataDtl.aspx?orgid=11100&amp;balance=%A7%BA%B4%D8%C5%3Cbr/%3E%A7%BA%CA%D1%C1%BE%D1%B9%B8%EC%A1%D1%B9&amp;month=4&amp;year=2020&amp;thetype=%A7%BA%CB%B9%E8%C7%C2%A7%D2%B9" xr:uid="{00000000-0004-0000-0D00-00007B040000}"/>
    <hyperlink ref="E1156" r:id="rId1149" display="http://hfo63.cfo.in.th/CheckDataDtl.aspx?orgid=11100&amp;balance=%A7%BA%B4%D8%C5%3Cbr/%3E%A7%BA%CA%D1%C1%BE%D1%B9%B8%EC%A1%D1%B9&amp;month=4&amp;year=2020&amp;thetype=%A7%BA%CB%B9%E8%C7%C2%A7%D2%B9" xr:uid="{00000000-0004-0000-0D00-00007C040000}"/>
    <hyperlink ref="E1157" r:id="rId1150" display="http://hfo63.cfo.in.th/CheckDataDtl.aspx?orgid=11101&amp;balance=%A7%BA%B4%D8%C5%3Cbr/%3E%A7%BA%CA%D1%C1%BE%D1%B9%B8%EC%A1%D1%B9&amp;month=4&amp;year=2020&amp;thetype=%A7%BA%CB%B9%E8%C7%C2%A7%D2%B9" xr:uid="{00000000-0004-0000-0D00-00007D040000}"/>
    <hyperlink ref="E1158" r:id="rId1151" display="http://hfo63.cfo.in.th/CheckDataDtl.aspx?orgid=11101&amp;balance=%A7%BA%B4%D8%C5%3Cbr/%3E%A7%BA%CA%D1%C1%BE%D1%B9%B8%EC%A1%D1%B9&amp;month=4&amp;year=2020&amp;thetype=%A7%BA%CB%B9%E8%C7%C2%A7%D2%B9" xr:uid="{00000000-0004-0000-0D00-00007E040000}"/>
    <hyperlink ref="E1159" r:id="rId1152" display="http://hfo63.cfo.in.th/CheckDataDtl.aspx?orgid=11102&amp;balance=%A7%BA%B4%D8%C5%3Cbr/%3E%A7%BA%CA%D1%C1%BE%D1%B9%B8%EC%A1%D1%B9&amp;month=4&amp;year=2020&amp;thetype=%A7%BA%CB%B9%E8%C7%C2%A7%D2%B9" xr:uid="{00000000-0004-0000-0D00-00007F040000}"/>
    <hyperlink ref="E1160" r:id="rId1153" display="http://hfo63.cfo.in.th/CheckDataDtl.aspx?orgid=11102&amp;balance=%A7%BA%B4%D8%C5%3Cbr/%3E%A7%BA%CA%D1%C1%BE%D1%B9%B8%EC%A1%D1%B9&amp;month=4&amp;year=2020&amp;thetype=%A7%BA%CB%B9%E8%C7%C2%A7%D2%B9" xr:uid="{00000000-0004-0000-0D00-000080040000}"/>
    <hyperlink ref="E1161" r:id="rId1154" display="http://hfo63.cfo.in.th/CheckDataDtl.aspx?orgid=11103&amp;balance=%A7%BA%B4%D8%C5%3Cbr/%3E%A7%BA%CA%D1%C1%BE%D1%B9%B8%EC%A1%D1%B9&amp;month=4&amp;year=2020&amp;thetype=%A7%BA%CB%B9%E8%C7%C2%A7%D2%B9" xr:uid="{00000000-0004-0000-0D00-000081040000}"/>
    <hyperlink ref="E1162" r:id="rId1155" display="http://hfo63.cfo.in.th/CheckDataDtl.aspx?orgid=11103&amp;balance=%A7%BA%B4%D8%C5%3Cbr/%3E%A7%BA%CA%D1%C1%BE%D1%B9%B8%EC%A1%D1%B9&amp;month=4&amp;year=2020&amp;thetype=%A7%BA%CB%B9%E8%C7%C2%A7%D2%B9" xr:uid="{00000000-0004-0000-0D00-000082040000}"/>
    <hyperlink ref="E1163" r:id="rId1156" display="http://hfo63.cfo.in.th/CheckDataDtl.aspx?orgid=11450&amp;balance=%A7%BA%B4%D8%C5%3Cbr/%3E%A7%BA%CA%D1%C1%BE%D1%B9%B8%EC%A1%D1%B9&amp;month=4&amp;year=2020&amp;thetype=%A7%BA%CB%B9%E8%C7%C2%A7%D2%B9" xr:uid="{00000000-0004-0000-0D00-000083040000}"/>
    <hyperlink ref="E1164" r:id="rId1157" display="http://hfo63.cfo.in.th/CheckDataDtl.aspx?orgid=11450&amp;balance=%A7%BA%B4%D8%C5%3Cbr/%3E%A7%BA%CA%D1%C1%BE%D1%B9%B8%EC%A1%D1%B9&amp;month=4&amp;year=2020&amp;thetype=%A7%BA%CB%B9%E8%C7%C2%A7%D2%B9" xr:uid="{00000000-0004-0000-0D00-000084040000}"/>
    <hyperlink ref="E1165" r:id="rId1158" display="http://hfo63.cfo.in.th/CheckDataDtl.aspx?orgid=11758&amp;balance=%A7%BA%B4%D8%C5%3Cbr/%3E%A7%BA%CA%D1%C1%BE%D1%B9%B8%EC%A1%D1%B9&amp;month=4&amp;year=2020&amp;thetype=%A7%BA%CB%B9%E8%C7%C2%A7%D2%B9" xr:uid="{00000000-0004-0000-0D00-000085040000}"/>
    <hyperlink ref="E1166" r:id="rId1159" display="http://hfo63.cfo.in.th/CheckDataDtl.aspx?orgid=11758&amp;balance=%A7%BA%B4%D8%C5%3Cbr/%3E%A7%BA%CA%D1%C1%BE%D1%B9%B8%EC%A1%D1%B9&amp;month=4&amp;year=2020&amp;thetype=%A7%BA%CB%B9%E8%C7%C2%A7%D2%B9" xr:uid="{00000000-0004-0000-0D00-000086040000}"/>
    <hyperlink ref="E1167" r:id="rId1160" display="http://hfo63.cfo.in.th/CheckDataDtl.aspx?orgid=13967&amp;balance=%A7%BA%B4%D8%C5%3Cbr/%3E%A7%BA%CA%D1%C1%BE%D1%B9%B8%EC%A1%D1%B9&amp;month=4&amp;year=2020&amp;thetype=%A7%BA%CB%B9%E8%C7%C2%A7%D2%B9" xr:uid="{00000000-0004-0000-0D00-000087040000}"/>
    <hyperlink ref="E1168" r:id="rId1161" display="http://hfo63.cfo.in.th/CheckDataDtl.aspx?orgid=13967&amp;balance=%A7%BA%B4%D8%C5%3Cbr/%3E%A7%BA%CA%D1%C1%BE%D1%B9%B8%EC%A1%D1%B9&amp;month=4&amp;year=2020&amp;thetype=%A7%BA%CB%B9%E8%C7%C2%A7%D2%B9" xr:uid="{00000000-0004-0000-0D00-000088040000}"/>
    <hyperlink ref="E1169" r:id="rId1162" display="http://hfo63.cfo.in.th/CheckDataDtl.aspx?orgid=13968&amp;balance=%A7%BA%B4%D8%C5%3Cbr/%3E%A7%BA%CA%D1%C1%BE%D1%B9%B8%EC%A1%D1%B9&amp;month=4&amp;year=2020&amp;thetype=%A7%BA%CB%B9%E8%C7%C2%A7%D2%B9" xr:uid="{00000000-0004-0000-0D00-000089040000}"/>
    <hyperlink ref="E1170" r:id="rId1163" display="http://hfo63.cfo.in.th/CheckDataDtl.aspx?orgid=13968&amp;balance=%A7%BA%B4%D8%C5%3Cbr/%3E%A7%BA%CA%D1%C1%BE%D1%B9%B8%EC%A1%D1%B9&amp;month=4&amp;year=2020&amp;thetype=%A7%BA%CB%B9%E8%C7%C2%A7%D2%B9" xr:uid="{00000000-0004-0000-0D00-00008A040000}"/>
    <hyperlink ref="E1171" r:id="rId1164" display="http://hfo63.cfo.in.th/CheckDataDtl.aspx?orgid=13969&amp;balance=%A7%BA%B4%D8%C5%3Cbr/%3E%A7%BA%CA%D1%C1%BE%D1%B9%B8%EC%A1%D1%B9&amp;month=4&amp;year=2020&amp;thetype=%A7%BA%CB%B9%E8%C7%C2%A7%D2%B9" xr:uid="{00000000-0004-0000-0D00-00008B040000}"/>
    <hyperlink ref="E1172" r:id="rId1165" display="http://hfo63.cfo.in.th/CheckDataDtl.aspx?orgid=13969&amp;balance=%A7%BA%B4%D8%C5%3Cbr/%3E%A7%BA%CA%D1%C1%BE%D1%B9%B8%EC%A1%D1%B9&amp;month=4&amp;year=2020&amp;thetype=%A7%BA%CB%B9%E8%C7%C2%A7%D2%B9" xr:uid="{00000000-0004-0000-0D00-00008C040000}"/>
    <hyperlink ref="E1173" r:id="rId1166" display="http://hfo63.cfo.in.th/CheckDataDtl.aspx?orgid=13970&amp;balance=%A7%BA%B4%D8%C5%3Cbr/%3E%A7%BA%CA%D1%C1%BE%D1%B9%B8%EC%A1%D1%B9&amp;month=4&amp;year=2020&amp;thetype=%A7%BA%CB%B9%E8%C7%C2%A7%D2%B9" xr:uid="{00000000-0004-0000-0D00-00008D040000}"/>
    <hyperlink ref="E1174" r:id="rId1167" display="http://hfo63.cfo.in.th/CheckDataDtl.aspx?orgid=13970&amp;balance=%A7%BA%B4%D8%C5%3Cbr/%3E%A7%BA%CA%D1%C1%BE%D1%B9%B8%EC%A1%D1%B9&amp;month=4&amp;year=2020&amp;thetype=%A7%BA%CB%B9%E8%C7%C2%A7%D2%B9" xr:uid="{00000000-0004-0000-0D00-00008E040000}"/>
    <hyperlink ref="E1175" r:id="rId1168" display="http://hfo63.cfo.in.th/CheckDataDtl.aspx?orgid=13971&amp;balance=%A7%BA%B4%D8%C5%3Cbr/%3E%A7%BA%CA%D1%C1%BE%D1%B9%B8%EC%A1%D1%B9&amp;month=4&amp;year=2020&amp;thetype=%A7%BA%CB%B9%E8%C7%C2%A7%D2%B9" xr:uid="{00000000-0004-0000-0D00-00008F040000}"/>
    <hyperlink ref="E1176" r:id="rId1169" display="http://hfo63.cfo.in.th/CheckDataDtl.aspx?orgid=13971&amp;balance=%A7%BA%B4%D8%C5%3Cbr/%3E%A7%BA%CA%D1%C1%BE%D1%B9%B8%EC%A1%D1%B9&amp;month=4&amp;year=2020&amp;thetype=%A7%BA%CB%B9%E8%C7%C2%A7%D2%B9" xr:uid="{00000000-0004-0000-0D00-000090040000}"/>
    <hyperlink ref="E1177" r:id="rId1170" display="http://hfo63.cfo.in.th/CheckDataDtl.aspx?orgid=13972&amp;balance=%A7%BA%B4%D8%C5%3Cbr/%3E%A7%BA%CA%D1%C1%BE%D1%B9%B8%EC%A1%D1%B9&amp;month=4&amp;year=2020&amp;thetype=%A7%BA%CB%B9%E8%C7%C2%A7%D2%B9" xr:uid="{00000000-0004-0000-0D00-000091040000}"/>
    <hyperlink ref="E1178" r:id="rId1171" display="http://hfo63.cfo.in.th/CheckDataDtl.aspx?orgid=13972&amp;balance=%A7%BA%B4%D8%C5%3Cbr/%3E%A7%BA%CA%D1%C1%BE%D1%B9%B8%EC%A1%D1%B9&amp;month=4&amp;year=2020&amp;thetype=%A7%BA%CB%B9%E8%C7%C2%A7%D2%B9" xr:uid="{00000000-0004-0000-0D00-000092040000}"/>
    <hyperlink ref="E1179" r:id="rId1172" display="http://hfo63.cfo.in.th/CheckDataDtl.aspx?orgid=13973&amp;balance=%A7%BA%B4%D8%C5%3Cbr/%3E%A7%BA%CA%D1%C1%BE%D1%B9%B8%EC%A1%D1%B9&amp;month=4&amp;year=2020&amp;thetype=%A7%BA%CB%B9%E8%C7%C2%A7%D2%B9" xr:uid="{00000000-0004-0000-0D00-000093040000}"/>
    <hyperlink ref="E1180" r:id="rId1173" display="http://hfo63.cfo.in.th/CheckDataDtl.aspx?orgid=13973&amp;balance=%A7%BA%B4%D8%C5%3Cbr/%3E%A7%BA%CA%D1%C1%BE%D1%B9%B8%EC%A1%D1%B9&amp;month=4&amp;year=2020&amp;thetype=%A7%BA%CB%B9%E8%C7%C2%A7%D2%B9" xr:uid="{00000000-0004-0000-0D00-000094040000}"/>
    <hyperlink ref="E1181" r:id="rId1174" display="http://hfo63.cfo.in.th/CheckDataDtl.aspx?orgid=13975&amp;balance=%A7%BA%B4%D8%C5%3Cbr/%3E%A7%BA%CA%D1%C1%BE%D1%B9%B8%EC%A1%D1%B9&amp;month=4&amp;year=2020&amp;thetype=%A7%BA%CB%B9%E8%C7%C2%A7%D2%B9" xr:uid="{00000000-0004-0000-0D00-000095040000}"/>
    <hyperlink ref="E1182" r:id="rId1175" display="http://hfo63.cfo.in.th/CheckDataDtl.aspx?orgid=13975&amp;balance=%A7%BA%B4%D8%C5%3Cbr/%3E%A7%BA%CA%D1%C1%BE%D1%B9%B8%EC%A1%D1%B9&amp;month=4&amp;year=2020&amp;thetype=%A7%BA%CB%B9%E8%C7%C2%A7%D2%B9" xr:uid="{00000000-0004-0000-0D00-000096040000}"/>
    <hyperlink ref="E1183" r:id="rId1176" display="http://hfo63.cfo.in.th/CheckDataDtl.aspx?orgid=13976&amp;balance=%A7%BA%B4%D8%C5%3Cbr/%3E%A7%BA%CA%D1%C1%BE%D1%B9%B8%EC%A1%D1%B9&amp;month=4&amp;year=2020&amp;thetype=%A7%BA%CB%B9%E8%C7%C2%A7%D2%B9" xr:uid="{00000000-0004-0000-0D00-000097040000}"/>
    <hyperlink ref="E1184" r:id="rId1177" display="http://hfo63.cfo.in.th/CheckDataDtl.aspx?orgid=13976&amp;balance=%A7%BA%B4%D8%C5%3Cbr/%3E%A7%BA%CA%D1%C1%BE%D1%B9%B8%EC%A1%D1%B9&amp;month=4&amp;year=2020&amp;thetype=%A7%BA%CB%B9%E8%C7%C2%A7%D2%B9" xr:uid="{00000000-0004-0000-0D00-000098040000}"/>
    <hyperlink ref="E1185" r:id="rId1178" display="http://hfo63.cfo.in.th/CheckDataDtl.aspx?orgid=13977&amp;balance=%A7%BA%B4%D8%C5%3Cbr/%3E%A7%BA%CA%D1%C1%BE%D1%B9%B8%EC%A1%D1%B9&amp;month=4&amp;year=2020&amp;thetype=%A7%BA%CB%B9%E8%C7%C2%A7%D2%B9" xr:uid="{00000000-0004-0000-0D00-000099040000}"/>
    <hyperlink ref="E1186" r:id="rId1179" display="http://hfo63.cfo.in.th/CheckDataDtl.aspx?orgid=13977&amp;balance=%A7%BA%B4%D8%C5%3Cbr/%3E%A7%BA%CA%D1%C1%BE%D1%B9%B8%EC%A1%D1%B9&amp;month=4&amp;year=2020&amp;thetype=%A7%BA%CB%B9%E8%C7%C2%A7%D2%B9" xr:uid="{00000000-0004-0000-0D00-00009A040000}"/>
    <hyperlink ref="E1187" r:id="rId1180" display="http://hfo63.cfo.in.th/CheckDataDtl.aspx?orgid=14441&amp;balance=%A7%BA%B4%D8%C5%3Cbr/%3E%A7%BA%CA%D1%C1%BE%D1%B9%B8%EC%A1%D1%B9&amp;month=4&amp;year=2020&amp;thetype=%A7%BA%CB%B9%E8%C7%C2%A7%D2%B9" xr:uid="{00000000-0004-0000-0D00-00009B040000}"/>
    <hyperlink ref="E1188" r:id="rId1181" display="http://hfo63.cfo.in.th/CheckDataDtl.aspx?orgid=14441&amp;balance=%A7%BA%B4%D8%C5%3Cbr/%3E%A7%BA%CA%D1%C1%BE%D1%B9%B8%EC%A1%D1%B9&amp;month=4&amp;year=2020&amp;thetype=%A7%BA%CB%B9%E8%C7%C2%A7%D2%B9" xr:uid="{00000000-0004-0000-0D00-00009C040000}"/>
    <hyperlink ref="E1189" r:id="rId1182" display="http://hfo63.cfo.in.th/CheckDataDtl.aspx?orgid=14721&amp;balance=%A7%BA%B4%D8%C5%3Cbr/%3E%A7%BA%CA%D1%C1%BE%D1%B9%B8%EC%A1%D1%B9&amp;month=4&amp;year=2020&amp;thetype=%A7%BA%CB%B9%E8%C7%C2%A7%D2%B9" xr:uid="{00000000-0004-0000-0D00-00009D040000}"/>
    <hyperlink ref="E1190" r:id="rId1183" display="http://hfo63.cfo.in.th/CheckDataDtl.aspx?orgid=14721&amp;balance=%A7%BA%B4%D8%C5%3Cbr/%3E%A7%BA%CA%D1%C1%BE%D1%B9%B8%EC%A1%D1%B9&amp;month=4&amp;year=2020&amp;thetype=%A7%BA%CB%B9%E8%C7%C2%A7%D2%B9" xr:uid="{00000000-0004-0000-0D00-00009E040000}"/>
    <hyperlink ref="E1191" r:id="rId1184" display="http://hfo63.cfo.in.th/CheckDataDtl.aspx?orgid=14887&amp;balance=%A7%BA%B4%D8%C5%3Cbr/%3E%A7%BA%CA%D1%C1%BE%D1%B9%B8%EC%A1%D1%B9&amp;month=4&amp;year=2020&amp;thetype=%A7%BA%CB%B9%E8%C7%C2%A7%D2%B9" xr:uid="{00000000-0004-0000-0D00-00009F040000}"/>
    <hyperlink ref="E1192" r:id="rId1185" display="http://hfo63.cfo.in.th/CheckDataDtl.aspx?orgid=14887&amp;balance=%A7%BA%B4%D8%C5%3Cbr/%3E%A7%BA%CA%D1%C1%BE%D1%B9%B8%EC%A1%D1%B9&amp;month=4&amp;year=2020&amp;thetype=%A7%BA%CB%B9%E8%C7%C2%A7%D2%B9" xr:uid="{00000000-0004-0000-0D00-0000A0040000}"/>
    <hyperlink ref="E1193" r:id="rId1186" display="http://hfo63.cfo.in.th/CheckDataDtl.aspx?orgid=14891&amp;balance=%A7%BA%B4%D8%C5%3Cbr/%3E%A7%BA%CA%D1%C1%BE%D1%B9%B8%EC%A1%D1%B9&amp;month=4&amp;year=2020&amp;thetype=%A7%BA%CB%B9%E8%C7%C2%A7%D2%B9" xr:uid="{00000000-0004-0000-0D00-0000A1040000}"/>
    <hyperlink ref="E1194" r:id="rId1187" display="http://hfo63.cfo.in.th/CheckDataDtl.aspx?orgid=14891&amp;balance=%A7%BA%B4%D8%C5%3Cbr/%3E%A7%BA%CA%D1%C1%BE%D1%B9%B8%EC%A1%D1%B9&amp;month=4&amp;year=2020&amp;thetype=%A7%BA%CB%B9%E8%C7%C2%A7%D2%B9" xr:uid="{00000000-0004-0000-0D00-0000A2040000}"/>
    <hyperlink ref="E1195" r:id="rId1188" display="http://hfo63.cfo.in.th/CheckDataDtl.aspx?orgid=21323&amp;balance=%A7%BA%B4%D8%C5%3Cbr/%3E%A7%BA%CA%D1%C1%BE%D1%B9%B8%EC%A1%D1%B9&amp;month=4&amp;year=2020&amp;thetype=%A7%BA%CB%B9%E8%C7%C2%A7%D2%B9" xr:uid="{00000000-0004-0000-0D00-0000A3040000}"/>
    <hyperlink ref="E1196" r:id="rId1189" display="http://hfo63.cfo.in.th/CheckDataDtl.aspx?orgid=21323&amp;balance=%A7%BA%B4%D8%C5%3Cbr/%3E%A7%BA%CA%D1%C1%BE%D1%B9%B8%EC%A1%D1%B9&amp;month=4&amp;year=2020&amp;thetype=%A7%BA%CB%B9%E8%C7%C2%A7%D2%B9" xr:uid="{00000000-0004-0000-0D00-0000A4040000}"/>
    <hyperlink ref="E1197" r:id="rId1190" display="http://hfo63.cfo.in.th/CheckDataDtl.aspx?orgid=23217&amp;balance=%A7%BA%B4%D8%C5%3Cbr/%3E%A7%BA%CA%D1%C1%BE%D1%B9%B8%EC%A1%D1%B9&amp;month=4&amp;year=2020&amp;thetype=%A7%BA%CB%B9%E8%C7%C2%A7%D2%B9" xr:uid="{00000000-0004-0000-0D00-0000A5040000}"/>
    <hyperlink ref="E1198" r:id="rId1191" display="http://hfo63.cfo.in.th/CheckDataDtl.aspx?orgid=23217&amp;balance=%A7%BA%B4%D8%C5%3Cbr/%3E%A7%BA%CA%D1%C1%BE%D1%B9%B8%EC%A1%D1%B9&amp;month=4&amp;year=2020&amp;thetype=%A7%BA%CB%B9%E8%C7%C2%A7%D2%B9" xr:uid="{00000000-0004-0000-0D00-0000A6040000}"/>
    <hyperlink ref="E1199" r:id="rId1192" display="http://hfo63.cfo.in.th/CheckDataDtl.aspx?orgid=23748&amp;balance=%A7%BA%B4%D8%C5%3Cbr/%3E%A7%BA%CA%D1%C1%BE%D1%B9%B8%EC%A1%D1%B9&amp;month=4&amp;year=2020&amp;thetype=%A7%BA%CB%B9%E8%C7%C2%A7%D2%B9" xr:uid="{00000000-0004-0000-0D00-0000A7040000}"/>
    <hyperlink ref="E1200" r:id="rId1193" display="http://hfo63.cfo.in.th/CheckDataDtl.aspx?orgid=23748&amp;balance=%A7%BA%B4%D8%C5%3Cbr/%3E%A7%BA%CA%D1%C1%BE%D1%B9%B8%EC%A1%D1%B9&amp;month=4&amp;year=2020&amp;thetype=%A7%BA%CB%B9%E8%C7%C2%A7%D2%B9" xr:uid="{00000000-0004-0000-0D00-0000A8040000}"/>
    <hyperlink ref="E1201" r:id="rId1194" display="http://hfo63.cfo.in.th/CheckDataDtl.aspx?orgid=23816&amp;balance=%A7%BA%B4%D8%C5%3Cbr/%3E%A7%BA%CA%D1%C1%BE%D1%B9%B8%EC%A1%D1%B9&amp;month=4&amp;year=2020&amp;thetype=%A7%BA%CB%B9%E8%C7%C2%A7%D2%B9" xr:uid="{00000000-0004-0000-0D00-0000A9040000}"/>
    <hyperlink ref="E1202" r:id="rId1195" display="http://hfo63.cfo.in.th/CheckDataDtl.aspx?orgid=23816&amp;balance=%A7%BA%B4%D8%C5%3Cbr/%3E%A7%BA%CA%D1%C1%BE%D1%B9%B8%EC%A1%D1%B9&amp;month=4&amp;year=2020&amp;thetype=%A7%BA%CB%B9%E8%C7%C2%A7%D2%B9" xr:uid="{00000000-0004-0000-0D00-0000AA040000}"/>
    <hyperlink ref="E1203" r:id="rId1196" display="http://hfo63.cfo.in.th/CheckDataDtl.aspx?orgid=41075&amp;balance=%A7%BA%B4%D8%C5%3Cbr/%3E%A7%BA%CA%D1%C1%BE%D1%B9%B8%EC%A1%D1%B9&amp;month=4&amp;year=2020&amp;thetype=%A7%BA%CB%B9%E8%C7%C2%A7%D2%B9" xr:uid="{00000000-0004-0000-0D00-0000AB040000}"/>
    <hyperlink ref="E1204" r:id="rId1197" display="http://hfo63.cfo.in.th/CheckDataDtl.aspx?orgid=41075&amp;balance=%A7%BA%B4%D8%C5%3Cbr/%3E%A7%BA%CA%D1%C1%BE%D1%B9%B8%EC%A1%D1%B9&amp;month=4&amp;year=2020&amp;thetype=%A7%BA%CB%B9%E8%C7%C2%A7%D2%B9" xr:uid="{00000000-0004-0000-0D00-0000AC040000}"/>
    <hyperlink ref="E1205" r:id="rId1198" display="http://hfo63.cfo.in.th/CheckDataDtl.aspx?orgid=00429&amp;balance=%A7%BA%B4%D8%C5%3Cbr/%3E%A7%BA%CA%D1%C1%BE%D1%B9%B8%EC%A1%D1%B9&amp;month=4&amp;year=2020&amp;thetype=%A7%BA%CB%B9%E8%C7%C2%A7%D2%B9" xr:uid="{00000000-0004-0000-0D00-0000AD040000}"/>
    <hyperlink ref="E1206" r:id="rId1199" display="http://hfo63.cfo.in.th/CheckDataDtl.aspx?orgid=00429&amp;balance=%A7%BA%B4%D8%C5%3Cbr/%3E%A7%BA%CA%D1%C1%BE%D1%B9%B8%EC%A1%D1%B9&amp;month=4&amp;year=2020&amp;thetype=%A7%BA%CB%B9%E8%C7%C2%A7%D2%B9" xr:uid="{00000000-0004-0000-0D00-0000AE040000}"/>
    <hyperlink ref="E1207" r:id="rId1200" display="http://hfo63.cfo.in.th/CheckDataDtl.aspx?orgid=00430&amp;balance=%A7%BA%B4%D8%C5%3Cbr/%3E%A7%BA%CA%D1%C1%BE%D1%B9%B8%EC%A1%D1%B9&amp;month=4&amp;year=2020&amp;thetype=%A7%BA%CB%B9%E8%C7%C2%A7%D2%B9" xr:uid="{00000000-0004-0000-0D00-0000AF040000}"/>
    <hyperlink ref="E1208" r:id="rId1201" display="http://hfo63.cfo.in.th/CheckDataDtl.aspx?orgid=00430&amp;balance=%A7%BA%B4%D8%C5%3Cbr/%3E%A7%BA%CA%D1%C1%BE%D1%B9%B8%EC%A1%D1%B9&amp;month=4&amp;year=2020&amp;thetype=%A7%BA%CB%B9%E8%C7%C2%A7%D2%B9" xr:uid="{00000000-0004-0000-0D00-0000B0040000}"/>
    <hyperlink ref="E1209" r:id="rId1202" display="http://hfo63.cfo.in.th/CheckDataDtl.aspx?orgid=00433&amp;balance=%A7%BA%B4%D8%C5%3Cbr/%3E%A7%BA%CA%D1%C1%BE%D1%B9%B8%EC%A1%D1%B9&amp;month=4&amp;year=2020&amp;thetype=%A7%BA%CB%B9%E8%C7%C2%A7%D2%B9" xr:uid="{00000000-0004-0000-0D00-0000B1040000}"/>
    <hyperlink ref="E1210" r:id="rId1203" display="http://hfo63.cfo.in.th/CheckDataDtl.aspx?orgid=00433&amp;balance=%A7%BA%B4%D8%C5%3Cbr/%3E%A7%BA%CA%D1%C1%BE%D1%B9%B8%EC%A1%D1%B9&amp;month=4&amp;year=2020&amp;thetype=%A7%BA%CB%B9%E8%C7%C2%A7%D2%B9" xr:uid="{00000000-0004-0000-0D00-0000B2040000}"/>
    <hyperlink ref="E1211" r:id="rId1204" display="http://hfo63.cfo.in.th/CheckDataDtl.aspx?orgid=00435&amp;balance=%A7%BA%B4%D8%C5%3Cbr/%3E%A7%BA%CA%D1%C1%BE%D1%B9%B8%EC%A1%D1%B9&amp;month=4&amp;year=2020&amp;thetype=%A7%BA%CB%B9%E8%C7%C2%A7%D2%B9" xr:uid="{00000000-0004-0000-0D00-0000B3040000}"/>
    <hyperlink ref="E1212" r:id="rId1205" display="http://hfo63.cfo.in.th/CheckDataDtl.aspx?orgid=00435&amp;balance=%A7%BA%B4%D8%C5%3Cbr/%3E%A7%BA%CA%D1%C1%BE%D1%B9%B8%EC%A1%D1%B9&amp;month=4&amp;year=2020&amp;thetype=%A7%BA%CB%B9%E8%C7%C2%A7%D2%B9" xr:uid="{00000000-0004-0000-0D00-0000B4040000}"/>
    <hyperlink ref="E1213" r:id="rId1206" display="http://hfo63.cfo.in.th/CheckDataDtl.aspx?orgid=00436&amp;balance=%A7%BA%B4%D8%C5%3Cbr/%3E%A7%BA%CA%D1%C1%BE%D1%B9%B8%EC%A1%D1%B9&amp;month=4&amp;year=2020&amp;thetype=%A7%BA%CB%B9%E8%C7%C2%A7%D2%B9" xr:uid="{00000000-0004-0000-0D00-0000B5040000}"/>
    <hyperlink ref="E1214" r:id="rId1207" display="http://hfo63.cfo.in.th/CheckDataDtl.aspx?orgid=00436&amp;balance=%A7%BA%B4%D8%C5%3Cbr/%3E%A7%BA%CA%D1%C1%BE%D1%B9%B8%EC%A1%D1%B9&amp;month=4&amp;year=2020&amp;thetype=%A7%BA%CB%B9%E8%C7%C2%A7%D2%B9" xr:uid="{00000000-0004-0000-0D00-0000B6040000}"/>
    <hyperlink ref="E1215" r:id="rId1208" display="http://hfo63.cfo.in.th/CheckDataDtl.aspx?orgid=00442&amp;balance=%A7%BA%B4%D8%C5%3Cbr/%3E%A7%BA%CA%D1%C1%BE%D1%B9%B8%EC%A1%D1%B9&amp;month=4&amp;year=2020&amp;thetype=%A7%BA%CB%B9%E8%C7%C2%A7%D2%B9" xr:uid="{00000000-0004-0000-0D00-0000B7040000}"/>
    <hyperlink ref="E1216" r:id="rId1209" display="http://hfo63.cfo.in.th/CheckDataDtl.aspx?orgid=00442&amp;balance=%A7%BA%B4%D8%C5%3Cbr/%3E%A7%BA%CA%D1%C1%BE%D1%B9%B8%EC%A1%D1%B9&amp;month=4&amp;year=2020&amp;thetype=%A7%BA%CB%B9%E8%C7%C2%A7%D2%B9" xr:uid="{00000000-0004-0000-0D00-0000B8040000}"/>
    <hyperlink ref="E1217" r:id="rId1210" display="http://hfo63.cfo.in.th/CheckDataDtl.aspx?orgid=00443&amp;balance=%A7%BA%B4%D8%C5%3Cbr/%3E%A7%BA%CA%D1%C1%BE%D1%B9%B8%EC%A1%D1%B9&amp;month=4&amp;year=2020&amp;thetype=%A7%BA%CB%B9%E8%C7%C2%A7%D2%B9" xr:uid="{00000000-0004-0000-0D00-0000B9040000}"/>
    <hyperlink ref="E1218" r:id="rId1211" display="http://hfo63.cfo.in.th/CheckDataDtl.aspx?orgid=00443&amp;balance=%A7%BA%B4%D8%C5%3Cbr/%3E%A7%BA%CA%D1%C1%BE%D1%B9%B8%EC%A1%D1%B9&amp;month=4&amp;year=2020&amp;thetype=%A7%BA%CB%B9%E8%C7%C2%A7%D2%B9" xr:uid="{00000000-0004-0000-0D00-0000BA040000}"/>
    <hyperlink ref="E1219" r:id="rId1212" display="http://hfo63.cfo.in.th/CheckDataDtl.aspx?orgid=00444&amp;balance=%A7%BA%B4%D8%C5%3Cbr/%3E%A7%BA%CA%D1%C1%BE%D1%B9%B8%EC%A1%D1%B9&amp;month=4&amp;year=2020&amp;thetype=%A7%BA%CB%B9%E8%C7%C2%A7%D2%B9" xr:uid="{00000000-0004-0000-0D00-0000BB040000}"/>
    <hyperlink ref="E1220" r:id="rId1213" display="http://hfo63.cfo.in.th/CheckDataDtl.aspx?orgid=00444&amp;balance=%A7%BA%B4%D8%C5%3Cbr/%3E%A7%BA%CA%D1%C1%BE%D1%B9%B8%EC%A1%D1%B9&amp;month=4&amp;year=2020&amp;thetype=%A7%BA%CB%B9%E8%C7%C2%A7%D2%B9" xr:uid="{00000000-0004-0000-0D00-0000BC040000}"/>
    <hyperlink ref="E1221" r:id="rId1214" display="http://hfo63.cfo.in.th/CheckDataDtl.aspx?orgid=04782&amp;balance=%A7%BA%B4%D8%C5%3Cbr/%3E%A7%BA%CA%D1%C1%BE%D1%B9%B8%EC%A1%D1%B9&amp;month=4&amp;year=2020&amp;thetype=%A7%BA%CB%B9%E8%C7%C2%A7%D2%B9" xr:uid="{00000000-0004-0000-0D00-0000BD040000}"/>
    <hyperlink ref="E1222" r:id="rId1215" display="http://hfo63.cfo.in.th/CheckDataDtl.aspx?orgid=04782&amp;balance=%A7%BA%B4%D8%C5%3Cbr/%3E%A7%BA%CA%D1%C1%BE%D1%B9%B8%EC%A1%D1%B9&amp;month=4&amp;year=2020&amp;thetype=%A7%BA%CB%B9%E8%C7%C2%A7%D2%B9" xr:uid="{00000000-0004-0000-0D00-0000BE040000}"/>
    <hyperlink ref="E1223" r:id="rId1216" display="http://hfo63.cfo.in.th/CheckDataDtl.aspx?orgid=04783&amp;balance=%A7%BA%B4%D8%C5%3Cbr/%3E%A7%BA%CA%D1%C1%BE%D1%B9%B8%EC%A1%D1%B9&amp;month=4&amp;year=2020&amp;thetype=%A7%BA%CB%B9%E8%C7%C2%A7%D2%B9" xr:uid="{00000000-0004-0000-0D00-0000BF040000}"/>
    <hyperlink ref="E1224" r:id="rId1217" display="http://hfo63.cfo.in.th/CheckDataDtl.aspx?orgid=04783&amp;balance=%A7%BA%B4%D8%C5%3Cbr/%3E%A7%BA%CA%D1%C1%BE%D1%B9%B8%EC%A1%D1%B9&amp;month=4&amp;year=2020&amp;thetype=%A7%BA%CB%B9%E8%C7%C2%A7%D2%B9" xr:uid="{00000000-0004-0000-0D00-0000C0040000}"/>
    <hyperlink ref="E1225" r:id="rId1218" display="http://hfo63.cfo.in.th/CheckDataDtl.aspx?orgid=04784&amp;balance=%A7%BA%B4%D8%C5%3Cbr/%3E%A7%BA%CA%D1%C1%BE%D1%B9%B8%EC%A1%D1%B9&amp;month=4&amp;year=2020&amp;thetype=%A7%BA%CB%B9%E8%C7%C2%A7%D2%B9" xr:uid="{00000000-0004-0000-0D00-0000C1040000}"/>
    <hyperlink ref="E1226" r:id="rId1219" display="http://hfo63.cfo.in.th/CheckDataDtl.aspx?orgid=04784&amp;balance=%A7%BA%B4%D8%C5%3Cbr/%3E%A7%BA%CA%D1%C1%BE%D1%B9%B8%EC%A1%D1%B9&amp;month=4&amp;year=2020&amp;thetype=%A7%BA%CB%B9%E8%C7%C2%A7%D2%B9" xr:uid="{00000000-0004-0000-0D00-0000C2040000}"/>
    <hyperlink ref="E1227" r:id="rId1220" display="http://hfo63.cfo.in.th/CheckDataDtl.aspx?orgid=04785&amp;balance=%A7%BA%B4%D8%C5%3Cbr/%3E%A7%BA%CA%D1%C1%BE%D1%B9%B8%EC%A1%D1%B9&amp;month=4&amp;year=2020&amp;thetype=%A7%BA%CB%B9%E8%C7%C2%A7%D2%B9" xr:uid="{00000000-0004-0000-0D00-0000C3040000}"/>
    <hyperlink ref="E1228" r:id="rId1221" display="http://hfo63.cfo.in.th/CheckDataDtl.aspx?orgid=04785&amp;balance=%A7%BA%B4%D8%C5%3Cbr/%3E%A7%BA%CA%D1%C1%BE%D1%B9%B8%EC%A1%D1%B9&amp;month=4&amp;year=2020&amp;thetype=%A7%BA%CB%B9%E8%C7%C2%A7%D2%B9" xr:uid="{00000000-0004-0000-0D00-0000C4040000}"/>
    <hyperlink ref="E1229" r:id="rId1222" display="http://hfo63.cfo.in.th/CheckDataDtl.aspx?orgid=04786&amp;balance=%A7%BA%B4%D8%C5%3Cbr/%3E%A7%BA%CA%D1%C1%BE%D1%B9%B8%EC%A1%D1%B9&amp;month=4&amp;year=2020&amp;thetype=%A7%BA%CB%B9%E8%C7%C2%A7%D2%B9" xr:uid="{00000000-0004-0000-0D00-0000C5040000}"/>
    <hyperlink ref="E1230" r:id="rId1223" display="http://hfo63.cfo.in.th/CheckDataDtl.aspx?orgid=04786&amp;balance=%A7%BA%B4%D8%C5%3Cbr/%3E%A7%BA%CA%D1%C1%BE%D1%B9%B8%EC%A1%D1%B9&amp;month=4&amp;year=2020&amp;thetype=%A7%BA%CB%B9%E8%C7%C2%A7%D2%B9" xr:uid="{00000000-0004-0000-0D00-0000C6040000}"/>
    <hyperlink ref="E1231" r:id="rId1224" display="http://hfo63.cfo.in.th/CheckDataDtl.aspx?orgid=04787&amp;balance=%A7%BA%B4%D8%C5%3Cbr/%3E%A7%BA%CA%D1%C1%BE%D1%B9%B8%EC%A1%D1%B9&amp;month=4&amp;year=2020&amp;thetype=%A7%BA%CB%B9%E8%C7%C2%A7%D2%B9" xr:uid="{00000000-0004-0000-0D00-0000C7040000}"/>
    <hyperlink ref="E1232" r:id="rId1225" display="http://hfo63.cfo.in.th/CheckDataDtl.aspx?orgid=04787&amp;balance=%A7%BA%B4%D8%C5%3Cbr/%3E%A7%BA%CA%D1%C1%BE%D1%B9%B8%EC%A1%D1%B9&amp;month=4&amp;year=2020&amp;thetype=%A7%BA%CB%B9%E8%C7%C2%A7%D2%B9" xr:uid="{00000000-0004-0000-0D00-0000C8040000}"/>
    <hyperlink ref="E1233" r:id="rId1226" display="http://hfo63.cfo.in.th/CheckDataDtl.aspx?orgid=04788&amp;balance=%A7%BA%B4%D8%C5%3Cbr/%3E%A7%BA%CA%D1%C1%BE%D1%B9%B8%EC%A1%D1%B9&amp;month=4&amp;year=2020&amp;thetype=%A7%BA%CB%B9%E8%C7%C2%A7%D2%B9" xr:uid="{00000000-0004-0000-0D00-0000C9040000}"/>
    <hyperlink ref="E1234" r:id="rId1227" display="http://hfo63.cfo.in.th/CheckDataDtl.aspx?orgid=04788&amp;balance=%A7%BA%B4%D8%C5%3Cbr/%3E%A7%BA%CA%D1%C1%BE%D1%B9%B8%EC%A1%D1%B9&amp;month=4&amp;year=2020&amp;thetype=%A7%BA%CB%B9%E8%C7%C2%A7%D2%B9" xr:uid="{00000000-0004-0000-0D00-0000CA040000}"/>
    <hyperlink ref="E1235" r:id="rId1228" display="http://hfo63.cfo.in.th/CheckDataDtl.aspx?orgid=04789&amp;balance=%A7%BA%B4%D8%C5%3Cbr/%3E%A7%BA%CA%D1%C1%BE%D1%B9%B8%EC%A1%D1%B9&amp;month=4&amp;year=2020&amp;thetype=%A7%BA%CB%B9%E8%C7%C2%A7%D2%B9" xr:uid="{00000000-0004-0000-0D00-0000CB040000}"/>
    <hyperlink ref="E1236" r:id="rId1229" display="http://hfo63.cfo.in.th/CheckDataDtl.aspx?orgid=04789&amp;balance=%A7%BA%B4%D8%C5%3Cbr/%3E%A7%BA%CA%D1%C1%BE%D1%B9%B8%EC%A1%D1%B9&amp;month=4&amp;year=2020&amp;thetype=%A7%BA%CB%B9%E8%C7%C2%A7%D2%B9" xr:uid="{00000000-0004-0000-0D00-0000CC040000}"/>
    <hyperlink ref="E1237" r:id="rId1230" display="http://hfo63.cfo.in.th/CheckDataDtl.aspx?orgid=04790&amp;balance=%A7%BA%B4%D8%C5%3Cbr/%3E%A7%BA%CA%D1%C1%BE%D1%B9%B8%EC%A1%D1%B9&amp;month=4&amp;year=2020&amp;thetype=%A7%BA%CB%B9%E8%C7%C2%A7%D2%B9" xr:uid="{00000000-0004-0000-0D00-0000CD040000}"/>
    <hyperlink ref="E1238" r:id="rId1231" display="http://hfo63.cfo.in.th/CheckDataDtl.aspx?orgid=04790&amp;balance=%A7%BA%B4%D8%C5%3Cbr/%3E%A7%BA%CA%D1%C1%BE%D1%B9%B8%EC%A1%D1%B9&amp;month=4&amp;year=2020&amp;thetype=%A7%BA%CB%B9%E8%C7%C2%A7%D2%B9" xr:uid="{00000000-0004-0000-0D00-0000CE040000}"/>
    <hyperlink ref="E1239" r:id="rId1232" display="http://hfo63.cfo.in.th/CheckDataDtl.aspx?orgid=04791&amp;balance=%A7%BA%B4%D8%C5%3Cbr/%3E%A7%BA%CA%D1%C1%BE%D1%B9%B8%EC%A1%D1%B9&amp;month=4&amp;year=2020&amp;thetype=%A7%BA%CB%B9%E8%C7%C2%A7%D2%B9" xr:uid="{00000000-0004-0000-0D00-0000CF040000}"/>
    <hyperlink ref="E1240" r:id="rId1233" display="http://hfo63.cfo.in.th/CheckDataDtl.aspx?orgid=04791&amp;balance=%A7%BA%B4%D8%C5%3Cbr/%3E%A7%BA%CA%D1%C1%BE%D1%B9%B8%EC%A1%D1%B9&amp;month=4&amp;year=2020&amp;thetype=%A7%BA%CB%B9%E8%C7%C2%A7%D2%B9" xr:uid="{00000000-0004-0000-0D00-0000D0040000}"/>
    <hyperlink ref="E1241" r:id="rId1234" display="http://hfo63.cfo.in.th/CheckDataDtl.aspx?orgid=04792&amp;balance=%A7%BA%B4%D8%C5%3Cbr/%3E%A7%BA%CA%D1%C1%BE%D1%B9%B8%EC%A1%D1%B9&amp;month=4&amp;year=2020&amp;thetype=%A7%BA%CB%B9%E8%C7%C2%A7%D2%B9" xr:uid="{00000000-0004-0000-0D00-0000D1040000}"/>
    <hyperlink ref="E1242" r:id="rId1235" display="http://hfo63.cfo.in.th/CheckDataDtl.aspx?orgid=04792&amp;balance=%A7%BA%B4%D8%C5%3Cbr/%3E%A7%BA%CA%D1%C1%BE%D1%B9%B8%EC%A1%D1%B9&amp;month=4&amp;year=2020&amp;thetype=%A7%BA%CB%B9%E8%C7%C2%A7%D2%B9" xr:uid="{00000000-0004-0000-0D00-0000D2040000}"/>
    <hyperlink ref="E1243" r:id="rId1236" display="http://hfo63.cfo.in.th/CheckDataDtl.aspx?orgid=04793&amp;balance=%A7%BA%B4%D8%C5%3Cbr/%3E%A7%BA%CA%D1%C1%BE%D1%B9%B8%EC%A1%D1%B9&amp;month=4&amp;year=2020&amp;thetype=%A7%BA%CB%B9%E8%C7%C2%A7%D2%B9" xr:uid="{00000000-0004-0000-0D00-0000D3040000}"/>
    <hyperlink ref="E1244" r:id="rId1237" display="http://hfo63.cfo.in.th/CheckDataDtl.aspx?orgid=04793&amp;balance=%A7%BA%B4%D8%C5%3Cbr/%3E%A7%BA%CA%D1%C1%BE%D1%B9%B8%EC%A1%D1%B9&amp;month=4&amp;year=2020&amp;thetype=%A7%BA%CB%B9%E8%C7%C2%A7%D2%B9" xr:uid="{00000000-0004-0000-0D00-0000D4040000}"/>
    <hyperlink ref="E1245" r:id="rId1238" display="http://hfo63.cfo.in.th/CheckDataDtl.aspx?orgid=04794&amp;balance=%A7%BA%B4%D8%C5%3Cbr/%3E%A7%BA%CA%D1%C1%BE%D1%B9%B8%EC%A1%D1%B9&amp;month=4&amp;year=2020&amp;thetype=%A7%BA%CB%B9%E8%C7%C2%A7%D2%B9" xr:uid="{00000000-0004-0000-0D00-0000D5040000}"/>
    <hyperlink ref="E1246" r:id="rId1239" display="http://hfo63.cfo.in.th/CheckDataDtl.aspx?orgid=04794&amp;balance=%A7%BA%B4%D8%C5%3Cbr/%3E%A7%BA%CA%D1%C1%BE%D1%B9%B8%EC%A1%D1%B9&amp;month=4&amp;year=2020&amp;thetype=%A7%BA%CB%B9%E8%C7%C2%A7%D2%B9" xr:uid="{00000000-0004-0000-0D00-0000D6040000}"/>
    <hyperlink ref="E1247" r:id="rId1240" display="http://hfo63.cfo.in.th/CheckDataDtl.aspx?orgid=04795&amp;balance=%A7%BA%B4%D8%C5%3Cbr/%3E%A7%BA%CA%D1%C1%BE%D1%B9%B8%EC%A1%D1%B9&amp;month=4&amp;year=2020&amp;thetype=%A7%BA%CB%B9%E8%C7%C2%A7%D2%B9" xr:uid="{00000000-0004-0000-0D00-0000D7040000}"/>
    <hyperlink ref="E1248" r:id="rId1241" display="http://hfo63.cfo.in.th/CheckDataDtl.aspx?orgid=04795&amp;balance=%A7%BA%B4%D8%C5%3Cbr/%3E%A7%BA%CA%D1%C1%BE%D1%B9%B8%EC%A1%D1%B9&amp;month=4&amp;year=2020&amp;thetype=%A7%BA%CB%B9%E8%C7%C2%A7%D2%B9" xr:uid="{00000000-0004-0000-0D00-0000D8040000}"/>
    <hyperlink ref="E1249" r:id="rId1242" display="http://hfo63.cfo.in.th/CheckDataDtl.aspx?orgid=04796&amp;balance=%A7%BA%B4%D8%C5%3Cbr/%3E%A7%BA%CA%D1%C1%BE%D1%B9%B8%EC%A1%D1%B9&amp;month=4&amp;year=2020&amp;thetype=%A7%BA%CB%B9%E8%C7%C2%A7%D2%B9" xr:uid="{00000000-0004-0000-0D00-0000D9040000}"/>
    <hyperlink ref="E1250" r:id="rId1243" display="http://hfo63.cfo.in.th/CheckDataDtl.aspx?orgid=04796&amp;balance=%A7%BA%B4%D8%C5%3Cbr/%3E%A7%BA%CA%D1%C1%BE%D1%B9%B8%EC%A1%D1%B9&amp;month=4&amp;year=2020&amp;thetype=%A7%BA%CB%B9%E8%C7%C2%A7%D2%B9" xr:uid="{00000000-0004-0000-0D00-0000DA040000}"/>
    <hyperlink ref="E1251" r:id="rId1244" display="http://hfo63.cfo.in.th/CheckDataDtl.aspx?orgid=04797&amp;balance=%A7%BA%B4%D8%C5%3Cbr/%3E%A7%BA%CA%D1%C1%BE%D1%B9%B8%EC%A1%D1%B9&amp;month=4&amp;year=2020&amp;thetype=%A7%BA%CB%B9%E8%C7%C2%A7%D2%B9" xr:uid="{00000000-0004-0000-0D00-0000DB040000}"/>
    <hyperlink ref="E1252" r:id="rId1245" display="http://hfo63.cfo.in.th/CheckDataDtl.aspx?orgid=04797&amp;balance=%A7%BA%B4%D8%C5%3Cbr/%3E%A7%BA%CA%D1%C1%BE%D1%B9%B8%EC%A1%D1%B9&amp;month=4&amp;year=2020&amp;thetype=%A7%BA%CB%B9%E8%C7%C2%A7%D2%B9" xr:uid="{00000000-0004-0000-0D00-0000DC040000}"/>
    <hyperlink ref="E1253" r:id="rId1246" display="http://hfo63.cfo.in.th/CheckDataDtl.aspx?orgid=04798&amp;balance=%A7%BA%B4%D8%C5%3Cbr/%3E%A7%BA%CA%D1%C1%BE%D1%B9%B8%EC%A1%D1%B9&amp;month=4&amp;year=2020&amp;thetype=%A7%BA%CB%B9%E8%C7%C2%A7%D2%B9" xr:uid="{00000000-0004-0000-0D00-0000DD040000}"/>
    <hyperlink ref="E1254" r:id="rId1247" display="http://hfo63.cfo.in.th/CheckDataDtl.aspx?orgid=04798&amp;balance=%A7%BA%B4%D8%C5%3Cbr/%3E%A7%BA%CA%D1%C1%BE%D1%B9%B8%EC%A1%D1%B9&amp;month=4&amp;year=2020&amp;thetype=%A7%BA%CB%B9%E8%C7%C2%A7%D2%B9" xr:uid="{00000000-0004-0000-0D00-0000DE040000}"/>
    <hyperlink ref="E1255" r:id="rId1248" display="http://hfo63.cfo.in.th/CheckDataDtl.aspx?orgid=04799&amp;balance=%A7%BA%B4%D8%C5%3Cbr/%3E%A7%BA%CA%D1%C1%BE%D1%B9%B8%EC%A1%D1%B9&amp;month=4&amp;year=2020&amp;thetype=%A7%BA%CB%B9%E8%C7%C2%A7%D2%B9" xr:uid="{00000000-0004-0000-0D00-0000DF040000}"/>
    <hyperlink ref="E1256" r:id="rId1249" display="http://hfo63.cfo.in.th/CheckDataDtl.aspx?orgid=04799&amp;balance=%A7%BA%B4%D8%C5%3Cbr/%3E%A7%BA%CA%D1%C1%BE%D1%B9%B8%EC%A1%D1%B9&amp;month=4&amp;year=2020&amp;thetype=%A7%BA%CB%B9%E8%C7%C2%A7%D2%B9" xr:uid="{00000000-0004-0000-0D00-0000E0040000}"/>
    <hyperlink ref="E1257" r:id="rId1250" display="http://hfo63.cfo.in.th/CheckDataDtl.aspx?orgid=04800&amp;balance=%A7%BA%B4%D8%C5%3Cbr/%3E%A7%BA%CA%D1%C1%BE%D1%B9%B8%EC%A1%D1%B9&amp;month=4&amp;year=2020&amp;thetype=%A7%BA%CB%B9%E8%C7%C2%A7%D2%B9" xr:uid="{00000000-0004-0000-0D00-0000E1040000}"/>
    <hyperlink ref="E1258" r:id="rId1251" display="http://hfo63.cfo.in.th/CheckDataDtl.aspx?orgid=04800&amp;balance=%A7%BA%B4%D8%C5%3Cbr/%3E%A7%BA%CA%D1%C1%BE%D1%B9%B8%EC%A1%D1%B9&amp;month=4&amp;year=2020&amp;thetype=%A7%BA%CB%B9%E8%C7%C2%A7%D2%B9" xr:uid="{00000000-0004-0000-0D00-0000E2040000}"/>
    <hyperlink ref="E1259" r:id="rId1252" display="http://hfo63.cfo.in.th/CheckDataDtl.aspx?orgid=04801&amp;balance=%A7%BA%B4%D8%C5%3Cbr/%3E%A7%BA%CA%D1%C1%BE%D1%B9%B8%EC%A1%D1%B9&amp;month=4&amp;year=2020&amp;thetype=%A7%BA%CB%B9%E8%C7%C2%A7%D2%B9" xr:uid="{00000000-0004-0000-0D00-0000E3040000}"/>
    <hyperlink ref="E1260" r:id="rId1253" display="http://hfo63.cfo.in.th/CheckDataDtl.aspx?orgid=04801&amp;balance=%A7%BA%B4%D8%C5%3Cbr/%3E%A7%BA%CA%D1%C1%BE%D1%B9%B8%EC%A1%D1%B9&amp;month=4&amp;year=2020&amp;thetype=%A7%BA%CB%B9%E8%C7%C2%A7%D2%B9" xr:uid="{00000000-0004-0000-0D00-0000E4040000}"/>
    <hyperlink ref="E1261" r:id="rId1254" display="http://hfo63.cfo.in.th/CheckDataDtl.aspx?orgid=04802&amp;balance=%A7%BA%B4%D8%C5%3Cbr/%3E%A7%BA%CA%D1%C1%BE%D1%B9%B8%EC%A1%D1%B9&amp;month=4&amp;year=2020&amp;thetype=%A7%BA%CB%B9%E8%C7%C2%A7%D2%B9" xr:uid="{00000000-0004-0000-0D00-0000E5040000}"/>
    <hyperlink ref="E1262" r:id="rId1255" display="http://hfo63.cfo.in.th/CheckDataDtl.aspx?orgid=04802&amp;balance=%A7%BA%B4%D8%C5%3Cbr/%3E%A7%BA%CA%D1%C1%BE%D1%B9%B8%EC%A1%D1%B9&amp;month=4&amp;year=2020&amp;thetype=%A7%BA%CB%B9%E8%C7%C2%A7%D2%B9" xr:uid="{00000000-0004-0000-0D00-0000E6040000}"/>
    <hyperlink ref="E1263" r:id="rId1256" display="http://hfo63.cfo.in.th/CheckDataDtl.aspx?orgid=04803&amp;balance=%A7%BA%B4%D8%C5%3Cbr/%3E%A7%BA%CA%D1%C1%BE%D1%B9%B8%EC%A1%D1%B9&amp;month=4&amp;year=2020&amp;thetype=%A7%BA%CB%B9%E8%C7%C2%A7%D2%B9" xr:uid="{00000000-0004-0000-0D00-0000E7040000}"/>
    <hyperlink ref="E1264" r:id="rId1257" display="http://hfo63.cfo.in.th/CheckDataDtl.aspx?orgid=04803&amp;balance=%A7%BA%B4%D8%C5%3Cbr/%3E%A7%BA%CA%D1%C1%BE%D1%B9%B8%EC%A1%D1%B9&amp;month=4&amp;year=2020&amp;thetype=%A7%BA%CB%B9%E8%C7%C2%A7%D2%B9" xr:uid="{00000000-0004-0000-0D00-0000E8040000}"/>
    <hyperlink ref="E1265" r:id="rId1258" display="http://hfo63.cfo.in.th/CheckDataDtl.aspx?orgid=04804&amp;balance=%A7%BA%B4%D8%C5%3Cbr/%3E%A7%BA%E4%C1%E8%CA%D1%C1%BE%D1%B9%B8%EC%A1%D1%B9&amp;month=4&amp;year=2020&amp;thetype=%A7%BA%CB%B9%E8%C7%C2%A7%D2%B9" xr:uid="{00000000-0004-0000-0D00-0000E9040000}"/>
    <hyperlink ref="E1266" r:id="rId1259" display="http://hfo63.cfo.in.th/CheckDataDtl.aspx?orgid=04804&amp;balance=%A7%BA%B4%D8%C5%3Cbr/%3E%A7%BA%E4%C1%E8%CA%D1%C1%BE%D1%B9%B8%EC%A1%D1%B9&amp;month=4&amp;year=2020&amp;thetype=%A7%BA%CB%B9%E8%C7%C2%A7%D2%B9" xr:uid="{00000000-0004-0000-0D00-0000EA040000}"/>
    <hyperlink ref="E1267" r:id="rId1260" display="http://hfo63.cfo.in.th/CheckDataDtl.aspx?orgid=04805&amp;balance=%A7%BA%B4%D8%C5%3Cbr/%3E%A7%BA%CA%D1%C1%BE%D1%B9%B8%EC%A1%D1%B9&amp;month=4&amp;year=2020&amp;thetype=%A7%BA%CB%B9%E8%C7%C2%A7%D2%B9" xr:uid="{00000000-0004-0000-0D00-0000EB040000}"/>
    <hyperlink ref="E1268" r:id="rId1261" display="http://hfo63.cfo.in.th/CheckDataDtl.aspx?orgid=04805&amp;balance=%A7%BA%B4%D8%C5%3Cbr/%3E%A7%BA%CA%D1%C1%BE%D1%B9%B8%EC%A1%D1%B9&amp;month=4&amp;year=2020&amp;thetype=%A7%BA%CB%B9%E8%C7%C2%A7%D2%B9" xr:uid="{00000000-0004-0000-0D00-0000EC040000}"/>
    <hyperlink ref="E1269" r:id="rId1262" display="http://hfo63.cfo.in.th/CheckDataDtl.aspx?orgid=04806&amp;balance=%A7%BA%B4%D8%C5%3Cbr/%3E%A7%BA%E4%C1%E8%CA%D1%C1%BE%D1%B9%B8%EC%A1%D1%B9&amp;month=4&amp;year=2020&amp;thetype=%A7%BA%CB%B9%E8%C7%C2%A7%D2%B9" xr:uid="{00000000-0004-0000-0D00-0000ED040000}"/>
    <hyperlink ref="E1270" r:id="rId1263" display="http://hfo63.cfo.in.th/CheckDataDtl.aspx?orgid=04806&amp;balance=%A7%BA%B4%D8%C5%3Cbr/%3E%A7%BA%E4%C1%E8%CA%D1%C1%BE%D1%B9%B8%EC%A1%D1%B9&amp;month=4&amp;year=2020&amp;thetype=%A7%BA%CB%B9%E8%C7%C2%A7%D2%B9" xr:uid="{00000000-0004-0000-0D00-0000EE040000}"/>
    <hyperlink ref="E1271" r:id="rId1264" display="http://hfo63.cfo.in.th/CheckDataDtl.aspx?orgid=04807&amp;balance=%A7%BA%B4%D8%C5%3Cbr/%3E%A7%BA%CA%D1%C1%BE%D1%B9%B8%EC%A1%D1%B9&amp;month=4&amp;year=2020&amp;thetype=%A7%BA%CB%B9%E8%C7%C2%A7%D2%B9" xr:uid="{00000000-0004-0000-0D00-0000EF040000}"/>
    <hyperlink ref="E1272" r:id="rId1265" display="http://hfo63.cfo.in.th/CheckDataDtl.aspx?orgid=04807&amp;balance=%A7%BA%B4%D8%C5%3Cbr/%3E%A7%BA%CA%D1%C1%BE%D1%B9%B8%EC%A1%D1%B9&amp;month=4&amp;year=2020&amp;thetype=%A7%BA%CB%B9%E8%C7%C2%A7%D2%B9" xr:uid="{00000000-0004-0000-0D00-0000F0040000}"/>
    <hyperlink ref="E1273" r:id="rId1266" display="http://hfo63.cfo.in.th/CheckDataDtl.aspx?orgid=04808&amp;balance=%A7%BA%B4%D8%C5%3Cbr/%3E%A7%BA%CA%D1%C1%BE%D1%B9%B8%EC%A1%D1%B9&amp;month=4&amp;year=2020&amp;thetype=%A7%BA%CB%B9%E8%C7%C2%A7%D2%B9" xr:uid="{00000000-0004-0000-0D00-0000F1040000}"/>
    <hyperlink ref="E1274" r:id="rId1267" display="http://hfo63.cfo.in.th/CheckDataDtl.aspx?orgid=04808&amp;balance=%A7%BA%B4%D8%C5%3Cbr/%3E%A7%BA%CA%D1%C1%BE%D1%B9%B8%EC%A1%D1%B9&amp;month=4&amp;year=2020&amp;thetype=%A7%BA%CB%B9%E8%C7%C2%A7%D2%B9" xr:uid="{00000000-0004-0000-0D00-0000F2040000}"/>
    <hyperlink ref="E1275" r:id="rId1268" display="http://hfo63.cfo.in.th/CheckDataDtl.aspx?orgid=04828&amp;balance=%A7%BA%B4%D8%C5%3Cbr/%3E%A7%BA%CA%D1%C1%BE%D1%B9%B8%EC%A1%D1%B9&amp;month=4&amp;year=2020&amp;thetype=%A7%BA%CB%B9%E8%C7%C2%A7%D2%B9" xr:uid="{00000000-0004-0000-0D00-0000F3040000}"/>
    <hyperlink ref="E1276" r:id="rId1269" display="http://hfo63.cfo.in.th/CheckDataDtl.aspx?orgid=04828&amp;balance=%A7%BA%B4%D8%C5%3Cbr/%3E%A7%BA%CA%D1%C1%BE%D1%B9%B8%EC%A1%D1%B9&amp;month=4&amp;year=2020&amp;thetype=%A7%BA%CB%B9%E8%C7%C2%A7%D2%B9" xr:uid="{00000000-0004-0000-0D00-0000F4040000}"/>
    <hyperlink ref="E1277" r:id="rId1270" display="http://hfo63.cfo.in.th/CheckDataDtl.aspx?orgid=04829&amp;balance=%A7%BA%B4%D8%C5%3Cbr/%3E%A7%BA%CA%D1%C1%BE%D1%B9%B8%EC%A1%D1%B9&amp;month=4&amp;year=2020&amp;thetype=%A7%BA%CB%B9%E8%C7%C2%A7%D2%B9" xr:uid="{00000000-0004-0000-0D00-0000F5040000}"/>
    <hyperlink ref="E1278" r:id="rId1271" display="http://hfo63.cfo.in.th/CheckDataDtl.aspx?orgid=04829&amp;balance=%A7%BA%B4%D8%C5%3Cbr/%3E%A7%BA%CA%D1%C1%BE%D1%B9%B8%EC%A1%D1%B9&amp;month=4&amp;year=2020&amp;thetype=%A7%BA%CB%B9%E8%C7%C2%A7%D2%B9" xr:uid="{00000000-0004-0000-0D00-0000F6040000}"/>
    <hyperlink ref="E1279" r:id="rId1272" display="http://hfo63.cfo.in.th/CheckDataDtl.aspx?orgid=04830&amp;balance=%A7%BA%B4%D8%C5%3Cbr/%3E%A7%BA%CA%D1%C1%BE%D1%B9%B8%EC%A1%D1%B9&amp;month=4&amp;year=2020&amp;thetype=%A7%BA%CB%B9%E8%C7%C2%A7%D2%B9" xr:uid="{00000000-0004-0000-0D00-0000F7040000}"/>
    <hyperlink ref="E1280" r:id="rId1273" display="http://hfo63.cfo.in.th/CheckDataDtl.aspx?orgid=04830&amp;balance=%A7%BA%B4%D8%C5%3Cbr/%3E%A7%BA%CA%D1%C1%BE%D1%B9%B8%EC%A1%D1%B9&amp;month=4&amp;year=2020&amp;thetype=%A7%BA%CB%B9%E8%C7%C2%A7%D2%B9" xr:uid="{00000000-0004-0000-0D00-0000F8040000}"/>
    <hyperlink ref="E1281" r:id="rId1274" display="http://hfo63.cfo.in.th/CheckDataDtl.aspx?orgid=04831&amp;balance=%A7%BA%B4%D8%C5%3Cbr/%3E%A7%BA%CA%D1%C1%BE%D1%B9%B8%EC%A1%D1%B9&amp;month=4&amp;year=2020&amp;thetype=%A7%BA%CB%B9%E8%C7%C2%A7%D2%B9" xr:uid="{00000000-0004-0000-0D00-0000F9040000}"/>
    <hyperlink ref="E1282" r:id="rId1275" display="http://hfo63.cfo.in.th/CheckDataDtl.aspx?orgid=04831&amp;balance=%A7%BA%B4%D8%C5%3Cbr/%3E%A7%BA%CA%D1%C1%BE%D1%B9%B8%EC%A1%D1%B9&amp;month=4&amp;year=2020&amp;thetype=%A7%BA%CB%B9%E8%C7%C2%A7%D2%B9" xr:uid="{00000000-0004-0000-0D00-0000FA040000}"/>
    <hyperlink ref="E1283" r:id="rId1276" display="http://hfo63.cfo.in.th/CheckDataDtl.aspx?orgid=04832&amp;balance=%A7%BA%B4%D8%C5%3Cbr/%3E%A7%BA%CA%D1%C1%BE%D1%B9%B8%EC%A1%D1%B9&amp;month=4&amp;year=2020&amp;thetype=%A7%BA%CB%B9%E8%C7%C2%A7%D2%B9" xr:uid="{00000000-0004-0000-0D00-0000FB040000}"/>
    <hyperlink ref="E1284" r:id="rId1277" display="http://hfo63.cfo.in.th/CheckDataDtl.aspx?orgid=04832&amp;balance=%A7%BA%B4%D8%C5%3Cbr/%3E%A7%BA%CA%D1%C1%BE%D1%B9%B8%EC%A1%D1%B9&amp;month=4&amp;year=2020&amp;thetype=%A7%BA%CB%B9%E8%C7%C2%A7%D2%B9" xr:uid="{00000000-0004-0000-0D00-0000FC040000}"/>
    <hyperlink ref="E1285" r:id="rId1278" display="http://hfo63.cfo.in.th/CheckDataDtl.aspx?orgid=04833&amp;balance=%A7%BA%B4%D8%C5%3Cbr/%3E%A7%BA%CA%D1%C1%BE%D1%B9%B8%EC%A1%D1%B9&amp;month=4&amp;year=2020&amp;thetype=%A7%BA%CB%B9%E8%C7%C2%A7%D2%B9" xr:uid="{00000000-0004-0000-0D00-0000FD040000}"/>
    <hyperlink ref="E1286" r:id="rId1279" display="http://hfo63.cfo.in.th/CheckDataDtl.aspx?orgid=04833&amp;balance=%A7%BA%B4%D8%C5%3Cbr/%3E%A7%BA%CA%D1%C1%BE%D1%B9%B8%EC%A1%D1%B9&amp;month=4&amp;year=2020&amp;thetype=%A7%BA%CB%B9%E8%C7%C2%A7%D2%B9" xr:uid="{00000000-0004-0000-0D00-0000FE040000}"/>
    <hyperlink ref="E1287" r:id="rId1280" display="http://hfo63.cfo.in.th/CheckDataDtl.aspx?orgid=04834&amp;balance=%A7%BA%B4%D8%C5%3Cbr/%3E%A7%BA%CA%D1%C1%BE%D1%B9%B8%EC%A1%D1%B9&amp;month=4&amp;year=2020&amp;thetype=%A7%BA%CB%B9%E8%C7%C2%A7%D2%B9" xr:uid="{00000000-0004-0000-0D00-0000FF040000}"/>
    <hyperlink ref="E1288" r:id="rId1281" display="http://hfo63.cfo.in.th/CheckDataDtl.aspx?orgid=04834&amp;balance=%A7%BA%B4%D8%C5%3Cbr/%3E%A7%BA%CA%D1%C1%BE%D1%B9%B8%EC%A1%D1%B9&amp;month=4&amp;year=2020&amp;thetype=%A7%BA%CB%B9%E8%C7%C2%A7%D2%B9" xr:uid="{00000000-0004-0000-0D00-000000050000}"/>
    <hyperlink ref="E1289" r:id="rId1282" display="http://hfo63.cfo.in.th/CheckDataDtl.aspx?orgid=04835&amp;balance=%A7%BA%B4%D8%C5%3Cbr/%3E%A7%BA%CA%D1%C1%BE%D1%B9%B8%EC%A1%D1%B9&amp;month=4&amp;year=2020&amp;thetype=%A7%BA%CB%B9%E8%C7%C2%A7%D2%B9" xr:uid="{00000000-0004-0000-0D00-000001050000}"/>
    <hyperlink ref="E1290" r:id="rId1283" display="http://hfo63.cfo.in.th/CheckDataDtl.aspx?orgid=04835&amp;balance=%A7%BA%B4%D8%C5%3Cbr/%3E%A7%BA%CA%D1%C1%BE%D1%B9%B8%EC%A1%D1%B9&amp;month=4&amp;year=2020&amp;thetype=%A7%BA%CB%B9%E8%C7%C2%A7%D2%B9" xr:uid="{00000000-0004-0000-0D00-000002050000}"/>
    <hyperlink ref="E1291" r:id="rId1284" display="http://hfo63.cfo.in.th/CheckDataDtl.aspx?orgid=04836&amp;balance=%A7%BA%B4%D8%C5%3Cbr/%3E%A7%BA%CA%D1%C1%BE%D1%B9%B8%EC%A1%D1%B9&amp;month=4&amp;year=2020&amp;thetype=%A7%BA%CB%B9%E8%C7%C2%A7%D2%B9" xr:uid="{00000000-0004-0000-0D00-000003050000}"/>
    <hyperlink ref="E1292" r:id="rId1285" display="http://hfo63.cfo.in.th/CheckDataDtl.aspx?orgid=04836&amp;balance=%A7%BA%B4%D8%C5%3Cbr/%3E%A7%BA%CA%D1%C1%BE%D1%B9%B8%EC%A1%D1%B9&amp;month=4&amp;year=2020&amp;thetype=%A7%BA%CB%B9%E8%C7%C2%A7%D2%B9" xr:uid="{00000000-0004-0000-0D00-000004050000}"/>
    <hyperlink ref="E1293" r:id="rId1286" display="http://hfo63.cfo.in.th/CheckDataDtl.aspx?orgid=04837&amp;balance=%A7%BA%B4%D8%C5%3Cbr/%3E%A7%BA%CA%D1%C1%BE%D1%B9%B8%EC%A1%D1%B9&amp;month=4&amp;year=2020&amp;thetype=%A7%BA%CB%B9%E8%C7%C2%A7%D2%B9" xr:uid="{00000000-0004-0000-0D00-000005050000}"/>
    <hyperlink ref="E1294" r:id="rId1287" display="http://hfo63.cfo.in.th/CheckDataDtl.aspx?orgid=04837&amp;balance=%A7%BA%B4%D8%C5%3Cbr/%3E%A7%BA%CA%D1%C1%BE%D1%B9%B8%EC%A1%D1%B9&amp;month=4&amp;year=2020&amp;thetype=%A7%BA%CB%B9%E8%C7%C2%A7%D2%B9" xr:uid="{00000000-0004-0000-0D00-000006050000}"/>
    <hyperlink ref="E1295" r:id="rId1288" display="http://hfo63.cfo.in.th/CheckDataDtl.aspx?orgid=04838&amp;balance=%A7%BA%B4%D8%C5%3Cbr/%3E%A7%BA%CA%D1%C1%BE%D1%B9%B8%EC%A1%D1%B9&amp;month=4&amp;year=2020&amp;thetype=%A7%BA%CB%B9%E8%C7%C2%A7%D2%B9" xr:uid="{00000000-0004-0000-0D00-000007050000}"/>
    <hyperlink ref="E1296" r:id="rId1289" display="http://hfo63.cfo.in.th/CheckDataDtl.aspx?orgid=04838&amp;balance=%A7%BA%B4%D8%C5%3Cbr/%3E%A7%BA%CA%D1%C1%BE%D1%B9%B8%EC%A1%D1%B9&amp;month=4&amp;year=2020&amp;thetype=%A7%BA%CB%B9%E8%C7%C2%A7%D2%B9" xr:uid="{00000000-0004-0000-0D00-000008050000}"/>
    <hyperlink ref="E1297" r:id="rId1290" display="http://hfo63.cfo.in.th/CheckDataDtl.aspx?orgid=04839&amp;balance=%A7%BA%B4%D8%C5%3Cbr/%3E%A7%BA%CA%D1%C1%BE%D1%B9%B8%EC%A1%D1%B9&amp;month=4&amp;year=2020&amp;thetype=%A7%BA%CB%B9%E8%C7%C2%A7%D2%B9" xr:uid="{00000000-0004-0000-0D00-000009050000}"/>
    <hyperlink ref="E1298" r:id="rId1291" display="http://hfo63.cfo.in.th/CheckDataDtl.aspx?orgid=04839&amp;balance=%A7%BA%B4%D8%C5%3Cbr/%3E%A7%BA%CA%D1%C1%BE%D1%B9%B8%EC%A1%D1%B9&amp;month=4&amp;year=2020&amp;thetype=%A7%BA%CB%B9%E8%C7%C2%A7%D2%B9" xr:uid="{00000000-0004-0000-0D00-00000A050000}"/>
    <hyperlink ref="E1299" r:id="rId1292" display="http://hfo63.cfo.in.th/CheckDataDtl.aspx?orgid=04840&amp;balance=%A7%BA%B4%D8%C5%3Cbr/%3E%A7%BA%CA%D1%C1%BE%D1%B9%B8%EC%A1%D1%B9&amp;month=4&amp;year=2020&amp;thetype=%A7%BA%CB%B9%E8%C7%C2%A7%D2%B9" xr:uid="{00000000-0004-0000-0D00-00000B050000}"/>
    <hyperlink ref="E1300" r:id="rId1293" display="http://hfo63.cfo.in.th/CheckDataDtl.aspx?orgid=04840&amp;balance=%A7%BA%B4%D8%C5%3Cbr/%3E%A7%BA%CA%D1%C1%BE%D1%B9%B8%EC%A1%D1%B9&amp;month=4&amp;year=2020&amp;thetype=%A7%BA%CB%B9%E8%C7%C2%A7%D2%B9" xr:uid="{00000000-0004-0000-0D00-00000C050000}"/>
    <hyperlink ref="E1301" r:id="rId1294" display="http://hfo63.cfo.in.th/CheckDataDtl.aspx?orgid=04841&amp;balance=%A7%BA%B4%D8%C5%3Cbr/%3E%A7%BA%CA%D1%C1%BE%D1%B9%B8%EC%A1%D1%B9&amp;month=4&amp;year=2020&amp;thetype=%A7%BA%CB%B9%E8%C7%C2%A7%D2%B9" xr:uid="{00000000-0004-0000-0D00-00000D050000}"/>
    <hyperlink ref="E1302" r:id="rId1295" display="http://hfo63.cfo.in.th/CheckDataDtl.aspx?orgid=04841&amp;balance=%A7%BA%B4%D8%C5%3Cbr/%3E%A7%BA%CA%D1%C1%BE%D1%B9%B8%EC%A1%D1%B9&amp;month=4&amp;year=2020&amp;thetype=%A7%BA%CB%B9%E8%C7%C2%A7%D2%B9" xr:uid="{00000000-0004-0000-0D00-00000E050000}"/>
    <hyperlink ref="E1303" r:id="rId1296" display="http://hfo63.cfo.in.th/CheckDataDtl.aspx?orgid=04842&amp;balance=%A7%BA%B4%D8%C5%3Cbr/%3E%A7%BA%CA%D1%C1%BE%D1%B9%B8%EC%A1%D1%B9&amp;month=4&amp;year=2020&amp;thetype=%A7%BA%CB%B9%E8%C7%C2%A7%D2%B9" xr:uid="{00000000-0004-0000-0D00-00000F050000}"/>
    <hyperlink ref="E1304" r:id="rId1297" display="http://hfo63.cfo.in.th/CheckDataDtl.aspx?orgid=04842&amp;balance=%A7%BA%B4%D8%C5%3Cbr/%3E%A7%BA%CA%D1%C1%BE%D1%B9%B8%EC%A1%D1%B9&amp;month=4&amp;year=2020&amp;thetype=%A7%BA%CB%B9%E8%C7%C2%A7%D2%B9" xr:uid="{00000000-0004-0000-0D00-000010050000}"/>
    <hyperlink ref="E1305" r:id="rId1298" display="http://hfo63.cfo.in.th/CheckDataDtl.aspx?orgid=04853&amp;balance=%A7%BA%B4%D8%C5%3Cbr/%3E%A7%BA%CA%D1%C1%BE%D1%B9%B8%EC%A1%D1%B9&amp;month=4&amp;year=2020&amp;thetype=%A7%BA%CB%B9%E8%C7%C2%A7%D2%B9" xr:uid="{00000000-0004-0000-0D00-000011050000}"/>
    <hyperlink ref="E1306" r:id="rId1299" display="http://hfo63.cfo.in.th/CheckDataDtl.aspx?orgid=04853&amp;balance=%A7%BA%B4%D8%C5%3Cbr/%3E%A7%BA%CA%D1%C1%BE%D1%B9%B8%EC%A1%D1%B9&amp;month=4&amp;year=2020&amp;thetype=%A7%BA%CB%B9%E8%C7%C2%A7%D2%B9" xr:uid="{00000000-0004-0000-0D00-000012050000}"/>
    <hyperlink ref="E1307" r:id="rId1300" display="http://hfo63.cfo.in.th/CheckDataDtl.aspx?orgid=04854&amp;balance=%A7%BA%B4%D8%C5%3Cbr/%3E%A7%BA%CA%D1%C1%BE%D1%B9%B8%EC%A1%D1%B9&amp;month=4&amp;year=2020&amp;thetype=%A7%BA%CB%B9%E8%C7%C2%A7%D2%B9" xr:uid="{00000000-0004-0000-0D00-000013050000}"/>
    <hyperlink ref="E1308" r:id="rId1301" display="http://hfo63.cfo.in.th/CheckDataDtl.aspx?orgid=04854&amp;balance=%A7%BA%B4%D8%C5%3Cbr/%3E%A7%BA%CA%D1%C1%BE%D1%B9%B8%EC%A1%D1%B9&amp;month=4&amp;year=2020&amp;thetype=%A7%BA%CB%B9%E8%C7%C2%A7%D2%B9" xr:uid="{00000000-0004-0000-0D00-000014050000}"/>
    <hyperlink ref="E1309" r:id="rId1302" display="http://hfo63.cfo.in.th/CheckDataDtl.aspx?orgid=04855&amp;balance=%A7%BA%B4%D8%C5%3Cbr/%3E%A7%BA%CA%D1%C1%BE%D1%B9%B8%EC%A1%D1%B9&amp;month=4&amp;year=2020&amp;thetype=%A7%BA%CB%B9%E8%C7%C2%A7%D2%B9" xr:uid="{00000000-0004-0000-0D00-000015050000}"/>
    <hyperlink ref="E1310" r:id="rId1303" display="http://hfo63.cfo.in.th/CheckDataDtl.aspx?orgid=04855&amp;balance=%A7%BA%B4%D8%C5%3Cbr/%3E%A7%BA%CA%D1%C1%BE%D1%B9%B8%EC%A1%D1%B9&amp;month=4&amp;year=2020&amp;thetype=%A7%BA%CB%B9%E8%C7%C2%A7%D2%B9" xr:uid="{00000000-0004-0000-0D00-000016050000}"/>
    <hyperlink ref="E1311" r:id="rId1304" display="http://hfo63.cfo.in.th/CheckDataDtl.aspx?orgid=04857&amp;balance=%A7%BA%B4%D8%C5%3Cbr/%3E%A7%BA%CA%D1%C1%BE%D1%B9%B8%EC%A1%D1%B9&amp;month=4&amp;year=2020&amp;thetype=%A7%BA%CB%B9%E8%C7%C2%A7%D2%B9" xr:uid="{00000000-0004-0000-0D00-000017050000}"/>
    <hyperlink ref="E1312" r:id="rId1305" display="http://hfo63.cfo.in.th/CheckDataDtl.aspx?orgid=04857&amp;balance=%A7%BA%B4%D8%C5%3Cbr/%3E%A7%BA%CA%D1%C1%BE%D1%B9%B8%EC%A1%D1%B9&amp;month=4&amp;year=2020&amp;thetype=%A7%BA%CB%B9%E8%C7%C2%A7%D2%B9" xr:uid="{00000000-0004-0000-0D00-000018050000}"/>
    <hyperlink ref="E1313" r:id="rId1306" display="http://hfo63.cfo.in.th/CheckDataDtl.aspx?orgid=04858&amp;balance=%A7%BA%B4%D8%C5%3Cbr/%3E%A7%BA%CA%D1%C1%BE%D1%B9%B8%EC%A1%D1%B9&amp;month=4&amp;year=2020&amp;thetype=%A7%BA%CB%B9%E8%C7%C2%A7%D2%B9" xr:uid="{00000000-0004-0000-0D00-000019050000}"/>
    <hyperlink ref="E1314" r:id="rId1307" display="http://hfo63.cfo.in.th/CheckDataDtl.aspx?orgid=04858&amp;balance=%A7%BA%B4%D8%C5%3Cbr/%3E%A7%BA%CA%D1%C1%BE%D1%B9%B8%EC%A1%D1%B9&amp;month=4&amp;year=2020&amp;thetype=%A7%BA%CB%B9%E8%C7%C2%A7%D2%B9" xr:uid="{00000000-0004-0000-0D00-00001A050000}"/>
    <hyperlink ref="E1315" r:id="rId1308" display="http://hfo63.cfo.in.th/CheckDataDtl.aspx?orgid=04859&amp;balance=%A7%BA%B4%D8%C5%3Cbr/%3E%A7%BA%CA%D1%C1%BE%D1%B9%B8%EC%A1%D1%B9&amp;month=4&amp;year=2020&amp;thetype=%A7%BA%CB%B9%E8%C7%C2%A7%D2%B9" xr:uid="{00000000-0004-0000-0D00-00001B050000}"/>
    <hyperlink ref="E1316" r:id="rId1309" display="http://hfo63.cfo.in.th/CheckDataDtl.aspx?orgid=04859&amp;balance=%A7%BA%B4%D8%C5%3Cbr/%3E%A7%BA%CA%D1%C1%BE%D1%B9%B8%EC%A1%D1%B9&amp;month=4&amp;year=2020&amp;thetype=%A7%BA%CB%B9%E8%C7%C2%A7%D2%B9" xr:uid="{00000000-0004-0000-0D00-00001C050000}"/>
    <hyperlink ref="E1317" r:id="rId1310" display="http://hfo63.cfo.in.th/CheckDataDtl.aspx?orgid=04860&amp;balance=%A7%BA%B4%D8%C5%3Cbr/%3E%A7%BA%CA%D1%C1%BE%D1%B9%B8%EC%A1%D1%B9&amp;month=4&amp;year=2020&amp;thetype=%A7%BA%CB%B9%E8%C7%C2%A7%D2%B9" xr:uid="{00000000-0004-0000-0D00-00001D050000}"/>
    <hyperlink ref="E1318" r:id="rId1311" display="http://hfo63.cfo.in.th/CheckDataDtl.aspx?orgid=04860&amp;balance=%A7%BA%B4%D8%C5%3Cbr/%3E%A7%BA%CA%D1%C1%BE%D1%B9%B8%EC%A1%D1%B9&amp;month=4&amp;year=2020&amp;thetype=%A7%BA%CB%B9%E8%C7%C2%A7%D2%B9" xr:uid="{00000000-0004-0000-0D00-00001E050000}"/>
    <hyperlink ref="E1319" r:id="rId1312" display="http://hfo63.cfo.in.th/CheckDataDtl.aspx?orgid=04861&amp;balance=%A7%BA%B4%D8%C5%3Cbr/%3E%A7%BA%CA%D1%C1%BE%D1%B9%B8%EC%A1%D1%B9&amp;month=4&amp;year=2020&amp;thetype=%A7%BA%CB%B9%E8%C7%C2%A7%D2%B9" xr:uid="{00000000-0004-0000-0D00-00001F050000}"/>
    <hyperlink ref="E1320" r:id="rId1313" display="http://hfo63.cfo.in.th/CheckDataDtl.aspx?orgid=04861&amp;balance=%A7%BA%B4%D8%C5%3Cbr/%3E%A7%BA%CA%D1%C1%BE%D1%B9%B8%EC%A1%D1%B9&amp;month=4&amp;year=2020&amp;thetype=%A7%BA%CB%B9%E8%C7%C2%A7%D2%B9" xr:uid="{00000000-0004-0000-0D00-000020050000}"/>
    <hyperlink ref="E1321" r:id="rId1314" display="http://hfo63.cfo.in.th/CheckDataDtl.aspx?orgid=04862&amp;balance=%A7%BA%B4%D8%C5%3Cbr/%3E%A7%BA%CA%D1%C1%BE%D1%B9%B8%EC%A1%D1%B9&amp;month=4&amp;year=2020&amp;thetype=%A7%BA%CB%B9%E8%C7%C2%A7%D2%B9" xr:uid="{00000000-0004-0000-0D00-000021050000}"/>
    <hyperlink ref="E1322" r:id="rId1315" display="http://hfo63.cfo.in.th/CheckDataDtl.aspx?orgid=04862&amp;balance=%A7%BA%B4%D8%C5%3Cbr/%3E%A7%BA%CA%D1%C1%BE%D1%B9%B8%EC%A1%D1%B9&amp;month=4&amp;year=2020&amp;thetype=%A7%BA%CB%B9%E8%C7%C2%A7%D2%B9" xr:uid="{00000000-0004-0000-0D00-000022050000}"/>
    <hyperlink ref="E1323" r:id="rId1316" display="http://hfo63.cfo.in.th/CheckDataDtl.aspx?orgid=04864&amp;balance=%A7%BA%B4%D8%C5%3Cbr/%3E%A7%BA%CA%D1%C1%BE%D1%B9%B8%EC%A1%D1%B9&amp;month=4&amp;year=2020&amp;thetype=%A7%BA%CB%B9%E8%C7%C2%A7%D2%B9" xr:uid="{00000000-0004-0000-0D00-000023050000}"/>
    <hyperlink ref="E1324" r:id="rId1317" display="http://hfo63.cfo.in.th/CheckDataDtl.aspx?orgid=04864&amp;balance=%A7%BA%B4%D8%C5%3Cbr/%3E%A7%BA%CA%D1%C1%BE%D1%B9%B8%EC%A1%D1%B9&amp;month=4&amp;year=2020&amp;thetype=%A7%BA%CB%B9%E8%C7%C2%A7%D2%B9" xr:uid="{00000000-0004-0000-0D00-000024050000}"/>
    <hyperlink ref="E1325" r:id="rId1318" display="http://hfo63.cfo.in.th/CheckDataDtl.aspx?orgid=04865&amp;balance=%A7%BA%B4%D8%C5%3Cbr/%3E%A7%BA%CA%D1%C1%BE%D1%B9%B8%EC%A1%D1%B9&amp;month=4&amp;year=2020&amp;thetype=%A7%BA%CB%B9%E8%C7%C2%A7%D2%B9" xr:uid="{00000000-0004-0000-0D00-000025050000}"/>
    <hyperlink ref="E1326" r:id="rId1319" display="http://hfo63.cfo.in.th/CheckDataDtl.aspx?orgid=04865&amp;balance=%A7%BA%B4%D8%C5%3Cbr/%3E%A7%BA%CA%D1%C1%BE%D1%B9%B8%EC%A1%D1%B9&amp;month=4&amp;year=2020&amp;thetype=%A7%BA%CB%B9%E8%C7%C2%A7%D2%B9" xr:uid="{00000000-0004-0000-0D00-000026050000}"/>
    <hyperlink ref="E1327" r:id="rId1320" display="http://hfo63.cfo.in.th/CheckDataDtl.aspx?orgid=04866&amp;balance=%A7%BA%B4%D8%C5%3Cbr/%3E%A7%BA%CA%D1%C1%BE%D1%B9%B8%EC%A1%D1%B9&amp;month=4&amp;year=2020&amp;thetype=%A7%BA%CB%B9%E8%C7%C2%A7%D2%B9" xr:uid="{00000000-0004-0000-0D00-000027050000}"/>
    <hyperlink ref="E1328" r:id="rId1321" display="http://hfo63.cfo.in.th/CheckDataDtl.aspx?orgid=04866&amp;balance=%A7%BA%B4%D8%C5%3Cbr/%3E%A7%BA%CA%D1%C1%BE%D1%B9%B8%EC%A1%D1%B9&amp;month=4&amp;year=2020&amp;thetype=%A7%BA%CB%B9%E8%C7%C2%A7%D2%B9" xr:uid="{00000000-0004-0000-0D00-000028050000}"/>
    <hyperlink ref="E1329" r:id="rId1322" display="http://hfo63.cfo.in.th/CheckDataDtl.aspx?orgid=04867&amp;balance=%A7%BA%B4%D8%C5%3Cbr/%3E%A7%BA%CA%D1%C1%BE%D1%B9%B8%EC%A1%D1%B9&amp;month=4&amp;year=2020&amp;thetype=%A7%BA%CB%B9%E8%C7%C2%A7%D2%B9" xr:uid="{00000000-0004-0000-0D00-000029050000}"/>
    <hyperlink ref="E1330" r:id="rId1323" display="http://hfo63.cfo.in.th/CheckDataDtl.aspx?orgid=04867&amp;balance=%A7%BA%B4%D8%C5%3Cbr/%3E%A7%BA%CA%D1%C1%BE%D1%B9%B8%EC%A1%D1%B9&amp;month=4&amp;year=2020&amp;thetype=%A7%BA%CB%B9%E8%C7%C2%A7%D2%B9" xr:uid="{00000000-0004-0000-0D00-00002A050000}"/>
    <hyperlink ref="E1331" r:id="rId1324" display="http://hfo63.cfo.in.th/CheckDataDtl.aspx?orgid=04868&amp;balance=%A7%BA%B4%D8%C5%3Cbr/%3E%A7%BA%CA%D1%C1%BE%D1%B9%B8%EC%A1%D1%B9&amp;month=4&amp;year=2020&amp;thetype=%A7%BA%CB%B9%E8%C7%C2%A7%D2%B9" xr:uid="{00000000-0004-0000-0D00-00002B050000}"/>
    <hyperlink ref="E1332" r:id="rId1325" display="http://hfo63.cfo.in.th/CheckDataDtl.aspx?orgid=04868&amp;balance=%A7%BA%B4%D8%C5%3Cbr/%3E%A7%BA%CA%D1%C1%BE%D1%B9%B8%EC%A1%D1%B9&amp;month=4&amp;year=2020&amp;thetype=%A7%BA%CB%B9%E8%C7%C2%A7%D2%B9" xr:uid="{00000000-0004-0000-0D00-00002C050000}"/>
    <hyperlink ref="E1333" r:id="rId1326" display="http://hfo63.cfo.in.th/CheckDataDtl.aspx?orgid=04896&amp;balance=%A7%BA%B4%D8%C5%3Cbr/%3E%A7%BA%CA%D1%C1%BE%D1%B9%B8%EC%A1%D1%B9&amp;month=4&amp;year=2020&amp;thetype=%A7%BA%CB%B9%E8%C7%C2%A7%D2%B9" xr:uid="{00000000-0004-0000-0D00-00002D050000}"/>
    <hyperlink ref="E1334" r:id="rId1327" display="http://hfo63.cfo.in.th/CheckDataDtl.aspx?orgid=04896&amp;balance=%A7%BA%B4%D8%C5%3Cbr/%3E%A7%BA%CA%D1%C1%BE%D1%B9%B8%EC%A1%D1%B9&amp;month=4&amp;year=2020&amp;thetype=%A7%BA%CB%B9%E8%C7%C2%A7%D2%B9" xr:uid="{00000000-0004-0000-0D00-00002E050000}"/>
    <hyperlink ref="E1335" r:id="rId1328" display="http://hfo63.cfo.in.th/CheckDataDtl.aspx?orgid=04897&amp;balance=%A7%BA%B4%D8%C5%3Cbr/%3E%A7%BA%CA%D1%C1%BE%D1%B9%B8%EC%A1%D1%B9&amp;month=4&amp;year=2020&amp;thetype=%A7%BA%CB%B9%E8%C7%C2%A7%D2%B9" xr:uid="{00000000-0004-0000-0D00-00002F050000}"/>
    <hyperlink ref="E1336" r:id="rId1329" display="http://hfo63.cfo.in.th/CheckDataDtl.aspx?orgid=04897&amp;balance=%A7%BA%B4%D8%C5%3Cbr/%3E%A7%BA%CA%D1%C1%BE%D1%B9%B8%EC%A1%D1%B9&amp;month=4&amp;year=2020&amp;thetype=%A7%BA%CB%B9%E8%C7%C2%A7%D2%B9" xr:uid="{00000000-0004-0000-0D00-000030050000}"/>
    <hyperlink ref="E1337" r:id="rId1330" display="http://hfo63.cfo.in.th/CheckDataDtl.aspx?orgid=04898&amp;balance=%A7%BA%B4%D8%C5%3Cbr/%3E%A7%BA%CA%D1%C1%BE%D1%B9%B8%EC%A1%D1%B9&amp;month=4&amp;year=2020&amp;thetype=%A7%BA%CB%B9%E8%C7%C2%A7%D2%B9" xr:uid="{00000000-0004-0000-0D00-000031050000}"/>
    <hyperlink ref="E1338" r:id="rId1331" display="http://hfo63.cfo.in.th/CheckDataDtl.aspx?orgid=04898&amp;balance=%A7%BA%B4%D8%C5%3Cbr/%3E%A7%BA%CA%D1%C1%BE%D1%B9%B8%EC%A1%D1%B9&amp;month=4&amp;year=2020&amp;thetype=%A7%BA%CB%B9%E8%C7%C2%A7%D2%B9" xr:uid="{00000000-0004-0000-0D00-000032050000}"/>
    <hyperlink ref="E1339" r:id="rId1332" display="http://hfo63.cfo.in.th/CheckDataDtl.aspx?orgid=04899&amp;balance=%A7%BA%B4%D8%C5%3Cbr/%3E%A7%BA%CA%D1%C1%BE%D1%B9%B8%EC%A1%D1%B9&amp;month=4&amp;year=2020&amp;thetype=%A7%BA%CB%B9%E8%C7%C2%A7%D2%B9" xr:uid="{00000000-0004-0000-0D00-000033050000}"/>
    <hyperlink ref="E1340" r:id="rId1333" display="http://hfo63.cfo.in.th/CheckDataDtl.aspx?orgid=04899&amp;balance=%A7%BA%B4%D8%C5%3Cbr/%3E%A7%BA%CA%D1%C1%BE%D1%B9%B8%EC%A1%D1%B9&amp;month=4&amp;year=2020&amp;thetype=%A7%BA%CB%B9%E8%C7%C2%A7%D2%B9" xr:uid="{00000000-0004-0000-0D00-000034050000}"/>
    <hyperlink ref="E1341" r:id="rId1334" display="http://hfo63.cfo.in.th/CheckDataDtl.aspx?orgid=04900&amp;balance=%A7%BA%B4%D8%C5%3Cbr/%3E%A7%BA%CA%D1%C1%BE%D1%B9%B8%EC%A1%D1%B9&amp;month=4&amp;year=2020&amp;thetype=%A7%BA%CB%B9%E8%C7%C2%A7%D2%B9" xr:uid="{00000000-0004-0000-0D00-000035050000}"/>
    <hyperlink ref="E1342" r:id="rId1335" display="http://hfo63.cfo.in.th/CheckDataDtl.aspx?orgid=04900&amp;balance=%A7%BA%B4%D8%C5%3Cbr/%3E%A7%BA%CA%D1%C1%BE%D1%B9%B8%EC%A1%D1%B9&amp;month=4&amp;year=2020&amp;thetype=%A7%BA%CB%B9%E8%C7%C2%A7%D2%B9" xr:uid="{00000000-0004-0000-0D00-000036050000}"/>
    <hyperlink ref="E1343" r:id="rId1336" display="http://hfo63.cfo.in.th/CheckDataDtl.aspx?orgid=04901&amp;balance=%A7%BA%B4%D8%C5%3Cbr/%3E%A7%BA%CA%D1%C1%BE%D1%B9%B8%EC%A1%D1%B9&amp;month=4&amp;year=2020&amp;thetype=%A7%BA%CB%B9%E8%C7%C2%A7%D2%B9" xr:uid="{00000000-0004-0000-0D00-000037050000}"/>
    <hyperlink ref="E1344" r:id="rId1337" display="http://hfo63.cfo.in.th/CheckDataDtl.aspx?orgid=04901&amp;balance=%A7%BA%B4%D8%C5%3Cbr/%3E%A7%BA%CA%D1%C1%BE%D1%B9%B8%EC%A1%D1%B9&amp;month=4&amp;year=2020&amp;thetype=%A7%BA%CB%B9%E8%C7%C2%A7%D2%B9" xr:uid="{00000000-0004-0000-0D00-000038050000}"/>
    <hyperlink ref="E1345" r:id="rId1338" display="http://hfo63.cfo.in.th/CheckDataDtl.aspx?orgid=04902&amp;balance=%A7%BA%B4%D8%C5%3Cbr/%3E%A7%BA%CA%D1%C1%BE%D1%B9%B8%EC%A1%D1%B9&amp;month=4&amp;year=2020&amp;thetype=%A7%BA%CB%B9%E8%C7%C2%A7%D2%B9" xr:uid="{00000000-0004-0000-0D00-000039050000}"/>
    <hyperlink ref="E1346" r:id="rId1339" display="http://hfo63.cfo.in.th/CheckDataDtl.aspx?orgid=04902&amp;balance=%A7%BA%B4%D8%C5%3Cbr/%3E%A7%BA%CA%D1%C1%BE%D1%B9%B8%EC%A1%D1%B9&amp;month=4&amp;year=2020&amp;thetype=%A7%BA%CB%B9%E8%C7%C2%A7%D2%B9" xr:uid="{00000000-0004-0000-0D00-00003A050000}"/>
    <hyperlink ref="E1347" r:id="rId1340" display="http://hfo63.cfo.in.th/CheckDataDtl.aspx?orgid=04903&amp;balance=%A7%BA%B4%D8%C5%3Cbr/%3E%A7%BA%CA%D1%C1%BE%D1%B9%B8%EC%A1%D1%B9&amp;month=4&amp;year=2020&amp;thetype=%A7%BA%CB%B9%E8%C7%C2%A7%D2%B9" xr:uid="{00000000-0004-0000-0D00-00003B050000}"/>
    <hyperlink ref="E1348" r:id="rId1341" display="http://hfo63.cfo.in.th/CheckDataDtl.aspx?orgid=04903&amp;balance=%A7%BA%B4%D8%C5%3Cbr/%3E%A7%BA%CA%D1%C1%BE%D1%B9%B8%EC%A1%D1%B9&amp;month=4&amp;year=2020&amp;thetype=%A7%BA%CB%B9%E8%C7%C2%A7%D2%B9" xr:uid="{00000000-0004-0000-0D00-00003C050000}"/>
    <hyperlink ref="E1349" r:id="rId1342" display="http://hfo63.cfo.in.th/CheckDataDtl.aspx?orgid=04904&amp;balance=%A7%BA%B4%D8%C5%3Cbr/%3E%A7%BA%CA%D1%C1%BE%D1%B9%B8%EC%A1%D1%B9&amp;month=4&amp;year=2020&amp;thetype=%A7%BA%CB%B9%E8%C7%C2%A7%D2%B9" xr:uid="{00000000-0004-0000-0D00-00003D050000}"/>
    <hyperlink ref="E1350" r:id="rId1343" display="http://hfo63.cfo.in.th/CheckDataDtl.aspx?orgid=04904&amp;balance=%A7%BA%B4%D8%C5%3Cbr/%3E%A7%BA%CA%D1%C1%BE%D1%B9%B8%EC%A1%D1%B9&amp;month=4&amp;year=2020&amp;thetype=%A7%BA%CB%B9%E8%C7%C2%A7%D2%B9" xr:uid="{00000000-0004-0000-0D00-00003E050000}"/>
    <hyperlink ref="E1351" r:id="rId1344" display="http://hfo63.cfo.in.th/CheckDataDtl.aspx?orgid=04905&amp;balance=%A7%BA%B4%D8%C5%3Cbr/%3E%A7%BA%CA%D1%C1%BE%D1%B9%B8%EC%A1%D1%B9&amp;month=4&amp;year=2020&amp;thetype=%A7%BA%CB%B9%E8%C7%C2%A7%D2%B9" xr:uid="{00000000-0004-0000-0D00-00003F050000}"/>
    <hyperlink ref="E1352" r:id="rId1345" display="http://hfo63.cfo.in.th/CheckDataDtl.aspx?orgid=04905&amp;balance=%A7%BA%B4%D8%C5%3Cbr/%3E%A7%BA%CA%D1%C1%BE%D1%B9%B8%EC%A1%D1%B9&amp;month=4&amp;year=2020&amp;thetype=%A7%BA%CB%B9%E8%C7%C2%A7%D2%B9" xr:uid="{00000000-0004-0000-0D00-000040050000}"/>
    <hyperlink ref="E1353" r:id="rId1346" display="http://hfo63.cfo.in.th/CheckDataDtl.aspx?orgid=04906&amp;balance=%A7%BA%B4%D8%C5%3Cbr/%3E%A7%BA%CA%D1%C1%BE%D1%B9%B8%EC%A1%D1%B9&amp;month=4&amp;year=2020&amp;thetype=%A7%BA%CB%B9%E8%C7%C2%A7%D2%B9" xr:uid="{00000000-0004-0000-0D00-000041050000}"/>
    <hyperlink ref="E1354" r:id="rId1347" display="http://hfo63.cfo.in.th/CheckDataDtl.aspx?orgid=04906&amp;balance=%A7%BA%B4%D8%C5%3Cbr/%3E%A7%BA%CA%D1%C1%BE%D1%B9%B8%EC%A1%D1%B9&amp;month=4&amp;year=2020&amp;thetype=%A7%BA%CB%B9%E8%C7%C2%A7%D2%B9" xr:uid="{00000000-0004-0000-0D00-000042050000}"/>
    <hyperlink ref="E1355" r:id="rId1348" display="http://hfo63.cfo.in.th/CheckDataDtl.aspx?orgid=04907&amp;balance=%A7%BA%B4%D8%C5%3Cbr/%3E%A7%BA%CA%D1%C1%BE%D1%B9%B8%EC%A1%D1%B9&amp;month=4&amp;year=2020&amp;thetype=%A7%BA%CB%B9%E8%C7%C2%A7%D2%B9" xr:uid="{00000000-0004-0000-0D00-000043050000}"/>
    <hyperlink ref="E1356" r:id="rId1349" display="http://hfo63.cfo.in.th/CheckDataDtl.aspx?orgid=04907&amp;balance=%A7%BA%B4%D8%C5%3Cbr/%3E%A7%BA%CA%D1%C1%BE%D1%B9%B8%EC%A1%D1%B9&amp;month=4&amp;year=2020&amp;thetype=%A7%BA%CB%B9%E8%C7%C2%A7%D2%B9" xr:uid="{00000000-0004-0000-0D00-000044050000}"/>
    <hyperlink ref="E1357" r:id="rId1350" display="http://hfo63.cfo.in.th/CheckDataDtl.aspx?orgid=04908&amp;balance=%A7%BA%B4%D8%C5%3Cbr/%3E%A7%BA%CA%D1%C1%BE%D1%B9%B8%EC%A1%D1%B9&amp;month=4&amp;year=2020&amp;thetype=%A7%BA%CB%B9%E8%C7%C2%A7%D2%B9" xr:uid="{00000000-0004-0000-0D00-000045050000}"/>
    <hyperlink ref="E1358" r:id="rId1351" display="http://hfo63.cfo.in.th/CheckDataDtl.aspx?orgid=04908&amp;balance=%A7%BA%B4%D8%C5%3Cbr/%3E%A7%BA%CA%D1%C1%BE%D1%B9%B8%EC%A1%D1%B9&amp;month=4&amp;year=2020&amp;thetype=%A7%BA%CB%B9%E8%C7%C2%A7%D2%B9" xr:uid="{00000000-0004-0000-0D00-000046050000}"/>
    <hyperlink ref="E1359" r:id="rId1352" display="http://hfo63.cfo.in.th/CheckDataDtl.aspx?orgid=04909&amp;balance=%A7%BA%B4%D8%C5%3Cbr/%3E%A7%BA%CA%D1%C1%BE%D1%B9%B8%EC%A1%D1%B9&amp;month=4&amp;year=2020&amp;thetype=%A7%BA%CB%B9%E8%C7%C2%A7%D2%B9" xr:uid="{00000000-0004-0000-0D00-000047050000}"/>
    <hyperlink ref="E1360" r:id="rId1353" display="http://hfo63.cfo.in.th/CheckDataDtl.aspx?orgid=04909&amp;balance=%A7%BA%B4%D8%C5%3Cbr/%3E%A7%BA%CA%D1%C1%BE%D1%B9%B8%EC%A1%D1%B9&amp;month=4&amp;year=2020&amp;thetype=%A7%BA%CB%B9%E8%C7%C2%A7%D2%B9" xr:uid="{00000000-0004-0000-0D00-000048050000}"/>
    <hyperlink ref="E1361" r:id="rId1354" display="http://hfo63.cfo.in.th/CheckDataDtl.aspx?orgid=04910&amp;balance=%A7%BA%B4%D8%C5%3Cbr/%3E%A7%BA%CA%D1%C1%BE%D1%B9%B8%EC%A1%D1%B9&amp;month=4&amp;year=2020&amp;thetype=%A7%BA%CB%B9%E8%C7%C2%A7%D2%B9" xr:uid="{00000000-0004-0000-0D00-000049050000}"/>
    <hyperlink ref="E1362" r:id="rId1355" display="http://hfo63.cfo.in.th/CheckDataDtl.aspx?orgid=04910&amp;balance=%A7%BA%B4%D8%C5%3Cbr/%3E%A7%BA%CA%D1%C1%BE%D1%B9%B8%EC%A1%D1%B9&amp;month=4&amp;year=2020&amp;thetype=%A7%BA%CB%B9%E8%C7%C2%A7%D2%B9" xr:uid="{00000000-0004-0000-0D00-00004A050000}"/>
    <hyperlink ref="E1363" r:id="rId1356" display="http://hfo63.cfo.in.th/CheckDataDtl.aspx?orgid=10241&amp;balance=%A7%BA%B4%D8%C5%3Cbr/%3E%A7%BA%CA%D1%C1%BE%D1%B9%B8%EC%A1%D1%B9&amp;month=4&amp;year=2020&amp;thetype=%A7%BA%CB%B9%E8%C7%C2%A7%D2%B9" xr:uid="{00000000-0004-0000-0D00-00004B050000}"/>
    <hyperlink ref="E1364" r:id="rId1357" display="http://hfo63.cfo.in.th/CheckDataDtl.aspx?orgid=10241&amp;balance=%A7%BA%B4%D8%C5%3Cbr/%3E%A7%BA%CA%D1%C1%BE%D1%B9%B8%EC%A1%D1%B9&amp;month=4&amp;year=2020&amp;thetype=%A7%BA%CB%B9%E8%C7%C2%A7%D2%B9" xr:uid="{00000000-0004-0000-0D00-00004C050000}"/>
    <hyperlink ref="E1365" r:id="rId1358" display="http://hfo63.cfo.in.th/CheckDataDtl.aspx?orgid=10706&amp;balance=%A7%BA%B4%D8%C5%3Cbr/%3E%A7%BA%CA%D1%C1%BE%D1%B9%B8%EC%A1%D1%B9&amp;month=4&amp;year=2020&amp;thetype=%A7%BA%CB%B9%E8%C7%C2%A7%D2%B9" xr:uid="{00000000-0004-0000-0D00-00004D050000}"/>
    <hyperlink ref="E1366" r:id="rId1359" display="http://hfo63.cfo.in.th/CheckDataDtl.aspx?orgid=10706&amp;balance=%A7%BA%B4%D8%C5%3Cbr/%3E%A7%BA%CA%D1%C1%BE%D1%B9%B8%EC%A1%D1%B9&amp;month=4&amp;year=2020&amp;thetype=%A7%BA%CB%B9%E8%C7%C2%A7%D2%B9" xr:uid="{00000000-0004-0000-0D00-00004E050000}"/>
    <hyperlink ref="E1367" r:id="rId1360" display="http://hfo63.cfo.in.th/CheckDataDtl.aspx?orgid=11042&amp;balance=%A7%BA%B4%D8%C5%3Cbr/%3E%A7%BA%CA%D1%C1%BE%D1%B9%B8%EC%A1%D1%B9&amp;month=4&amp;year=2020&amp;thetype=%A7%BA%CB%B9%E8%C7%C2%A7%D2%B9" xr:uid="{00000000-0004-0000-0D00-00004F050000}"/>
    <hyperlink ref="E1368" r:id="rId1361" display="http://hfo63.cfo.in.th/CheckDataDtl.aspx?orgid=11042&amp;balance=%A7%BA%B4%D8%C5%3Cbr/%3E%A7%BA%CA%D1%C1%BE%D1%B9%B8%EC%A1%D1%B9&amp;month=4&amp;year=2020&amp;thetype=%A7%BA%CB%B9%E8%C7%C2%A7%D2%B9" xr:uid="{00000000-0004-0000-0D00-000050050000}"/>
    <hyperlink ref="E1369" r:id="rId1362" display="http://hfo63.cfo.in.th/CheckDataDtl.aspx?orgid=11044&amp;balance=%A7%BA%B4%D8%C5%3Cbr/%3E%A7%BA%CA%D1%C1%BE%D1%B9%B8%EC%A1%D1%B9&amp;month=4&amp;year=2020&amp;thetype=%A7%BA%CB%B9%E8%C7%C2%A7%D2%B9" xr:uid="{00000000-0004-0000-0D00-000051050000}"/>
    <hyperlink ref="E1370" r:id="rId1363" display="http://hfo63.cfo.in.th/CheckDataDtl.aspx?orgid=11044&amp;balance=%A7%BA%B4%D8%C5%3Cbr/%3E%A7%BA%CA%D1%C1%BE%D1%B9%B8%EC%A1%D1%B9&amp;month=4&amp;year=2020&amp;thetype=%A7%BA%CB%B9%E8%C7%C2%A7%D2%B9" xr:uid="{00000000-0004-0000-0D00-000052050000}"/>
    <hyperlink ref="E1371" r:id="rId1364" display="http://hfo63.cfo.in.th/CheckDataDtl.aspx?orgid=11045&amp;balance=%A7%BA%B4%D8%C5%3Cbr/%3E%A7%BA%CA%D1%C1%BE%D1%B9%B8%EC%A1%D1%B9&amp;month=4&amp;year=2020&amp;thetype=%A7%BA%CB%B9%E8%C7%C2%A7%D2%B9" xr:uid="{00000000-0004-0000-0D00-000053050000}"/>
    <hyperlink ref="E1372" r:id="rId1365" display="http://hfo63.cfo.in.th/CheckDataDtl.aspx?orgid=11045&amp;balance=%A7%BA%B4%D8%C5%3Cbr/%3E%A7%BA%CA%D1%C1%BE%D1%B9%B8%EC%A1%D1%B9&amp;month=4&amp;year=2020&amp;thetype=%A7%BA%CB%B9%E8%C7%C2%A7%D2%B9" xr:uid="{00000000-0004-0000-0D00-000054050000}"/>
    <hyperlink ref="E1373" r:id="rId1366" display="http://hfo63.cfo.in.th/CheckDataDtl.aspx?orgid=11448&amp;balance=%A7%BA%B4%D8%C5%3Cbr/%3E%A7%BA%CA%D1%C1%BE%D1%B9%B8%EC%A1%D1%B9&amp;month=4&amp;year=2020&amp;thetype=%A7%BA%CB%B9%E8%C7%C2%A7%D2%B9" xr:uid="{00000000-0004-0000-0D00-000055050000}"/>
    <hyperlink ref="E1374" r:id="rId1367" display="http://hfo63.cfo.in.th/CheckDataDtl.aspx?orgid=11448&amp;balance=%A7%BA%B4%D8%C5%3Cbr/%3E%A7%BA%CA%D1%C1%BE%D1%B9%B8%EC%A1%D1%B9&amp;month=4&amp;year=2020&amp;thetype=%A7%BA%CB%B9%E8%C7%C2%A7%D2%B9" xr:uid="{00000000-0004-0000-0D00-000056050000}"/>
    <hyperlink ref="E1375" r:id="rId1368" display="http://hfo63.cfo.in.th/CheckDataDtl.aspx?orgid=13933&amp;balance=%A7%BA%B4%D8%C5%3Cbr/%3E%A7%BA%CA%D1%C1%BE%D1%B9%B8%EC%A1%D1%B9&amp;month=4&amp;year=2020&amp;thetype=%A7%BA%CB%B9%E8%C7%C2%A7%D2%B9" xr:uid="{00000000-0004-0000-0D00-000057050000}"/>
    <hyperlink ref="E1376" r:id="rId1369" display="http://hfo63.cfo.in.th/CheckDataDtl.aspx?orgid=13933&amp;balance=%A7%BA%B4%D8%C5%3Cbr/%3E%A7%BA%CA%D1%C1%BE%D1%B9%B8%EC%A1%D1%B9&amp;month=4&amp;year=2020&amp;thetype=%A7%BA%CB%B9%E8%C7%C2%A7%D2%B9" xr:uid="{00000000-0004-0000-0D00-000058050000}"/>
    <hyperlink ref="E1377" r:id="rId1370" display="http://hfo63.cfo.in.th/CheckDataDtl.aspx?orgid=14150&amp;balance=%A7%BA%B4%D8%C5%3Cbr/%3E%A7%BA%CA%D1%C1%BE%D1%B9%B8%EC%A1%D1%B9&amp;month=4&amp;year=2020&amp;thetype=%A7%BA%CB%B9%E8%C7%C2%A7%D2%B9" xr:uid="{00000000-0004-0000-0D00-000059050000}"/>
    <hyperlink ref="E1378" r:id="rId1371" display="http://hfo63.cfo.in.th/CheckDataDtl.aspx?orgid=14150&amp;balance=%A7%BA%B4%D8%C5%3Cbr/%3E%A7%BA%CA%D1%C1%BE%D1%B9%B8%EC%A1%D1%B9&amp;month=4&amp;year=2020&amp;thetype=%A7%BA%CB%B9%E8%C7%C2%A7%D2%B9" xr:uid="{00000000-0004-0000-0D00-00005A050000}"/>
    <hyperlink ref="E1379" r:id="rId1372" display="http://hfo63.cfo.in.th/CheckDataDtl.aspx?orgid=14184&amp;balance=%A7%BA%B4%D8%C5%3Cbr/%3E%A7%BA%CA%D1%C1%BE%D1%B9%B8%EC%A1%D1%B9&amp;month=4&amp;year=2020&amp;thetype=%A7%BA%CB%B9%E8%C7%C2%A7%D2%B9" xr:uid="{00000000-0004-0000-0D00-00005B050000}"/>
    <hyperlink ref="E1380" r:id="rId1373" display="http://hfo63.cfo.in.th/CheckDataDtl.aspx?orgid=14184&amp;balance=%A7%BA%B4%D8%C5%3Cbr/%3E%A7%BA%CA%D1%C1%BE%D1%B9%B8%EC%A1%D1%B9&amp;month=4&amp;year=2020&amp;thetype=%A7%BA%CB%B9%E8%C7%C2%A7%D2%B9" xr:uid="{00000000-0004-0000-0D00-00005C050000}"/>
    <hyperlink ref="E1381" r:id="rId1374" display="http://hfo63.cfo.in.th/CheckDataDtl.aspx?orgid=21356&amp;balance=%A7%BA%B4%D8%C5%3Cbr/%3E%A7%BA%CA%D1%C1%BE%D1%B9%B8%EC%A1%D1%B9&amp;month=4&amp;year=2020&amp;thetype=%A7%BA%CB%B9%E8%C7%C2%A7%D2%B9" xr:uid="{00000000-0004-0000-0D00-00005D050000}"/>
    <hyperlink ref="E1382" r:id="rId1375" display="http://hfo63.cfo.in.th/CheckDataDtl.aspx?orgid=21356&amp;balance=%A7%BA%B4%D8%C5%3Cbr/%3E%A7%BA%CA%D1%C1%BE%D1%B9%B8%EC%A1%D1%B9&amp;month=4&amp;year=2020&amp;thetype=%A7%BA%CB%B9%E8%C7%C2%A7%D2%B9" xr:uid="{00000000-0004-0000-0D00-00005E050000}"/>
    <hyperlink ref="E1383" r:id="rId1376" display="http://hfo63.cfo.in.th/CheckDataDtl.aspx?orgid=28778&amp;balance=%A7%BA%B4%D8%C5%3Cbr/%3E%A7%BA%CA%D1%C1%BE%D1%B9%B8%EC%A1%D1%B9&amp;month=4&amp;year=2020&amp;thetype=%A7%BA%CB%B9%E8%C7%C2%A7%D2%B9" xr:uid="{00000000-0004-0000-0D00-00005F050000}"/>
    <hyperlink ref="E1384" r:id="rId1377" display="http://hfo63.cfo.in.th/CheckDataDtl.aspx?orgid=28778&amp;balance=%A7%BA%B4%D8%C5%3Cbr/%3E%A7%BA%CA%D1%C1%BE%D1%B9%B8%EC%A1%D1%B9&amp;month=4&amp;year=2020&amp;thetype=%A7%BA%CB%B9%E8%C7%C2%A7%D2%B9" xr:uid="{00000000-0004-0000-0D00-000060050000}"/>
    <hyperlink ref="E1385" r:id="rId1378" display="http://hfo63.cfo.in.th/CheckDataDtl.aspx?orgid=28811&amp;balance=%A7%BA%B4%D8%C5%3Cbr/%3E%A7%BA%CA%D1%C1%BE%D1%B9%B8%EC%A1%D1%B9&amp;month=4&amp;year=2020&amp;thetype=%A7%BA%CB%B9%E8%C7%C2%A7%D2%B9" xr:uid="{00000000-0004-0000-0D00-000061050000}"/>
    <hyperlink ref="E1386" r:id="rId1379" display="http://hfo63.cfo.in.th/CheckDataDtl.aspx?orgid=28811&amp;balance=%A7%BA%B4%D8%C5%3Cbr/%3E%A7%BA%CA%D1%C1%BE%D1%B9%B8%EC%A1%D1%B9&amp;month=4&amp;year=2020&amp;thetype=%A7%BA%CB%B9%E8%C7%C2%A7%D2%B9" xr:uid="{00000000-0004-0000-0D00-000062050000}"/>
    <hyperlink ref="E1387" r:id="rId1380" display="http://hfo63.cfo.in.th/CheckDataDtl.aspx?orgid=28815&amp;balance=%A7%BA%B4%D8%C5%3Cbr/%3E%A7%BA%CA%D1%C1%BE%D1%B9%B8%EC%A1%D1%B9&amp;month=4&amp;year=2020&amp;thetype=%A7%BA%CB%B9%E8%C7%C2%A7%D2%B9" xr:uid="{00000000-0004-0000-0D00-000063050000}"/>
    <hyperlink ref="E1388" r:id="rId1381" display="http://hfo63.cfo.in.th/CheckDataDtl.aspx?orgid=28815&amp;balance=%A7%BA%B4%D8%C5%3Cbr/%3E%A7%BA%CA%D1%C1%BE%D1%B9%B8%EC%A1%D1%B9&amp;month=4&amp;year=2020&amp;thetype=%A7%BA%CB%B9%E8%C7%C2%A7%D2%B9" xr:uid="{00000000-0004-0000-0D00-000064050000}"/>
    <hyperlink ref="E1389" r:id="rId1382" display="http://hfo63.cfo.in.th/CheckDataDtl.aspx?orgid=04169&amp;balance=%A7%BA%B4%D8%C5%3Cbr/%3E%A7%BA%CA%D1%C1%BE%D1%B9%B8%EC%A1%D1%B9&amp;month=4&amp;year=2020&amp;thetype=%A7%BA%CB%B9%E8%C7%C2%A7%D2%B9" xr:uid="{00000000-0004-0000-0D00-000065050000}"/>
    <hyperlink ref="E1390" r:id="rId1383" display="http://hfo63.cfo.in.th/CheckDataDtl.aspx?orgid=04169&amp;balance=%A7%BA%B4%D8%C5%3Cbr/%3E%A7%BA%CA%D1%C1%BE%D1%B9%B8%EC%A1%D1%B9&amp;month=4&amp;year=2020&amp;thetype=%A7%BA%CB%B9%E8%C7%C2%A7%D2%B9" xr:uid="{00000000-0004-0000-0D00-000066050000}"/>
    <hyperlink ref="E1391" r:id="rId1384" display="http://hfo63.cfo.in.th/CheckDataDtl.aspx?orgid=04170&amp;balance=%A7%BA%B4%D8%C5%3Cbr/%3E%A7%BA%CA%D1%C1%BE%D1%B9%B8%EC%A1%D1%B9&amp;month=4&amp;year=2020&amp;thetype=%A7%BA%CB%B9%E8%C7%C2%A7%D2%B9" xr:uid="{00000000-0004-0000-0D00-000067050000}"/>
    <hyperlink ref="E1392" r:id="rId1385" display="http://hfo63.cfo.in.th/CheckDataDtl.aspx?orgid=04170&amp;balance=%A7%BA%B4%D8%C5%3Cbr/%3E%A7%BA%CA%D1%C1%BE%D1%B9%B8%EC%A1%D1%B9&amp;month=4&amp;year=2020&amp;thetype=%A7%BA%CB%B9%E8%C7%C2%A7%D2%B9" xr:uid="{00000000-0004-0000-0D00-000068050000}"/>
    <hyperlink ref="E1393" r:id="rId1386" display="http://hfo63.cfo.in.th/CheckDataDtl.aspx?orgid=04171&amp;balance=%A7%BA%B4%D8%C5%3Cbr/%3E%A7%BA%CA%D1%C1%BE%D1%B9%B8%EC%A1%D1%B9&amp;month=4&amp;year=2020&amp;thetype=%A7%BA%CB%B9%E8%C7%C2%A7%D2%B9" xr:uid="{00000000-0004-0000-0D00-000069050000}"/>
    <hyperlink ref="E1394" r:id="rId1387" display="http://hfo63.cfo.in.th/CheckDataDtl.aspx?orgid=04171&amp;balance=%A7%BA%B4%D8%C5%3Cbr/%3E%A7%BA%CA%D1%C1%BE%D1%B9%B8%EC%A1%D1%B9&amp;month=4&amp;year=2020&amp;thetype=%A7%BA%CB%B9%E8%C7%C2%A7%D2%B9" xr:uid="{00000000-0004-0000-0D00-00006A050000}"/>
    <hyperlink ref="E1395" r:id="rId1388" display="http://hfo63.cfo.in.th/CheckDataDtl.aspx?orgid=04172&amp;balance=%A7%BA%B4%D8%C5%3Cbr/%3E%A7%BA%CA%D1%C1%BE%D1%B9%B8%EC%A1%D1%B9&amp;month=4&amp;year=2020&amp;thetype=%A7%BA%CB%B9%E8%C7%C2%A7%D2%B9" xr:uid="{00000000-0004-0000-0D00-00006B050000}"/>
    <hyperlink ref="E1396" r:id="rId1389" display="http://hfo63.cfo.in.th/CheckDataDtl.aspx?orgid=04172&amp;balance=%A7%BA%B4%D8%C5%3Cbr/%3E%A7%BA%CA%D1%C1%BE%D1%B9%B8%EC%A1%D1%B9&amp;month=4&amp;year=2020&amp;thetype=%A7%BA%CB%B9%E8%C7%C2%A7%D2%B9" xr:uid="{00000000-0004-0000-0D00-00006C050000}"/>
    <hyperlink ref="E1397" r:id="rId1390" display="http://hfo63.cfo.in.th/CheckDataDtl.aspx?orgid=04173&amp;balance=%A7%BA%B4%D8%C5%3Cbr/%3E%A7%BA%CA%D1%C1%BE%D1%B9%B8%EC%A1%D1%B9&amp;month=4&amp;year=2020&amp;thetype=%A7%BA%CB%B9%E8%C7%C2%A7%D2%B9" xr:uid="{00000000-0004-0000-0D00-00006D050000}"/>
    <hyperlink ref="E1398" r:id="rId1391" display="http://hfo63.cfo.in.th/CheckDataDtl.aspx?orgid=04173&amp;balance=%A7%BA%B4%D8%C5%3Cbr/%3E%A7%BA%CA%D1%C1%BE%D1%B9%B8%EC%A1%D1%B9&amp;month=4&amp;year=2020&amp;thetype=%A7%BA%CB%B9%E8%C7%C2%A7%D2%B9" xr:uid="{00000000-0004-0000-0D00-00006E050000}"/>
    <hyperlink ref="E1399" r:id="rId1392" display="http://hfo63.cfo.in.th/CheckDataDtl.aspx?orgid=04174&amp;balance=%A7%BA%B4%D8%C5%3Cbr/%3E%A7%BA%CA%D1%C1%BE%D1%B9%B8%EC%A1%D1%B9&amp;month=4&amp;year=2020&amp;thetype=%A7%BA%CB%B9%E8%C7%C2%A7%D2%B9" xr:uid="{00000000-0004-0000-0D00-00006F050000}"/>
    <hyperlink ref="E1400" r:id="rId1393" display="http://hfo63.cfo.in.th/CheckDataDtl.aspx?orgid=04174&amp;balance=%A7%BA%B4%D8%C5%3Cbr/%3E%A7%BA%CA%D1%C1%BE%D1%B9%B8%EC%A1%D1%B9&amp;month=4&amp;year=2020&amp;thetype=%A7%BA%CB%B9%E8%C7%C2%A7%D2%B9" xr:uid="{00000000-0004-0000-0D00-000070050000}"/>
    <hyperlink ref="E1401" r:id="rId1394" display="http://hfo63.cfo.in.th/CheckDataDtl.aspx?orgid=04175&amp;balance=%A7%BA%B4%D8%C5%3Cbr/%3E%A7%BA%CA%D1%C1%BE%D1%B9%B8%EC%A1%D1%B9&amp;month=4&amp;year=2020&amp;thetype=%A7%BA%CB%B9%E8%C7%C2%A7%D2%B9" xr:uid="{00000000-0004-0000-0D00-000071050000}"/>
    <hyperlink ref="E1402" r:id="rId1395" display="http://hfo63.cfo.in.th/CheckDataDtl.aspx?orgid=04175&amp;balance=%A7%BA%B4%D8%C5%3Cbr/%3E%A7%BA%CA%D1%C1%BE%D1%B9%B8%EC%A1%D1%B9&amp;month=4&amp;year=2020&amp;thetype=%A7%BA%CB%B9%E8%C7%C2%A7%D2%B9" xr:uid="{00000000-0004-0000-0D00-000072050000}"/>
    <hyperlink ref="E1403" r:id="rId1396" display="http://hfo63.cfo.in.th/CheckDataDtl.aspx?orgid=04176&amp;balance=%A7%BA%B4%D8%C5%3Cbr/%3E%A7%BA%CA%D1%C1%BE%D1%B9%B8%EC%A1%D1%B9&amp;month=4&amp;year=2020&amp;thetype=%A7%BA%CB%B9%E8%C7%C2%A7%D2%B9" xr:uid="{00000000-0004-0000-0D00-000073050000}"/>
    <hyperlink ref="E1404" r:id="rId1397" display="http://hfo63.cfo.in.th/CheckDataDtl.aspx?orgid=04176&amp;balance=%A7%BA%B4%D8%C5%3Cbr/%3E%A7%BA%CA%D1%C1%BE%D1%B9%B8%EC%A1%D1%B9&amp;month=4&amp;year=2020&amp;thetype=%A7%BA%CB%B9%E8%C7%C2%A7%D2%B9" xr:uid="{00000000-0004-0000-0D00-000074050000}"/>
    <hyperlink ref="E1405" r:id="rId1398" display="http://hfo63.cfo.in.th/CheckDataDtl.aspx?orgid=04177&amp;balance=%A7%BA%B4%D8%C5%3Cbr/%3E%A7%BA%CA%D1%C1%BE%D1%B9%B8%EC%A1%D1%B9&amp;month=4&amp;year=2020&amp;thetype=%A7%BA%CB%B9%E8%C7%C2%A7%D2%B9" xr:uid="{00000000-0004-0000-0D00-000075050000}"/>
    <hyperlink ref="E1406" r:id="rId1399" display="http://hfo63.cfo.in.th/CheckDataDtl.aspx?orgid=04177&amp;balance=%A7%BA%B4%D8%C5%3Cbr/%3E%A7%BA%CA%D1%C1%BE%D1%B9%B8%EC%A1%D1%B9&amp;month=4&amp;year=2020&amp;thetype=%A7%BA%CB%B9%E8%C7%C2%A7%D2%B9" xr:uid="{00000000-0004-0000-0D00-000076050000}"/>
    <hyperlink ref="E1407" r:id="rId1400" display="http://hfo63.cfo.in.th/CheckDataDtl.aspx?orgid=04178&amp;balance=%A7%BA%B4%D8%C5%3Cbr/%3E%A7%BA%CA%D1%C1%BE%D1%B9%B8%EC%A1%D1%B9&amp;month=4&amp;year=2020&amp;thetype=%A7%BA%CB%B9%E8%C7%C2%A7%D2%B9" xr:uid="{00000000-0004-0000-0D00-000077050000}"/>
    <hyperlink ref="E1408" r:id="rId1401" display="http://hfo63.cfo.in.th/CheckDataDtl.aspx?orgid=04178&amp;balance=%A7%BA%B4%D8%C5%3Cbr/%3E%A7%BA%CA%D1%C1%BE%D1%B9%B8%EC%A1%D1%B9&amp;month=4&amp;year=2020&amp;thetype=%A7%BA%CB%B9%E8%C7%C2%A7%D2%B9" xr:uid="{00000000-0004-0000-0D00-000078050000}"/>
    <hyperlink ref="E1409" r:id="rId1402" display="http://hfo63.cfo.in.th/CheckDataDtl.aspx?orgid=04179&amp;balance=%A7%BA%B4%D8%C5%3Cbr/%3E%A7%BA%CA%D1%C1%BE%D1%B9%B8%EC%A1%D1%B9&amp;month=4&amp;year=2020&amp;thetype=%A7%BA%CB%B9%E8%C7%C2%A7%D2%B9" xr:uid="{00000000-0004-0000-0D00-000079050000}"/>
    <hyperlink ref="E1410" r:id="rId1403" display="http://hfo63.cfo.in.th/CheckDataDtl.aspx?orgid=04179&amp;balance=%A7%BA%B4%D8%C5%3Cbr/%3E%A7%BA%CA%D1%C1%BE%D1%B9%B8%EC%A1%D1%B9&amp;month=4&amp;year=2020&amp;thetype=%A7%BA%CB%B9%E8%C7%C2%A7%D2%B9" xr:uid="{00000000-0004-0000-0D00-00007A050000}"/>
    <hyperlink ref="E1411" r:id="rId1404" display="http://hfo63.cfo.in.th/CheckDataDtl.aspx?orgid=04180&amp;balance=%A7%BA%B4%D8%C5%3Cbr/%3E%A7%BA%CA%D1%C1%BE%D1%B9%B8%EC%A1%D1%B9&amp;month=4&amp;year=2020&amp;thetype=%A7%BA%CB%B9%E8%C7%C2%A7%D2%B9" xr:uid="{00000000-0004-0000-0D00-00007B050000}"/>
    <hyperlink ref="E1412" r:id="rId1405" display="http://hfo63.cfo.in.th/CheckDataDtl.aspx?orgid=04180&amp;balance=%A7%BA%B4%D8%C5%3Cbr/%3E%A7%BA%CA%D1%C1%BE%D1%B9%B8%EC%A1%D1%B9&amp;month=4&amp;year=2020&amp;thetype=%A7%BA%CB%B9%E8%C7%C2%A7%D2%B9" xr:uid="{00000000-0004-0000-0D00-00007C050000}"/>
    <hyperlink ref="E1413" r:id="rId1406" display="http://hfo63.cfo.in.th/CheckDataDtl.aspx?orgid=04181&amp;balance=%A7%BA%B4%D8%C5%3Cbr/%3E%A7%BA%CA%D1%C1%BE%D1%B9%B8%EC%A1%D1%B9&amp;month=4&amp;year=2020&amp;thetype=%A7%BA%CB%B9%E8%C7%C2%A7%D2%B9" xr:uid="{00000000-0004-0000-0D00-00007D050000}"/>
    <hyperlink ref="E1414" r:id="rId1407" display="http://hfo63.cfo.in.th/CheckDataDtl.aspx?orgid=04181&amp;balance=%A7%BA%B4%D8%C5%3Cbr/%3E%A7%BA%CA%D1%C1%BE%D1%B9%B8%EC%A1%D1%B9&amp;month=4&amp;year=2020&amp;thetype=%A7%BA%CB%B9%E8%C7%C2%A7%D2%B9" xr:uid="{00000000-0004-0000-0D00-00007E050000}"/>
    <hyperlink ref="E1415" r:id="rId1408" display="http://hfo63.cfo.in.th/CheckDataDtl.aspx?orgid=04182&amp;balance=%A7%BA%B4%D8%C5%3Cbr/%3E%A7%BA%CA%D1%C1%BE%D1%B9%B8%EC%A1%D1%B9&amp;month=4&amp;year=2020&amp;thetype=%A7%BA%CB%B9%E8%C7%C2%A7%D2%B9" xr:uid="{00000000-0004-0000-0D00-00007F050000}"/>
    <hyperlink ref="E1416" r:id="rId1409" display="http://hfo63.cfo.in.th/CheckDataDtl.aspx?orgid=04182&amp;balance=%A7%BA%B4%D8%C5%3Cbr/%3E%A7%BA%CA%D1%C1%BE%D1%B9%B8%EC%A1%D1%B9&amp;month=4&amp;year=2020&amp;thetype=%A7%BA%CB%B9%E8%C7%C2%A7%D2%B9" xr:uid="{00000000-0004-0000-0D00-000080050000}"/>
    <hyperlink ref="E1417" r:id="rId1410" display="http://hfo63.cfo.in.th/CheckDataDtl.aspx?orgid=04184&amp;balance=%A7%BA%B4%D8%C5%3Cbr/%3E%A7%BA%CA%D1%C1%BE%D1%B9%B8%EC%A1%D1%B9&amp;month=4&amp;year=2020&amp;thetype=%A7%BA%CB%B9%E8%C7%C2%A7%D2%B9" xr:uid="{00000000-0004-0000-0D00-000081050000}"/>
    <hyperlink ref="E1418" r:id="rId1411" display="http://hfo63.cfo.in.th/CheckDataDtl.aspx?orgid=04184&amp;balance=%A7%BA%B4%D8%C5%3Cbr/%3E%A7%BA%CA%D1%C1%BE%D1%B9%B8%EC%A1%D1%B9&amp;month=4&amp;year=2020&amp;thetype=%A7%BA%CB%B9%E8%C7%C2%A7%D2%B9" xr:uid="{00000000-0004-0000-0D00-000082050000}"/>
    <hyperlink ref="E1419" r:id="rId1412" display="http://hfo63.cfo.in.th/CheckDataDtl.aspx?orgid=04185&amp;balance=%A7%BA%B4%D8%C5%3Cbr/%3E%A7%BA%CA%D1%C1%BE%D1%B9%B8%EC%A1%D1%B9&amp;month=4&amp;year=2020&amp;thetype=%A7%BA%CB%B9%E8%C7%C2%A7%D2%B9" xr:uid="{00000000-0004-0000-0D00-000083050000}"/>
    <hyperlink ref="E1420" r:id="rId1413" display="http://hfo63.cfo.in.th/CheckDataDtl.aspx?orgid=04185&amp;balance=%A7%BA%B4%D8%C5%3Cbr/%3E%A7%BA%CA%D1%C1%BE%D1%B9%B8%EC%A1%D1%B9&amp;month=4&amp;year=2020&amp;thetype=%A7%BA%CB%B9%E8%C7%C2%A7%D2%B9" xr:uid="{00000000-0004-0000-0D00-000084050000}"/>
    <hyperlink ref="E1421" r:id="rId1414" display="http://hfo63.cfo.in.th/CheckDataDtl.aspx?orgid=04186&amp;balance=%A7%BA%B4%D8%C5%3Cbr/%3E%A7%BA%CA%D1%C1%BE%D1%B9%B8%EC%A1%D1%B9&amp;month=4&amp;year=2020&amp;thetype=%A7%BA%CB%B9%E8%C7%C2%A7%D2%B9" xr:uid="{00000000-0004-0000-0D00-000085050000}"/>
    <hyperlink ref="E1422" r:id="rId1415" display="http://hfo63.cfo.in.th/CheckDataDtl.aspx?orgid=04186&amp;balance=%A7%BA%B4%D8%C5%3Cbr/%3E%A7%BA%CA%D1%C1%BE%D1%B9%B8%EC%A1%D1%B9&amp;month=4&amp;year=2020&amp;thetype=%A7%BA%CB%B9%E8%C7%C2%A7%D2%B9" xr:uid="{00000000-0004-0000-0D00-000086050000}"/>
    <hyperlink ref="E1423" r:id="rId1416" display="http://hfo63.cfo.in.th/CheckDataDtl.aspx?orgid=04187&amp;balance=%A7%BA%B4%D8%C5%3Cbr/%3E%A7%BA%CA%D1%C1%BE%D1%B9%B8%EC%A1%D1%B9&amp;month=4&amp;year=2020&amp;thetype=%A7%BA%CB%B9%E8%C7%C2%A7%D2%B9" xr:uid="{00000000-0004-0000-0D00-000087050000}"/>
    <hyperlink ref="E1424" r:id="rId1417" display="http://hfo63.cfo.in.th/CheckDataDtl.aspx?orgid=04187&amp;balance=%A7%BA%B4%D8%C5%3Cbr/%3E%A7%BA%CA%D1%C1%BE%D1%B9%B8%EC%A1%D1%B9&amp;month=4&amp;year=2020&amp;thetype=%A7%BA%CB%B9%E8%C7%C2%A7%D2%B9" xr:uid="{00000000-0004-0000-0D00-000088050000}"/>
    <hyperlink ref="E1425" r:id="rId1418" display="http://hfo63.cfo.in.th/CheckDataDtl.aspx?orgid=04188&amp;balance=%A7%BA%B4%D8%C5%3Cbr/%3E%A7%BA%CA%D1%C1%BE%D1%B9%B8%EC%A1%D1%B9&amp;month=4&amp;year=2020&amp;thetype=%A7%BA%CB%B9%E8%C7%C2%A7%D2%B9" xr:uid="{00000000-0004-0000-0D00-000089050000}"/>
    <hyperlink ref="E1426" r:id="rId1419" display="http://hfo63.cfo.in.th/CheckDataDtl.aspx?orgid=04188&amp;balance=%A7%BA%B4%D8%C5%3Cbr/%3E%A7%BA%CA%D1%C1%BE%D1%B9%B8%EC%A1%D1%B9&amp;month=4&amp;year=2020&amp;thetype=%A7%BA%CB%B9%E8%C7%C2%A7%D2%B9" xr:uid="{00000000-0004-0000-0D00-00008A050000}"/>
    <hyperlink ref="E1427" r:id="rId1420" display="http://hfo63.cfo.in.th/CheckDataDtl.aspx?orgid=04189&amp;balance=%A7%BA%B4%D8%C5%3Cbr/%3E%A7%BA%CA%D1%C1%BE%D1%B9%B8%EC%A1%D1%B9&amp;month=4&amp;year=2020&amp;thetype=%A7%BA%CB%B9%E8%C7%C2%A7%D2%B9" xr:uid="{00000000-0004-0000-0D00-00008B050000}"/>
    <hyperlink ref="E1428" r:id="rId1421" display="http://hfo63.cfo.in.th/CheckDataDtl.aspx?orgid=04189&amp;balance=%A7%BA%B4%D8%C5%3Cbr/%3E%A7%BA%CA%D1%C1%BE%D1%B9%B8%EC%A1%D1%B9&amp;month=4&amp;year=2020&amp;thetype=%A7%BA%CB%B9%E8%C7%C2%A7%D2%B9" xr:uid="{00000000-0004-0000-0D00-00008C050000}"/>
    <hyperlink ref="E1429" r:id="rId1422" display="http://hfo63.cfo.in.th/CheckDataDtl.aspx?orgid=04190&amp;balance=%A7%BA%B4%D8%C5%3Cbr/%3E%A7%BA%CA%D1%C1%BE%D1%B9%B8%EC%A1%D1%B9&amp;month=4&amp;year=2020&amp;thetype=%A7%BA%CB%B9%E8%C7%C2%A7%D2%B9" xr:uid="{00000000-0004-0000-0D00-00008D050000}"/>
    <hyperlink ref="E1430" r:id="rId1423" display="http://hfo63.cfo.in.th/CheckDataDtl.aspx?orgid=04190&amp;balance=%A7%BA%B4%D8%C5%3Cbr/%3E%A7%BA%CA%D1%C1%BE%D1%B9%B8%EC%A1%D1%B9&amp;month=4&amp;year=2020&amp;thetype=%A7%BA%CB%B9%E8%C7%C2%A7%D2%B9" xr:uid="{00000000-0004-0000-0D00-00008E050000}"/>
    <hyperlink ref="E1431" r:id="rId1424" display="http://hfo63.cfo.in.th/CheckDataDtl.aspx?orgid=04191&amp;balance=%A7%BA%B4%D8%C5%3Cbr/%3E%A7%BA%CA%D1%C1%BE%D1%B9%B8%EC%A1%D1%B9&amp;month=4&amp;year=2020&amp;thetype=%A7%BA%CB%B9%E8%C7%C2%A7%D2%B9" xr:uid="{00000000-0004-0000-0D00-00008F050000}"/>
    <hyperlink ref="E1432" r:id="rId1425" display="http://hfo63.cfo.in.th/CheckDataDtl.aspx?orgid=04191&amp;balance=%A7%BA%B4%D8%C5%3Cbr/%3E%A7%BA%CA%D1%C1%BE%D1%B9%B8%EC%A1%D1%B9&amp;month=4&amp;year=2020&amp;thetype=%A7%BA%CB%B9%E8%C7%C2%A7%D2%B9" xr:uid="{00000000-0004-0000-0D00-000090050000}"/>
    <hyperlink ref="E1433" r:id="rId1426" display="http://hfo63.cfo.in.th/CheckDataDtl.aspx?orgid=04192&amp;balance=%A7%BA%B4%D8%C5%3Cbr/%3E%A7%BA%CA%D1%C1%BE%D1%B9%B8%EC%A1%D1%B9&amp;month=4&amp;year=2020&amp;thetype=%A7%BA%CB%B9%E8%C7%C2%A7%D2%B9" xr:uid="{00000000-0004-0000-0D00-000091050000}"/>
    <hyperlink ref="E1434" r:id="rId1427" display="http://hfo63.cfo.in.th/CheckDataDtl.aspx?orgid=04192&amp;balance=%A7%BA%B4%D8%C5%3Cbr/%3E%A7%BA%CA%D1%C1%BE%D1%B9%B8%EC%A1%D1%B9&amp;month=4&amp;year=2020&amp;thetype=%A7%BA%CB%B9%E8%C7%C2%A7%D2%B9" xr:uid="{00000000-0004-0000-0D00-000092050000}"/>
    <hyperlink ref="E1435" r:id="rId1428" display="http://hfo63.cfo.in.th/CheckDataDtl.aspx?orgid=04193&amp;balance=%A7%BA%B4%D8%C5%3Cbr/%3E%A7%BA%CA%D1%C1%BE%D1%B9%B8%EC%A1%D1%B9&amp;month=4&amp;year=2020&amp;thetype=%A7%BA%CB%B9%E8%C7%C2%A7%D2%B9" xr:uid="{00000000-0004-0000-0D00-000093050000}"/>
    <hyperlink ref="E1436" r:id="rId1429" display="http://hfo63.cfo.in.th/CheckDataDtl.aspx?orgid=04193&amp;balance=%A7%BA%B4%D8%C5%3Cbr/%3E%A7%BA%CA%D1%C1%BE%D1%B9%B8%EC%A1%D1%B9&amp;month=4&amp;year=2020&amp;thetype=%A7%BA%CB%B9%E8%C7%C2%A7%D2%B9" xr:uid="{00000000-0004-0000-0D00-000094050000}"/>
    <hyperlink ref="E1437" r:id="rId1430" display="http://hfo63.cfo.in.th/CheckDataDtl.aspx?orgid=04194&amp;balance=%A7%BA%B4%D8%C5%3Cbr/%3E%A7%BA%CA%D1%C1%BE%D1%B9%B8%EC%A1%D1%B9&amp;month=4&amp;year=2020&amp;thetype=%A7%BA%CB%B9%E8%C7%C2%A7%D2%B9" xr:uid="{00000000-0004-0000-0D00-000095050000}"/>
    <hyperlink ref="E1438" r:id="rId1431" display="http://hfo63.cfo.in.th/CheckDataDtl.aspx?orgid=04194&amp;balance=%A7%BA%B4%D8%C5%3Cbr/%3E%A7%BA%CA%D1%C1%BE%D1%B9%B8%EC%A1%D1%B9&amp;month=4&amp;year=2020&amp;thetype=%A7%BA%CB%B9%E8%C7%C2%A7%D2%B9" xr:uid="{00000000-0004-0000-0D00-000096050000}"/>
    <hyperlink ref="E1439" r:id="rId1432" display="http://hfo63.cfo.in.th/CheckDataDtl.aspx?orgid=04195&amp;balance=%A7%BA%B4%D8%C5%3Cbr/%3E%A7%BA%CA%D1%C1%BE%D1%B9%B8%EC%A1%D1%B9&amp;month=4&amp;year=2020&amp;thetype=%A7%BA%CB%B9%E8%C7%C2%A7%D2%B9" xr:uid="{00000000-0004-0000-0D00-000097050000}"/>
    <hyperlink ref="E1440" r:id="rId1433" display="http://hfo63.cfo.in.th/CheckDataDtl.aspx?orgid=04195&amp;balance=%A7%BA%B4%D8%C5%3Cbr/%3E%A7%BA%CA%D1%C1%BE%D1%B9%B8%EC%A1%D1%B9&amp;month=4&amp;year=2020&amp;thetype=%A7%BA%CB%B9%E8%C7%C2%A7%D2%B9" xr:uid="{00000000-0004-0000-0D00-000098050000}"/>
    <hyperlink ref="E1441" r:id="rId1434" display="http://hfo63.cfo.in.th/CheckDataDtl.aspx?orgid=04196&amp;balance=%A7%BA%B4%D8%C5%3Cbr/%3E%A7%BA%CA%D1%C1%BE%D1%B9%B8%EC%A1%D1%B9&amp;month=4&amp;year=2020&amp;thetype=%A7%BA%CB%B9%E8%C7%C2%A7%D2%B9" xr:uid="{00000000-0004-0000-0D00-000099050000}"/>
    <hyperlink ref="E1442" r:id="rId1435" display="http://hfo63.cfo.in.th/CheckDataDtl.aspx?orgid=04196&amp;balance=%A7%BA%B4%D8%C5%3Cbr/%3E%A7%BA%CA%D1%C1%BE%D1%B9%B8%EC%A1%D1%B9&amp;month=4&amp;year=2020&amp;thetype=%A7%BA%CB%B9%E8%C7%C2%A7%D2%B9" xr:uid="{00000000-0004-0000-0D00-00009A050000}"/>
    <hyperlink ref="E1443" r:id="rId1436" display="http://hfo63.cfo.in.th/CheckDataDtl.aspx?orgid=04197&amp;balance=%A7%BA%B4%D8%C5%3Cbr/%3E%A7%BA%CA%D1%C1%BE%D1%B9%B8%EC%A1%D1%B9&amp;month=4&amp;year=2020&amp;thetype=%A7%BA%CB%B9%E8%C7%C2%A7%D2%B9" xr:uid="{00000000-0004-0000-0D00-00009B050000}"/>
    <hyperlink ref="E1444" r:id="rId1437" display="http://hfo63.cfo.in.th/CheckDataDtl.aspx?orgid=04197&amp;balance=%A7%BA%B4%D8%C5%3Cbr/%3E%A7%BA%CA%D1%C1%BE%D1%B9%B8%EC%A1%D1%B9&amp;month=4&amp;year=2020&amp;thetype=%A7%BA%CB%B9%E8%C7%C2%A7%D2%B9" xr:uid="{00000000-0004-0000-0D00-00009C050000}"/>
    <hyperlink ref="E1445" r:id="rId1438" display="http://hfo63.cfo.in.th/CheckDataDtl.aspx?orgid=04198&amp;balance=%A7%BA%B4%D8%C5%3Cbr/%3E%A7%BA%CA%D1%C1%BE%D1%B9%B8%EC%A1%D1%B9&amp;month=4&amp;year=2020&amp;thetype=%A7%BA%CB%B9%E8%C7%C2%A7%D2%B9" xr:uid="{00000000-0004-0000-0D00-00009D050000}"/>
    <hyperlink ref="E1446" r:id="rId1439" display="http://hfo63.cfo.in.th/CheckDataDtl.aspx?orgid=04198&amp;balance=%A7%BA%B4%D8%C5%3Cbr/%3E%A7%BA%CA%D1%C1%BE%D1%B9%B8%EC%A1%D1%B9&amp;month=4&amp;year=2020&amp;thetype=%A7%BA%CB%B9%E8%C7%C2%A7%D2%B9" xr:uid="{00000000-0004-0000-0D00-00009E050000}"/>
    <hyperlink ref="E1447" r:id="rId1440" display="http://hfo63.cfo.in.th/CheckDataDtl.aspx?orgid=04199&amp;balance=%A7%BA%B4%D8%C5%3Cbr/%3E%A7%BA%CA%D1%C1%BE%D1%B9%B8%EC%A1%D1%B9&amp;month=4&amp;year=2020&amp;thetype=%A7%BA%CB%B9%E8%C7%C2%A7%D2%B9" xr:uid="{00000000-0004-0000-0D00-00009F050000}"/>
    <hyperlink ref="E1448" r:id="rId1441" display="http://hfo63.cfo.in.th/CheckDataDtl.aspx?orgid=04199&amp;balance=%A7%BA%B4%D8%C5%3Cbr/%3E%A7%BA%CA%D1%C1%BE%D1%B9%B8%EC%A1%D1%B9&amp;month=4&amp;year=2020&amp;thetype=%A7%BA%CB%B9%E8%C7%C2%A7%D2%B9" xr:uid="{00000000-0004-0000-0D00-0000A0050000}"/>
    <hyperlink ref="E1449" r:id="rId1442" display="http://hfo63.cfo.in.th/CheckDataDtl.aspx?orgid=04200&amp;balance=%A7%BA%B4%D8%C5%3Cbr/%3E%A7%BA%CA%D1%C1%BE%D1%B9%B8%EC%A1%D1%B9&amp;month=4&amp;year=2020&amp;thetype=%A7%BA%CB%B9%E8%C7%C2%A7%D2%B9" xr:uid="{00000000-0004-0000-0D00-0000A1050000}"/>
    <hyperlink ref="E1450" r:id="rId1443" display="http://hfo63.cfo.in.th/CheckDataDtl.aspx?orgid=04200&amp;balance=%A7%BA%B4%D8%C5%3Cbr/%3E%A7%BA%CA%D1%C1%BE%D1%B9%B8%EC%A1%D1%B9&amp;month=4&amp;year=2020&amp;thetype=%A7%BA%CB%B9%E8%C7%C2%A7%D2%B9" xr:uid="{00000000-0004-0000-0D00-0000A2050000}"/>
    <hyperlink ref="E1451" r:id="rId1444" display="http://hfo63.cfo.in.th/CheckDataDtl.aspx?orgid=04201&amp;balance=%A7%BA%B4%D8%C5%3Cbr/%3E%A7%BA%CA%D1%C1%BE%D1%B9%B8%EC%A1%D1%B9&amp;month=4&amp;year=2020&amp;thetype=%A7%BA%CB%B9%E8%C7%C2%A7%D2%B9" xr:uid="{00000000-0004-0000-0D00-0000A3050000}"/>
    <hyperlink ref="E1452" r:id="rId1445" display="http://hfo63.cfo.in.th/CheckDataDtl.aspx?orgid=04201&amp;balance=%A7%BA%B4%D8%C5%3Cbr/%3E%A7%BA%CA%D1%C1%BE%D1%B9%B8%EC%A1%D1%B9&amp;month=4&amp;year=2020&amp;thetype=%A7%BA%CB%B9%E8%C7%C2%A7%D2%B9" xr:uid="{00000000-0004-0000-0D00-0000A4050000}"/>
    <hyperlink ref="E1453" r:id="rId1446" display="http://hfo63.cfo.in.th/CheckDataDtl.aspx?orgid=04202&amp;balance=%A7%BA%B4%D8%C5%3Cbr/%3E%A7%BA%CA%D1%C1%BE%D1%B9%B8%EC%A1%D1%B9&amp;month=4&amp;year=2020&amp;thetype=%A7%BA%CB%B9%E8%C7%C2%A7%D2%B9" xr:uid="{00000000-0004-0000-0D00-0000A5050000}"/>
    <hyperlink ref="E1454" r:id="rId1447" display="http://hfo63.cfo.in.th/CheckDataDtl.aspx?orgid=04202&amp;balance=%A7%BA%B4%D8%C5%3Cbr/%3E%A7%BA%CA%D1%C1%BE%D1%B9%B8%EC%A1%D1%B9&amp;month=4&amp;year=2020&amp;thetype=%A7%BA%CB%B9%E8%C7%C2%A7%D2%B9" xr:uid="{00000000-0004-0000-0D00-0000A6050000}"/>
    <hyperlink ref="E1455" r:id="rId1448" display="http://hfo63.cfo.in.th/CheckDataDtl.aspx?orgid=04203&amp;balance=%A7%BA%B4%D8%C5%3Cbr/%3E%A7%BA%CA%D1%C1%BE%D1%B9%B8%EC%A1%D1%B9&amp;month=4&amp;year=2020&amp;thetype=%A7%BA%CB%B9%E8%C7%C2%A7%D2%B9" xr:uid="{00000000-0004-0000-0D00-0000A7050000}"/>
    <hyperlink ref="E1456" r:id="rId1449" display="http://hfo63.cfo.in.th/CheckDataDtl.aspx?orgid=04203&amp;balance=%A7%BA%B4%D8%C5%3Cbr/%3E%A7%BA%CA%D1%C1%BE%D1%B9%B8%EC%A1%D1%B9&amp;month=4&amp;year=2020&amp;thetype=%A7%BA%CB%B9%E8%C7%C2%A7%D2%B9" xr:uid="{00000000-0004-0000-0D00-0000A8050000}"/>
    <hyperlink ref="E1457" r:id="rId1450" display="http://hfo63.cfo.in.th/CheckDataDtl.aspx?orgid=04204&amp;balance=%A7%BA%B4%D8%C5%3Cbr/%3E%A7%BA%CA%D1%C1%BE%D1%B9%B8%EC%A1%D1%B9&amp;month=4&amp;year=2020&amp;thetype=%A7%BA%CB%B9%E8%C7%C2%A7%D2%B9" xr:uid="{00000000-0004-0000-0D00-0000A9050000}"/>
    <hyperlink ref="E1458" r:id="rId1451" display="http://hfo63.cfo.in.th/CheckDataDtl.aspx?orgid=04204&amp;balance=%A7%BA%B4%D8%C5%3Cbr/%3E%A7%BA%CA%D1%C1%BE%D1%B9%B8%EC%A1%D1%B9&amp;month=4&amp;year=2020&amp;thetype=%A7%BA%CB%B9%E8%C7%C2%A7%D2%B9" xr:uid="{00000000-0004-0000-0D00-0000AA050000}"/>
    <hyperlink ref="E1459" r:id="rId1452" display="http://hfo63.cfo.in.th/CheckDataDtl.aspx?orgid=04205&amp;balance=%A7%BA%B4%D8%C5%3Cbr/%3E%A7%BA%CA%D1%C1%BE%D1%B9%B8%EC%A1%D1%B9&amp;month=4&amp;year=2020&amp;thetype=%A7%BA%CB%B9%E8%C7%C2%A7%D2%B9" xr:uid="{00000000-0004-0000-0D00-0000AB050000}"/>
    <hyperlink ref="E1460" r:id="rId1453" display="http://hfo63.cfo.in.th/CheckDataDtl.aspx?orgid=04205&amp;balance=%A7%BA%B4%D8%C5%3Cbr/%3E%A7%BA%CA%D1%C1%BE%D1%B9%B8%EC%A1%D1%B9&amp;month=4&amp;year=2020&amp;thetype=%A7%BA%CB%B9%E8%C7%C2%A7%D2%B9" xr:uid="{00000000-0004-0000-0D00-0000AC050000}"/>
    <hyperlink ref="E1461" r:id="rId1454" display="http://hfo63.cfo.in.th/CheckDataDtl.aspx?orgid=04206&amp;balance=%A7%BA%B4%D8%C5%3Cbr/%3E%A7%BA%CA%D1%C1%BE%D1%B9%B8%EC%A1%D1%B9&amp;month=4&amp;year=2020&amp;thetype=%A7%BA%CB%B9%E8%C7%C2%A7%D2%B9" xr:uid="{00000000-0004-0000-0D00-0000AD050000}"/>
    <hyperlink ref="E1462" r:id="rId1455" display="http://hfo63.cfo.in.th/CheckDataDtl.aspx?orgid=04206&amp;balance=%A7%BA%B4%D8%C5%3Cbr/%3E%A7%BA%CA%D1%C1%BE%D1%B9%B8%EC%A1%D1%B9&amp;month=4&amp;year=2020&amp;thetype=%A7%BA%CB%B9%E8%C7%C2%A7%D2%B9" xr:uid="{00000000-0004-0000-0D00-0000AE050000}"/>
    <hyperlink ref="E1463" r:id="rId1456" display="http://hfo63.cfo.in.th/CheckDataDtl.aspx?orgid=04207&amp;balance=%A7%BA%B4%D8%C5%3Cbr/%3E%A7%BA%CA%D1%C1%BE%D1%B9%B8%EC%A1%D1%B9&amp;month=4&amp;year=2020&amp;thetype=%A7%BA%CB%B9%E8%C7%C2%A7%D2%B9" xr:uid="{00000000-0004-0000-0D00-0000AF050000}"/>
    <hyperlink ref="E1464" r:id="rId1457" display="http://hfo63.cfo.in.th/CheckDataDtl.aspx?orgid=04207&amp;balance=%A7%BA%B4%D8%C5%3Cbr/%3E%A7%BA%CA%D1%C1%BE%D1%B9%B8%EC%A1%D1%B9&amp;month=4&amp;year=2020&amp;thetype=%A7%BA%CB%B9%E8%C7%C2%A7%D2%B9" xr:uid="{00000000-0004-0000-0D00-0000B0050000}"/>
    <hyperlink ref="E1465" r:id="rId1458" display="http://hfo63.cfo.in.th/CheckDataDtl.aspx?orgid=04208&amp;balance=%A7%BA%B4%D8%C5%3Cbr/%3E%A7%BA%CA%D1%C1%BE%D1%B9%B8%EC%A1%D1%B9&amp;month=4&amp;year=2020&amp;thetype=%A7%BA%CB%B9%E8%C7%C2%A7%D2%B9" xr:uid="{00000000-0004-0000-0D00-0000B1050000}"/>
    <hyperlink ref="E1466" r:id="rId1459" display="http://hfo63.cfo.in.th/CheckDataDtl.aspx?orgid=04208&amp;balance=%A7%BA%B4%D8%C5%3Cbr/%3E%A7%BA%CA%D1%C1%BE%D1%B9%B8%EC%A1%D1%B9&amp;month=4&amp;year=2020&amp;thetype=%A7%BA%CB%B9%E8%C7%C2%A7%D2%B9" xr:uid="{00000000-0004-0000-0D00-0000B2050000}"/>
    <hyperlink ref="E1467" r:id="rId1460" display="http://hfo63.cfo.in.th/CheckDataDtl.aspx?orgid=04209&amp;balance=%A7%BA%B4%D8%C5%3Cbr/%3E%A7%BA%CA%D1%C1%BE%D1%B9%B8%EC%A1%D1%B9&amp;month=4&amp;year=2020&amp;thetype=%A7%BA%CB%B9%E8%C7%C2%A7%D2%B9" xr:uid="{00000000-0004-0000-0D00-0000B3050000}"/>
    <hyperlink ref="E1468" r:id="rId1461" display="http://hfo63.cfo.in.th/CheckDataDtl.aspx?orgid=04209&amp;balance=%A7%BA%B4%D8%C5%3Cbr/%3E%A7%BA%CA%D1%C1%BE%D1%B9%B8%EC%A1%D1%B9&amp;month=4&amp;year=2020&amp;thetype=%A7%BA%CB%B9%E8%C7%C2%A7%D2%B9" xr:uid="{00000000-0004-0000-0D00-0000B4050000}"/>
    <hyperlink ref="E1469" r:id="rId1462" display="http://hfo63.cfo.in.th/CheckDataDtl.aspx?orgid=04210&amp;balance=%A7%BA%B4%D8%C5%3Cbr/%3E%A7%BA%CA%D1%C1%BE%D1%B9%B8%EC%A1%D1%B9&amp;month=4&amp;year=2020&amp;thetype=%A7%BA%CB%B9%E8%C7%C2%A7%D2%B9" xr:uid="{00000000-0004-0000-0D00-0000B5050000}"/>
    <hyperlink ref="E1470" r:id="rId1463" display="http://hfo63.cfo.in.th/CheckDataDtl.aspx?orgid=04210&amp;balance=%A7%BA%B4%D8%C5%3Cbr/%3E%A7%BA%CA%D1%C1%BE%D1%B9%B8%EC%A1%D1%B9&amp;month=4&amp;year=2020&amp;thetype=%A7%BA%CB%B9%E8%C7%C2%A7%D2%B9" xr:uid="{00000000-0004-0000-0D00-0000B6050000}"/>
    <hyperlink ref="E1471" r:id="rId1464" display="http://hfo63.cfo.in.th/CheckDataDtl.aspx?orgid=04211&amp;balance=%A7%BA%B4%D8%C5%3Cbr/%3E%A7%BA%CA%D1%C1%BE%D1%B9%B8%EC%A1%D1%B9&amp;month=4&amp;year=2020&amp;thetype=%A7%BA%CB%B9%E8%C7%C2%A7%D2%B9" xr:uid="{00000000-0004-0000-0D00-0000B7050000}"/>
    <hyperlink ref="E1472" r:id="rId1465" display="http://hfo63.cfo.in.th/CheckDataDtl.aspx?orgid=04211&amp;balance=%A7%BA%B4%D8%C5%3Cbr/%3E%A7%BA%CA%D1%C1%BE%D1%B9%B8%EC%A1%D1%B9&amp;month=4&amp;year=2020&amp;thetype=%A7%BA%CB%B9%E8%C7%C2%A7%D2%B9" xr:uid="{00000000-0004-0000-0D00-0000B8050000}"/>
    <hyperlink ref="E1473" r:id="rId1466" display="http://hfo63.cfo.in.th/CheckDataDtl.aspx?orgid=04212&amp;balance=%A7%BA%B4%D8%C5%3Cbr/%3E%A7%BA%CA%D1%C1%BE%D1%B9%B8%EC%A1%D1%B9&amp;month=4&amp;year=2020&amp;thetype=%A7%BA%CB%B9%E8%C7%C2%A7%D2%B9" xr:uid="{00000000-0004-0000-0D00-0000B9050000}"/>
    <hyperlink ref="E1474" r:id="rId1467" display="http://hfo63.cfo.in.th/CheckDataDtl.aspx?orgid=04212&amp;balance=%A7%BA%B4%D8%C5%3Cbr/%3E%A7%BA%CA%D1%C1%BE%D1%B9%B8%EC%A1%D1%B9&amp;month=4&amp;year=2020&amp;thetype=%A7%BA%CB%B9%E8%C7%C2%A7%D2%B9" xr:uid="{00000000-0004-0000-0D00-0000BA050000}"/>
    <hyperlink ref="E1475" r:id="rId1468" display="http://hfo63.cfo.in.th/CheckDataDtl.aspx?orgid=04213&amp;balance=%A7%BA%B4%D8%C5%3Cbr/%3E%A7%BA%CA%D1%C1%BE%D1%B9%B8%EC%A1%D1%B9&amp;month=4&amp;year=2020&amp;thetype=%A7%BA%CB%B9%E8%C7%C2%A7%D2%B9" xr:uid="{00000000-0004-0000-0D00-0000BB050000}"/>
    <hyperlink ref="E1476" r:id="rId1469" display="http://hfo63.cfo.in.th/CheckDataDtl.aspx?orgid=04213&amp;balance=%A7%BA%B4%D8%C5%3Cbr/%3E%A7%BA%CA%D1%C1%BE%D1%B9%B8%EC%A1%D1%B9&amp;month=4&amp;year=2020&amp;thetype=%A7%BA%CB%B9%E8%C7%C2%A7%D2%B9" xr:uid="{00000000-0004-0000-0D00-0000BC050000}"/>
    <hyperlink ref="E1477" r:id="rId1470" display="http://hfo63.cfo.in.th/CheckDataDtl.aspx?orgid=04214&amp;balance=%A7%BA%B4%D8%C5%3Cbr/%3E%A7%BA%CA%D1%C1%BE%D1%B9%B8%EC%A1%D1%B9&amp;month=4&amp;year=2020&amp;thetype=%A7%BA%CB%B9%E8%C7%C2%A7%D2%B9" xr:uid="{00000000-0004-0000-0D00-0000BD050000}"/>
    <hyperlink ref="E1478" r:id="rId1471" display="http://hfo63.cfo.in.th/CheckDataDtl.aspx?orgid=04214&amp;balance=%A7%BA%B4%D8%C5%3Cbr/%3E%A7%BA%CA%D1%C1%BE%D1%B9%B8%EC%A1%D1%B9&amp;month=4&amp;year=2020&amp;thetype=%A7%BA%CB%B9%E8%C7%C2%A7%D2%B9" xr:uid="{00000000-0004-0000-0D00-0000BE050000}"/>
    <hyperlink ref="E1479" r:id="rId1472" display="http://hfo63.cfo.in.th/CheckDataDtl.aspx?orgid=04215&amp;balance=%A7%BA%B4%D8%C5%3Cbr/%3E%A7%BA%CA%D1%C1%BE%D1%B9%B8%EC%A1%D1%B9&amp;month=4&amp;year=2020&amp;thetype=%A7%BA%CB%B9%E8%C7%C2%A7%D2%B9" xr:uid="{00000000-0004-0000-0D00-0000BF050000}"/>
    <hyperlink ref="E1480" r:id="rId1473" display="http://hfo63.cfo.in.th/CheckDataDtl.aspx?orgid=04215&amp;balance=%A7%BA%B4%D8%C5%3Cbr/%3E%A7%BA%CA%D1%C1%BE%D1%B9%B8%EC%A1%D1%B9&amp;month=4&amp;year=2020&amp;thetype=%A7%BA%CB%B9%E8%C7%C2%A7%D2%B9" xr:uid="{00000000-0004-0000-0D00-0000C0050000}"/>
    <hyperlink ref="E1481" r:id="rId1474" display="http://hfo63.cfo.in.th/CheckDataDtl.aspx?orgid=04216&amp;balance=%A7%BA%B4%D8%C5%3Cbr/%3E%A7%BA%CA%D1%C1%BE%D1%B9%B8%EC%A1%D1%B9&amp;month=4&amp;year=2020&amp;thetype=%A7%BA%CB%B9%E8%C7%C2%A7%D2%B9" xr:uid="{00000000-0004-0000-0D00-0000C1050000}"/>
    <hyperlink ref="E1482" r:id="rId1475" display="http://hfo63.cfo.in.th/CheckDataDtl.aspx?orgid=04216&amp;balance=%A7%BA%B4%D8%C5%3Cbr/%3E%A7%BA%CA%D1%C1%BE%D1%B9%B8%EC%A1%D1%B9&amp;month=4&amp;year=2020&amp;thetype=%A7%BA%CB%B9%E8%C7%C2%A7%D2%B9" xr:uid="{00000000-0004-0000-0D00-0000C2050000}"/>
    <hyperlink ref="E1483" r:id="rId1476" display="http://hfo63.cfo.in.th/CheckDataDtl.aspx?orgid=04217&amp;balance=%A7%BA%B4%D8%C5%3Cbr/%3E%A7%BA%CA%D1%C1%BE%D1%B9%B8%EC%A1%D1%B9&amp;month=4&amp;year=2020&amp;thetype=%A7%BA%CB%B9%E8%C7%C2%A7%D2%B9" xr:uid="{00000000-0004-0000-0D00-0000C3050000}"/>
    <hyperlink ref="E1484" r:id="rId1477" display="http://hfo63.cfo.in.th/CheckDataDtl.aspx?orgid=04217&amp;balance=%A7%BA%B4%D8%C5%3Cbr/%3E%A7%BA%CA%D1%C1%BE%D1%B9%B8%EC%A1%D1%B9&amp;month=4&amp;year=2020&amp;thetype=%A7%BA%CB%B9%E8%C7%C2%A7%D2%B9" xr:uid="{00000000-0004-0000-0D00-0000C4050000}"/>
    <hyperlink ref="E1485" r:id="rId1478" display="http://hfo63.cfo.in.th/CheckDataDtl.aspx?orgid=04218&amp;balance=%A7%BA%B4%D8%C5%3Cbr/%3E%A7%BA%CA%D1%C1%BE%D1%B9%B8%EC%A1%D1%B9&amp;month=4&amp;year=2020&amp;thetype=%A7%BA%CB%B9%E8%C7%C2%A7%D2%B9" xr:uid="{00000000-0004-0000-0D00-0000C5050000}"/>
    <hyperlink ref="E1486" r:id="rId1479" display="http://hfo63.cfo.in.th/CheckDataDtl.aspx?orgid=04218&amp;balance=%A7%BA%B4%D8%C5%3Cbr/%3E%A7%BA%CA%D1%C1%BE%D1%B9%B8%EC%A1%D1%B9&amp;month=4&amp;year=2020&amp;thetype=%A7%BA%CB%B9%E8%C7%C2%A7%D2%B9" xr:uid="{00000000-0004-0000-0D00-0000C6050000}"/>
    <hyperlink ref="E1487" r:id="rId1480" display="http://hfo63.cfo.in.th/CheckDataDtl.aspx?orgid=04219&amp;balance=%A7%BA%B4%D8%C5%3Cbr/%3E%A7%BA%CA%D1%C1%BE%D1%B9%B8%EC%A1%D1%B9&amp;month=4&amp;year=2020&amp;thetype=%A7%BA%CB%B9%E8%C7%C2%A7%D2%B9" xr:uid="{00000000-0004-0000-0D00-0000C7050000}"/>
    <hyperlink ref="E1488" r:id="rId1481" display="http://hfo63.cfo.in.th/CheckDataDtl.aspx?orgid=04219&amp;balance=%A7%BA%B4%D8%C5%3Cbr/%3E%A7%BA%CA%D1%C1%BE%D1%B9%B8%EC%A1%D1%B9&amp;month=4&amp;year=2020&amp;thetype=%A7%BA%CB%B9%E8%C7%C2%A7%D2%B9" xr:uid="{00000000-0004-0000-0D00-0000C8050000}"/>
    <hyperlink ref="E1489" r:id="rId1482" display="http://hfo63.cfo.in.th/CheckDataDtl.aspx?orgid=04220&amp;balance=%A7%BA%B4%D8%C5%3Cbr/%3E%A7%BA%CA%D1%C1%BE%D1%B9%B8%EC%A1%D1%B9&amp;month=4&amp;year=2020&amp;thetype=%A7%BA%CB%B9%E8%C7%C2%A7%D2%B9" xr:uid="{00000000-0004-0000-0D00-0000C9050000}"/>
    <hyperlink ref="E1490" r:id="rId1483" display="http://hfo63.cfo.in.th/CheckDataDtl.aspx?orgid=04220&amp;balance=%A7%BA%B4%D8%C5%3Cbr/%3E%A7%BA%CA%D1%C1%BE%D1%B9%B8%EC%A1%D1%B9&amp;month=4&amp;year=2020&amp;thetype=%A7%BA%CB%B9%E8%C7%C2%A7%D2%B9" xr:uid="{00000000-0004-0000-0D00-0000CA050000}"/>
    <hyperlink ref="E1491" r:id="rId1484" display="http://hfo63.cfo.in.th/CheckDataDtl.aspx?orgid=04221&amp;balance=%A7%BA%B4%D8%C5%3Cbr/%3E%A7%BA%CA%D1%C1%BE%D1%B9%B8%EC%A1%D1%B9&amp;month=4&amp;year=2020&amp;thetype=%A7%BA%CB%B9%E8%C7%C2%A7%D2%B9" xr:uid="{00000000-0004-0000-0D00-0000CB050000}"/>
    <hyperlink ref="E1492" r:id="rId1485" display="http://hfo63.cfo.in.th/CheckDataDtl.aspx?orgid=04221&amp;balance=%A7%BA%B4%D8%C5%3Cbr/%3E%A7%BA%CA%D1%C1%BE%D1%B9%B8%EC%A1%D1%B9&amp;month=4&amp;year=2020&amp;thetype=%A7%BA%CB%B9%E8%C7%C2%A7%D2%B9" xr:uid="{00000000-0004-0000-0D00-0000CC050000}"/>
    <hyperlink ref="E1493" r:id="rId1486" display="http://hfo63.cfo.in.th/CheckDataDtl.aspx?orgid=04222&amp;balance=%A7%BA%B4%D8%C5%3Cbr/%3E%A7%BA%CA%D1%C1%BE%D1%B9%B8%EC%A1%D1%B9&amp;month=4&amp;year=2020&amp;thetype=%A7%BA%CB%B9%E8%C7%C2%A7%D2%B9" xr:uid="{00000000-0004-0000-0D00-0000CD050000}"/>
    <hyperlink ref="E1494" r:id="rId1487" display="http://hfo63.cfo.in.th/CheckDataDtl.aspx?orgid=04222&amp;balance=%A7%BA%B4%D8%C5%3Cbr/%3E%A7%BA%CA%D1%C1%BE%D1%B9%B8%EC%A1%D1%B9&amp;month=4&amp;year=2020&amp;thetype=%A7%BA%CB%B9%E8%C7%C2%A7%D2%B9" xr:uid="{00000000-0004-0000-0D00-0000CE050000}"/>
    <hyperlink ref="E1495" r:id="rId1488" display="http://hfo63.cfo.in.th/CheckDataDtl.aspx?orgid=04223&amp;balance=%A7%BA%B4%D8%C5%3Cbr/%3E%A7%BA%CA%D1%C1%BE%D1%B9%B8%EC%A1%D1%B9&amp;month=4&amp;year=2020&amp;thetype=%A7%BA%CB%B9%E8%C7%C2%A7%D2%B9" xr:uid="{00000000-0004-0000-0D00-0000CF050000}"/>
    <hyperlink ref="E1496" r:id="rId1489" display="http://hfo63.cfo.in.th/CheckDataDtl.aspx?orgid=04223&amp;balance=%A7%BA%B4%D8%C5%3Cbr/%3E%A7%BA%CA%D1%C1%BE%D1%B9%B8%EC%A1%D1%B9&amp;month=4&amp;year=2020&amp;thetype=%A7%BA%CB%B9%E8%C7%C2%A7%D2%B9" xr:uid="{00000000-0004-0000-0D00-0000D0050000}"/>
    <hyperlink ref="E1497" r:id="rId1490" display="http://hfo63.cfo.in.th/CheckDataDtl.aspx?orgid=04224&amp;balance=%A7%BA%B4%D8%C5%3Cbr/%3E%A7%BA%CA%D1%C1%BE%D1%B9%B8%EC%A1%D1%B9&amp;month=4&amp;year=2020&amp;thetype=%A7%BA%CB%B9%E8%C7%C2%A7%D2%B9" xr:uid="{00000000-0004-0000-0D00-0000D1050000}"/>
    <hyperlink ref="E1498" r:id="rId1491" display="http://hfo63.cfo.in.th/CheckDataDtl.aspx?orgid=04224&amp;balance=%A7%BA%B4%D8%C5%3Cbr/%3E%A7%BA%CA%D1%C1%BE%D1%B9%B8%EC%A1%D1%B9&amp;month=4&amp;year=2020&amp;thetype=%A7%BA%CB%B9%E8%C7%C2%A7%D2%B9" xr:uid="{00000000-0004-0000-0D00-0000D2050000}"/>
    <hyperlink ref="E1499" r:id="rId1492" display="http://hfo63.cfo.in.th/CheckDataDtl.aspx?orgid=04225&amp;balance=%A7%BA%B4%D8%C5%3Cbr/%3E%A7%BA%CA%D1%C1%BE%D1%B9%B8%EC%A1%D1%B9&amp;month=4&amp;year=2020&amp;thetype=%A7%BA%CB%B9%E8%C7%C2%A7%D2%B9" xr:uid="{00000000-0004-0000-0D00-0000D3050000}"/>
    <hyperlink ref="E1500" r:id="rId1493" display="http://hfo63.cfo.in.th/CheckDataDtl.aspx?orgid=04225&amp;balance=%A7%BA%B4%D8%C5%3Cbr/%3E%A7%BA%CA%D1%C1%BE%D1%B9%B8%EC%A1%D1%B9&amp;month=4&amp;year=2020&amp;thetype=%A7%BA%CB%B9%E8%C7%C2%A7%D2%B9" xr:uid="{00000000-0004-0000-0D00-0000D4050000}"/>
    <hyperlink ref="E1501" r:id="rId1494" display="http://hfo63.cfo.in.th/CheckDataDtl.aspx?orgid=04226&amp;balance=%A7%BA%B4%D8%C5%3Cbr/%3E%A7%BA%CA%D1%C1%BE%D1%B9%B8%EC%A1%D1%B9&amp;month=4&amp;year=2020&amp;thetype=%A7%BA%CB%B9%E8%C7%C2%A7%D2%B9" xr:uid="{00000000-0004-0000-0D00-0000D5050000}"/>
    <hyperlink ref="E1502" r:id="rId1495" display="http://hfo63.cfo.in.th/CheckDataDtl.aspx?orgid=04226&amp;balance=%A7%BA%B4%D8%C5%3Cbr/%3E%A7%BA%CA%D1%C1%BE%D1%B9%B8%EC%A1%D1%B9&amp;month=4&amp;year=2020&amp;thetype=%A7%BA%CB%B9%E8%C7%C2%A7%D2%B9" xr:uid="{00000000-0004-0000-0D00-0000D6050000}"/>
    <hyperlink ref="E1503" r:id="rId1496" display="http://hfo63.cfo.in.th/CheckDataDtl.aspx?orgid=04227&amp;balance=%A7%BA%B4%D8%C5%3Cbr/%3E%A7%BA%CA%D1%C1%BE%D1%B9%B8%EC%A1%D1%B9&amp;month=4&amp;year=2020&amp;thetype=%A7%BA%CB%B9%E8%C7%C2%A7%D2%B9" xr:uid="{00000000-0004-0000-0D00-0000D7050000}"/>
    <hyperlink ref="E1504" r:id="rId1497" display="http://hfo63.cfo.in.th/CheckDataDtl.aspx?orgid=04227&amp;balance=%A7%BA%B4%D8%C5%3Cbr/%3E%A7%BA%CA%D1%C1%BE%D1%B9%B8%EC%A1%D1%B9&amp;month=4&amp;year=2020&amp;thetype=%A7%BA%CB%B9%E8%C7%C2%A7%D2%B9" xr:uid="{00000000-0004-0000-0D00-0000D8050000}"/>
    <hyperlink ref="E1505" r:id="rId1498" display="http://hfo63.cfo.in.th/CheckDataDtl.aspx?orgid=04228&amp;balance=%A7%BA%B4%D8%C5%3Cbr/%3E%A7%BA%CA%D1%C1%BE%D1%B9%B8%EC%A1%D1%B9&amp;month=4&amp;year=2020&amp;thetype=%A7%BA%CB%B9%E8%C7%C2%A7%D2%B9" xr:uid="{00000000-0004-0000-0D00-0000D9050000}"/>
    <hyperlink ref="E1506" r:id="rId1499" display="http://hfo63.cfo.in.th/CheckDataDtl.aspx?orgid=04228&amp;balance=%A7%BA%B4%D8%C5%3Cbr/%3E%A7%BA%CA%D1%C1%BE%D1%B9%B8%EC%A1%D1%B9&amp;month=4&amp;year=2020&amp;thetype=%A7%BA%CB%B9%E8%C7%C2%A7%D2%B9" xr:uid="{00000000-0004-0000-0D00-0000DA050000}"/>
    <hyperlink ref="E1507" r:id="rId1500" display="http://hfo63.cfo.in.th/CheckDataDtl.aspx?orgid=04229&amp;balance=%A7%BA%B4%D8%C5%3Cbr/%3E%A7%BA%CA%D1%C1%BE%D1%B9%B8%EC%A1%D1%B9&amp;month=4&amp;year=2020&amp;thetype=%A7%BA%CB%B9%E8%C7%C2%A7%D2%B9" xr:uid="{00000000-0004-0000-0D00-0000DB050000}"/>
    <hyperlink ref="E1508" r:id="rId1501" display="http://hfo63.cfo.in.th/CheckDataDtl.aspx?orgid=04229&amp;balance=%A7%BA%B4%D8%C5%3Cbr/%3E%A7%BA%CA%D1%C1%BE%D1%B9%B8%EC%A1%D1%B9&amp;month=4&amp;year=2020&amp;thetype=%A7%BA%CB%B9%E8%C7%C2%A7%D2%B9" xr:uid="{00000000-0004-0000-0D00-0000DC050000}"/>
    <hyperlink ref="E1509" r:id="rId1502" display="http://hfo63.cfo.in.th/CheckDataDtl.aspx?orgid=04230&amp;balance=%A7%BA%B4%D8%C5%3Cbr/%3E%A7%BA%CA%D1%C1%BE%D1%B9%B8%EC%A1%D1%B9&amp;month=4&amp;year=2020&amp;thetype=%A7%BA%CB%B9%E8%C7%C2%A7%D2%B9" xr:uid="{00000000-0004-0000-0D00-0000DD050000}"/>
    <hyperlink ref="E1510" r:id="rId1503" display="http://hfo63.cfo.in.th/CheckDataDtl.aspx?orgid=04230&amp;balance=%A7%BA%B4%D8%C5%3Cbr/%3E%A7%BA%CA%D1%C1%BE%D1%B9%B8%EC%A1%D1%B9&amp;month=4&amp;year=2020&amp;thetype=%A7%BA%CB%B9%E8%C7%C2%A7%D2%B9" xr:uid="{00000000-0004-0000-0D00-0000DE050000}"/>
    <hyperlink ref="E1511" r:id="rId1504" display="http://hfo63.cfo.in.th/CheckDataDtl.aspx?orgid=04231&amp;balance=%A7%BA%B4%D8%C5%3Cbr/%3E%A7%BA%CA%D1%C1%BE%D1%B9%B8%EC%A1%D1%B9&amp;month=4&amp;year=2020&amp;thetype=%A7%BA%CB%B9%E8%C7%C2%A7%D2%B9" xr:uid="{00000000-0004-0000-0D00-0000DF050000}"/>
    <hyperlink ref="E1512" r:id="rId1505" display="http://hfo63.cfo.in.th/CheckDataDtl.aspx?orgid=04231&amp;balance=%A7%BA%B4%D8%C5%3Cbr/%3E%A7%BA%CA%D1%C1%BE%D1%B9%B8%EC%A1%D1%B9&amp;month=4&amp;year=2020&amp;thetype=%A7%BA%CB%B9%E8%C7%C2%A7%D2%B9" xr:uid="{00000000-0004-0000-0D00-0000E0050000}"/>
    <hyperlink ref="E1513" r:id="rId1506" display="http://hfo63.cfo.in.th/CheckDataDtl.aspx?orgid=04232&amp;balance=%A7%BA%B4%D8%C5%3Cbr/%3E%A7%BA%CA%D1%C1%BE%D1%B9%B8%EC%A1%D1%B9&amp;month=4&amp;year=2020&amp;thetype=%A7%BA%CB%B9%E8%C7%C2%A7%D2%B9" xr:uid="{00000000-0004-0000-0D00-0000E1050000}"/>
    <hyperlink ref="E1514" r:id="rId1507" display="http://hfo63.cfo.in.th/CheckDataDtl.aspx?orgid=04232&amp;balance=%A7%BA%B4%D8%C5%3Cbr/%3E%A7%BA%CA%D1%C1%BE%D1%B9%B8%EC%A1%D1%B9&amp;month=4&amp;year=2020&amp;thetype=%A7%BA%CB%B9%E8%C7%C2%A7%D2%B9" xr:uid="{00000000-0004-0000-0D00-0000E2050000}"/>
    <hyperlink ref="E1515" r:id="rId1508" display="http://hfo63.cfo.in.th/CheckDataDtl.aspx?orgid=04233&amp;balance=%A7%BA%B4%D8%C5%3Cbr/%3E%A7%BA%CA%D1%C1%BE%D1%B9%B8%EC%A1%D1%B9&amp;month=4&amp;year=2020&amp;thetype=%A7%BA%CB%B9%E8%C7%C2%A7%D2%B9" xr:uid="{00000000-0004-0000-0D00-0000E3050000}"/>
    <hyperlink ref="E1516" r:id="rId1509" display="http://hfo63.cfo.in.th/CheckDataDtl.aspx?orgid=04233&amp;balance=%A7%BA%B4%D8%C5%3Cbr/%3E%A7%BA%CA%D1%C1%BE%D1%B9%B8%EC%A1%D1%B9&amp;month=4&amp;year=2020&amp;thetype=%A7%BA%CB%B9%E8%C7%C2%A7%D2%B9" xr:uid="{00000000-0004-0000-0D00-0000E4050000}"/>
    <hyperlink ref="E1517" r:id="rId1510" display="http://hfo63.cfo.in.th/CheckDataDtl.aspx?orgid=04234&amp;balance=%A7%BA%B4%D8%C5%3Cbr/%3E%A7%BA%CA%D1%C1%BE%D1%B9%B8%EC%A1%D1%B9&amp;month=4&amp;year=2020&amp;thetype=%A7%BA%CB%B9%E8%C7%C2%A7%D2%B9" xr:uid="{00000000-0004-0000-0D00-0000E5050000}"/>
    <hyperlink ref="E1518" r:id="rId1511" display="http://hfo63.cfo.in.th/CheckDataDtl.aspx?orgid=04234&amp;balance=%A7%BA%B4%D8%C5%3Cbr/%3E%A7%BA%CA%D1%C1%BE%D1%B9%B8%EC%A1%D1%B9&amp;month=4&amp;year=2020&amp;thetype=%A7%BA%CB%B9%E8%C7%C2%A7%D2%B9" xr:uid="{00000000-0004-0000-0D00-0000E6050000}"/>
    <hyperlink ref="E1519" r:id="rId1512" display="http://hfo63.cfo.in.th/CheckDataDtl.aspx?orgid=04235&amp;balance=%A7%BA%B4%D8%C5%3Cbr/%3E%A7%BA%CA%D1%C1%BE%D1%B9%B8%EC%A1%D1%B9&amp;month=4&amp;year=2020&amp;thetype=%A7%BA%CB%B9%E8%C7%C2%A7%D2%B9" xr:uid="{00000000-0004-0000-0D00-0000E7050000}"/>
    <hyperlink ref="E1520" r:id="rId1513" display="http://hfo63.cfo.in.th/CheckDataDtl.aspx?orgid=04235&amp;balance=%A7%BA%B4%D8%C5%3Cbr/%3E%A7%BA%CA%D1%C1%BE%D1%B9%B8%EC%A1%D1%B9&amp;month=4&amp;year=2020&amp;thetype=%A7%BA%CB%B9%E8%C7%C2%A7%D2%B9" xr:uid="{00000000-0004-0000-0D00-0000E8050000}"/>
    <hyperlink ref="E1521" r:id="rId1514" display="http://hfo63.cfo.in.th/CheckDataDtl.aspx?orgid=04236&amp;balance=%A7%BA%B4%D8%C5%3Cbr/%3E%A7%BA%CA%D1%C1%BE%D1%B9%B8%EC%A1%D1%B9&amp;month=4&amp;year=2020&amp;thetype=%A7%BA%CB%B9%E8%C7%C2%A7%D2%B9" xr:uid="{00000000-0004-0000-0D00-0000E9050000}"/>
    <hyperlink ref="E1522" r:id="rId1515" display="http://hfo63.cfo.in.th/CheckDataDtl.aspx?orgid=04236&amp;balance=%A7%BA%B4%D8%C5%3Cbr/%3E%A7%BA%CA%D1%C1%BE%D1%B9%B8%EC%A1%D1%B9&amp;month=4&amp;year=2020&amp;thetype=%A7%BA%CB%B9%E8%C7%C2%A7%D2%B9" xr:uid="{00000000-0004-0000-0D00-0000EA050000}"/>
    <hyperlink ref="E1523" r:id="rId1516" display="http://hfo63.cfo.in.th/CheckDataDtl.aspx?orgid=04237&amp;balance=%A7%BA%B4%D8%C5%3Cbr/%3E%A7%BA%CA%D1%C1%BE%D1%B9%B8%EC%A1%D1%B9&amp;month=4&amp;year=2020&amp;thetype=%A7%BA%CB%B9%E8%C7%C2%A7%D2%B9" xr:uid="{00000000-0004-0000-0D00-0000EB050000}"/>
    <hyperlink ref="E1524" r:id="rId1517" display="http://hfo63.cfo.in.th/CheckDataDtl.aspx?orgid=04237&amp;balance=%A7%BA%B4%D8%C5%3Cbr/%3E%A7%BA%CA%D1%C1%BE%D1%B9%B8%EC%A1%D1%B9&amp;month=4&amp;year=2020&amp;thetype=%A7%BA%CB%B9%E8%C7%C2%A7%D2%B9" xr:uid="{00000000-0004-0000-0D00-0000EC050000}"/>
    <hyperlink ref="E1525" r:id="rId1518" display="http://hfo63.cfo.in.th/CheckDataDtl.aspx?orgid=04238&amp;balance=%A7%BA%B4%D8%C5%3Cbr/%3E%A7%BA%CA%D1%C1%BE%D1%B9%B8%EC%A1%D1%B9&amp;month=4&amp;year=2020&amp;thetype=%A7%BA%CB%B9%E8%C7%C2%A7%D2%B9" xr:uid="{00000000-0004-0000-0D00-0000ED050000}"/>
    <hyperlink ref="E1526" r:id="rId1519" display="http://hfo63.cfo.in.th/CheckDataDtl.aspx?orgid=04238&amp;balance=%A7%BA%B4%D8%C5%3Cbr/%3E%A7%BA%CA%D1%C1%BE%D1%B9%B8%EC%A1%D1%B9&amp;month=4&amp;year=2020&amp;thetype=%A7%BA%CB%B9%E8%C7%C2%A7%D2%B9" xr:uid="{00000000-0004-0000-0D00-0000EE050000}"/>
    <hyperlink ref="E1527" r:id="rId1520" display="http://hfo63.cfo.in.th/CheckDataDtl.aspx?orgid=04239&amp;balance=%A7%BA%B4%D8%C5%3Cbr/%3E%A7%BA%CA%D1%C1%BE%D1%B9%B8%EC%A1%D1%B9&amp;month=4&amp;year=2020&amp;thetype=%A7%BA%CB%B9%E8%C7%C2%A7%D2%B9" xr:uid="{00000000-0004-0000-0D00-0000EF050000}"/>
    <hyperlink ref="E1528" r:id="rId1521" display="http://hfo63.cfo.in.th/CheckDataDtl.aspx?orgid=04239&amp;balance=%A7%BA%B4%D8%C5%3Cbr/%3E%A7%BA%CA%D1%C1%BE%D1%B9%B8%EC%A1%D1%B9&amp;month=4&amp;year=2020&amp;thetype=%A7%BA%CB%B9%E8%C7%C2%A7%D2%B9" xr:uid="{00000000-0004-0000-0D00-0000F0050000}"/>
    <hyperlink ref="E1529" r:id="rId1522" display="http://hfo63.cfo.in.th/CheckDataDtl.aspx?orgid=04240&amp;balance=%A7%BA%B4%D8%C5%3Cbr/%3E%A7%BA%CA%D1%C1%BE%D1%B9%B8%EC%A1%D1%B9&amp;month=4&amp;year=2020&amp;thetype=%A7%BA%CB%B9%E8%C7%C2%A7%D2%B9" xr:uid="{00000000-0004-0000-0D00-0000F1050000}"/>
    <hyperlink ref="E1530" r:id="rId1523" display="http://hfo63.cfo.in.th/CheckDataDtl.aspx?orgid=04240&amp;balance=%A7%BA%B4%D8%C5%3Cbr/%3E%A7%BA%CA%D1%C1%BE%D1%B9%B8%EC%A1%D1%B9&amp;month=4&amp;year=2020&amp;thetype=%A7%BA%CB%B9%E8%C7%C2%A7%D2%B9" xr:uid="{00000000-0004-0000-0D00-0000F2050000}"/>
    <hyperlink ref="E1531" r:id="rId1524" display="http://hfo63.cfo.in.th/CheckDataDtl.aspx?orgid=04241&amp;balance=%A7%BA%B4%D8%C5%3Cbr/%3E%A7%BA%CA%D1%C1%BE%D1%B9%B8%EC%A1%D1%B9&amp;month=4&amp;year=2020&amp;thetype=%A7%BA%CB%B9%E8%C7%C2%A7%D2%B9" xr:uid="{00000000-0004-0000-0D00-0000F3050000}"/>
    <hyperlink ref="E1532" r:id="rId1525" display="http://hfo63.cfo.in.th/CheckDataDtl.aspx?orgid=04241&amp;balance=%A7%BA%B4%D8%C5%3Cbr/%3E%A7%BA%CA%D1%C1%BE%D1%B9%B8%EC%A1%D1%B9&amp;month=4&amp;year=2020&amp;thetype=%A7%BA%CB%B9%E8%C7%C2%A7%D2%B9" xr:uid="{00000000-0004-0000-0D00-0000F4050000}"/>
    <hyperlink ref="E1533" r:id="rId1526" display="http://hfo63.cfo.in.th/CheckDataDtl.aspx?orgid=04242&amp;balance=%A7%BA%B4%D8%C5%3Cbr/%3E%A7%BA%CA%D1%C1%BE%D1%B9%B8%EC%A1%D1%B9&amp;month=4&amp;year=2020&amp;thetype=%A7%BA%CB%B9%E8%C7%C2%A7%D2%B9" xr:uid="{00000000-0004-0000-0D00-0000F5050000}"/>
    <hyperlink ref="E1534" r:id="rId1527" display="http://hfo63.cfo.in.th/CheckDataDtl.aspx?orgid=04242&amp;balance=%A7%BA%B4%D8%C5%3Cbr/%3E%A7%BA%CA%D1%C1%BE%D1%B9%B8%EC%A1%D1%B9&amp;month=4&amp;year=2020&amp;thetype=%A7%BA%CB%B9%E8%C7%C2%A7%D2%B9" xr:uid="{00000000-0004-0000-0D00-0000F6050000}"/>
    <hyperlink ref="E1535" r:id="rId1528" display="http://hfo63.cfo.in.th/CheckDataDtl.aspx?orgid=04243&amp;balance=%A7%BA%B4%D8%C5%3Cbr/%3E%A7%BA%CA%D1%C1%BE%D1%B9%B8%EC%A1%D1%B9&amp;month=4&amp;year=2020&amp;thetype=%A7%BA%CB%B9%E8%C7%C2%A7%D2%B9" xr:uid="{00000000-0004-0000-0D00-0000F7050000}"/>
    <hyperlink ref="E1536" r:id="rId1529" display="http://hfo63.cfo.in.th/CheckDataDtl.aspx?orgid=04243&amp;balance=%A7%BA%B4%D8%C5%3Cbr/%3E%A7%BA%CA%D1%C1%BE%D1%B9%B8%EC%A1%D1%B9&amp;month=4&amp;year=2020&amp;thetype=%A7%BA%CB%B9%E8%C7%C2%A7%D2%B9" xr:uid="{00000000-0004-0000-0D00-0000F8050000}"/>
    <hyperlink ref="E1537" r:id="rId1530" display="http://hfo63.cfo.in.th/CheckDataDtl.aspx?orgid=04244&amp;balance=%A7%BA%B4%D8%C5%3Cbr/%3E%A7%BA%CA%D1%C1%BE%D1%B9%B8%EC%A1%D1%B9&amp;month=4&amp;year=2020&amp;thetype=%A7%BA%CB%B9%E8%C7%C2%A7%D2%B9" xr:uid="{00000000-0004-0000-0D00-0000F9050000}"/>
    <hyperlink ref="E1538" r:id="rId1531" display="http://hfo63.cfo.in.th/CheckDataDtl.aspx?orgid=04244&amp;balance=%A7%BA%B4%D8%C5%3Cbr/%3E%A7%BA%CA%D1%C1%BE%D1%B9%B8%EC%A1%D1%B9&amp;month=4&amp;year=2020&amp;thetype=%A7%BA%CB%B9%E8%C7%C2%A7%D2%B9" xr:uid="{00000000-0004-0000-0D00-0000FA050000}"/>
    <hyperlink ref="E1539" r:id="rId1532" display="http://hfo63.cfo.in.th/CheckDataDtl.aspx?orgid=04245&amp;balance=%A7%BA%B4%D8%C5%3Cbr/%3E%A7%BA%CA%D1%C1%BE%D1%B9%B8%EC%A1%D1%B9&amp;month=4&amp;year=2020&amp;thetype=%A7%BA%CB%B9%E8%C7%C2%A7%D2%B9" xr:uid="{00000000-0004-0000-0D00-0000FB050000}"/>
    <hyperlink ref="E1540" r:id="rId1533" display="http://hfo63.cfo.in.th/CheckDataDtl.aspx?orgid=04245&amp;balance=%A7%BA%B4%D8%C5%3Cbr/%3E%A7%BA%CA%D1%C1%BE%D1%B9%B8%EC%A1%D1%B9&amp;month=4&amp;year=2020&amp;thetype=%A7%BA%CB%B9%E8%C7%C2%A7%D2%B9" xr:uid="{00000000-0004-0000-0D00-0000FC050000}"/>
    <hyperlink ref="E1541" r:id="rId1534" display="http://hfo63.cfo.in.th/CheckDataDtl.aspx?orgid=04246&amp;balance=%A7%BA%B4%D8%C5%3Cbr/%3E%A7%BA%CA%D1%C1%BE%D1%B9%B8%EC%A1%D1%B9&amp;month=4&amp;year=2020&amp;thetype=%A7%BA%CB%B9%E8%C7%C2%A7%D2%B9" xr:uid="{00000000-0004-0000-0D00-0000FD050000}"/>
    <hyperlink ref="E1542" r:id="rId1535" display="http://hfo63.cfo.in.th/CheckDataDtl.aspx?orgid=04246&amp;balance=%A7%BA%B4%D8%C5%3Cbr/%3E%A7%BA%CA%D1%C1%BE%D1%B9%B8%EC%A1%D1%B9&amp;month=4&amp;year=2020&amp;thetype=%A7%BA%CB%B9%E8%C7%C2%A7%D2%B9" xr:uid="{00000000-0004-0000-0D00-0000FE050000}"/>
    <hyperlink ref="E1543" r:id="rId1536" display="http://hfo63.cfo.in.th/CheckDataDtl.aspx?orgid=04247&amp;balance=%A7%BA%B4%D8%C5%3Cbr/%3E%A7%BA%CA%D1%C1%BE%D1%B9%B8%EC%A1%D1%B9&amp;month=4&amp;year=2020&amp;thetype=%A7%BA%CB%B9%E8%C7%C2%A7%D2%B9" xr:uid="{00000000-0004-0000-0D00-0000FF050000}"/>
    <hyperlink ref="E1544" r:id="rId1537" display="http://hfo63.cfo.in.th/CheckDataDtl.aspx?orgid=04247&amp;balance=%A7%BA%B4%D8%C5%3Cbr/%3E%A7%BA%CA%D1%C1%BE%D1%B9%B8%EC%A1%D1%B9&amp;month=4&amp;year=2020&amp;thetype=%A7%BA%CB%B9%E8%C7%C2%A7%D2%B9" xr:uid="{00000000-0004-0000-0D00-000000060000}"/>
    <hyperlink ref="E1545" r:id="rId1538" display="http://hfo63.cfo.in.th/CheckDataDtl.aspx?orgid=10704&amp;balance=%A7%BA%B4%D8%C5%3Cbr/%3E%A7%BA%CA%D1%C1%BE%D1%B9%B8%EC%A1%D1%B9&amp;month=4&amp;year=2020&amp;thetype=%A7%BA%CB%B9%E8%C7%C2%A7%D2%B9" xr:uid="{00000000-0004-0000-0D00-000001060000}"/>
    <hyperlink ref="E1546" r:id="rId1539" display="http://hfo63.cfo.in.th/CheckDataDtl.aspx?orgid=10704&amp;balance=%A7%BA%B4%D8%C5%3Cbr/%3E%A7%BA%CA%D1%C1%BE%D1%B9%B8%EC%A1%D1%B9&amp;month=4&amp;year=2020&amp;thetype=%A7%BA%CB%B9%E8%C7%C2%A7%D2%B9" xr:uid="{00000000-0004-0000-0D00-000002060000}"/>
    <hyperlink ref="E1547" r:id="rId1540" display="http://hfo63.cfo.in.th/CheckDataDtl.aspx?orgid=10991&amp;balance=%A7%BA%B4%D8%C5%3Cbr/%3E%A7%BA%CA%D1%C1%BE%D1%B9%B8%EC%A1%D1%B9&amp;month=4&amp;year=2020&amp;thetype=%A7%BA%CB%B9%E8%C7%C2%A7%D2%B9" xr:uid="{00000000-0004-0000-0D00-000003060000}"/>
    <hyperlink ref="E1548" r:id="rId1541" display="http://hfo63.cfo.in.th/CheckDataDtl.aspx?orgid=10991&amp;balance=%A7%BA%B4%D8%C5%3Cbr/%3E%A7%BA%CA%D1%C1%BE%D1%B9%B8%EC%A1%D1%B9&amp;month=4&amp;year=2020&amp;thetype=%A7%BA%CB%B9%E8%C7%C2%A7%D2%B9" xr:uid="{00000000-0004-0000-0D00-000004060000}"/>
    <hyperlink ref="E1549" r:id="rId1542" display="http://hfo63.cfo.in.th/CheckDataDtl.aspx?orgid=10992&amp;balance=%A7%BA%B4%D8%C5%3Cbr/%3E%A7%BA%CA%D1%C1%BE%D1%B9%B8%EC%A1%D1%B9&amp;month=4&amp;year=2020&amp;thetype=%A7%BA%CB%B9%E8%C7%C2%A7%D2%B9" xr:uid="{00000000-0004-0000-0D00-000005060000}"/>
    <hyperlink ref="E1550" r:id="rId1543" display="http://hfo63.cfo.in.th/CheckDataDtl.aspx?orgid=10992&amp;balance=%A7%BA%B4%D8%C5%3Cbr/%3E%A7%BA%CA%D1%C1%BE%D1%B9%B8%EC%A1%D1%B9&amp;month=4&amp;year=2020&amp;thetype=%A7%BA%CB%B9%E8%C7%C2%A7%D2%B9" xr:uid="{00000000-0004-0000-0D00-000006060000}"/>
    <hyperlink ref="E1551" r:id="rId1544" display="http://hfo63.cfo.in.th/CheckDataDtl.aspx?orgid=10993&amp;balance=%A7%BA%B4%D8%C5%3Cbr/%3E%A7%BA%CA%D1%C1%BE%D1%B9%B8%EC%A1%D1%B9&amp;month=4&amp;year=2020&amp;thetype=%A7%BA%CB%B9%E8%C7%C2%A7%D2%B9" xr:uid="{00000000-0004-0000-0D00-000007060000}"/>
    <hyperlink ref="E1552" r:id="rId1545" display="http://hfo63.cfo.in.th/CheckDataDtl.aspx?orgid=10993&amp;balance=%A7%BA%B4%D8%C5%3Cbr/%3E%A7%BA%CA%D1%C1%BE%D1%B9%B8%EC%A1%D1%B9&amp;month=4&amp;year=2020&amp;thetype=%A7%BA%CB%B9%E8%C7%C2%A7%D2%B9" xr:uid="{00000000-0004-0000-0D00-000008060000}"/>
    <hyperlink ref="E1553" r:id="rId1546" display="http://hfo63.cfo.in.th/CheckDataDtl.aspx?orgid=10994&amp;balance=%A7%BA%B4%D8%C5%3Cbr/%3E%A7%BA%CA%D1%C1%BE%D1%B9%B8%EC%A1%D1%B9&amp;month=4&amp;year=2020&amp;thetype=%A7%BA%CB%B9%E8%C7%C2%A7%D2%B9" xr:uid="{00000000-0004-0000-0D00-000009060000}"/>
    <hyperlink ref="E1554" r:id="rId1547" display="http://hfo63.cfo.in.th/CheckDataDtl.aspx?orgid=10994&amp;balance=%A7%BA%B4%D8%C5%3Cbr/%3E%A7%BA%CA%D1%C1%BE%D1%B9%B8%EC%A1%D1%B9&amp;month=4&amp;year=2020&amp;thetype=%A7%BA%CB%B9%E8%C7%C2%A7%D2%B9" xr:uid="{00000000-0004-0000-0D00-00000A060000}"/>
    <hyperlink ref="E1555" r:id="rId1548" display="http://hfo63.cfo.in.th/CheckDataDtl.aspx?orgid=11741&amp;balance=%A7%BA%B4%D8%C5%3Cbr/%3E%A7%BA%CA%D1%C1%BE%D1%B9%B8%EC%A1%D1%B9&amp;month=4&amp;year=2020&amp;thetype=%A7%BA%CB%B9%E8%C7%C2%A7%D2%B9" xr:uid="{00000000-0004-0000-0D00-00000B060000}"/>
    <hyperlink ref="E1556" r:id="rId1549" display="http://hfo63.cfo.in.th/CheckDataDtl.aspx?orgid=11741&amp;balance=%A7%BA%B4%D8%C5%3Cbr/%3E%A7%BA%CA%D1%C1%BE%D1%B9%B8%EC%A1%D1%B9&amp;month=4&amp;year=2020&amp;thetype=%A7%BA%CB%B9%E8%C7%C2%A7%D2%B9" xr:uid="{00000000-0004-0000-0D00-00000C060000}"/>
    <hyperlink ref="E1557" r:id="rId1550" display="http://hfo63.cfo.in.th/CheckDataDtl.aspx?orgid=13892&amp;balance=%A7%BA%B4%D8%C5%3Cbr/%3E%A7%BA%CA%D1%C1%BE%D1%B9%B8%EC%A1%D1%B9&amp;month=4&amp;year=2020&amp;thetype=%A7%BA%CB%B9%E8%C7%C2%A7%D2%B9" xr:uid="{00000000-0004-0000-0D00-00000D060000}"/>
    <hyperlink ref="E1558" r:id="rId1551" display="http://hfo63.cfo.in.th/CheckDataDtl.aspx?orgid=13892&amp;balance=%A7%BA%B4%D8%C5%3Cbr/%3E%A7%BA%CA%D1%C1%BE%D1%B9%B8%EC%A1%D1%B9&amp;month=4&amp;year=2020&amp;thetype=%A7%BA%CB%B9%E8%C7%C2%A7%D2%B9" xr:uid="{00000000-0004-0000-0D00-00000E060000}"/>
    <hyperlink ref="E1559" r:id="rId1552" display="http://hfo63.cfo.in.th/CheckDataDtl.aspx?orgid=13893&amp;balance=%A7%BA%B4%D8%C5%3Cbr/%3E%A7%BA%CA%D1%C1%BE%D1%B9%B8%EC%A1%D1%B9&amp;month=4&amp;year=2020&amp;thetype=%A7%BA%CB%B9%E8%C7%C2%A7%D2%B9" xr:uid="{00000000-0004-0000-0D00-00000F060000}"/>
    <hyperlink ref="E1560" r:id="rId1553" display="http://hfo63.cfo.in.th/CheckDataDtl.aspx?orgid=13893&amp;balance=%A7%BA%B4%D8%C5%3Cbr/%3E%A7%BA%CA%D1%C1%BE%D1%B9%B8%EC%A1%D1%B9&amp;month=4&amp;year=2020&amp;thetype=%A7%BA%CB%B9%E8%C7%C2%A7%D2%B9" xr:uid="{00000000-0004-0000-0D00-000010060000}"/>
    <hyperlink ref="E1561" r:id="rId1554" display="http://hfo63.cfo.in.th/CheckDataDtl.aspx?orgid=13895&amp;balance=%A7%BA%B4%D8%C5%3Cbr/%3E%A7%BA%CA%D1%C1%BE%D1%B9%B8%EC%A1%D1%B9&amp;month=4&amp;year=2020&amp;thetype=%A7%BA%CB%B9%E8%C7%C2%A7%D2%B9" xr:uid="{00000000-0004-0000-0D00-000011060000}"/>
    <hyperlink ref="E1562" r:id="rId1555" display="http://hfo63.cfo.in.th/CheckDataDtl.aspx?orgid=13895&amp;balance=%A7%BA%B4%D8%C5%3Cbr/%3E%A7%BA%CA%D1%C1%BE%D1%B9%B8%EC%A1%D1%B9&amp;month=4&amp;year=2020&amp;thetype=%A7%BA%CB%B9%E8%C7%C2%A7%D2%B9" xr:uid="{00000000-0004-0000-0D00-000012060000}"/>
    <hyperlink ref="E1563" r:id="rId1556" display="http://hfo63.cfo.in.th/CheckDataDtl.aspx?orgid=14864&amp;balance=%A7%BA%B4%D8%C5%3Cbr/%3E%A7%BA%CA%D1%C1%BE%D1%B9%B8%EC%A1%D1%B9&amp;month=4&amp;year=2020&amp;thetype=%A7%BA%CB%B9%E8%C7%C2%A7%D2%B9" xr:uid="{00000000-0004-0000-0D00-000013060000}"/>
    <hyperlink ref="E1564" r:id="rId1557" display="http://hfo63.cfo.in.th/CheckDataDtl.aspx?orgid=14864&amp;balance=%A7%BA%B4%D8%C5%3Cbr/%3E%A7%BA%CA%D1%C1%BE%D1%B9%B8%EC%A1%D1%B9&amp;month=4&amp;year=2020&amp;thetype=%A7%BA%CB%B9%E8%C7%C2%A7%D2%B9" xr:uid="{00000000-0004-0000-0D00-000014060000}"/>
    <hyperlink ref="E1565" r:id="rId1558" display="http://hfo63.cfo.in.th/CheckDataDtl.aspx?orgid=23367&amp;balance=%A7%BA%B4%D8%C5%3Cbr/%3E%A7%BA%CA%D1%C1%BE%D1%B9%B8%EC%A1%D1%B9&amp;month=4&amp;year=2020&amp;thetype=%A7%BA%CB%B9%E8%C7%C2%A7%D2%B9" xr:uid="{00000000-0004-0000-0D00-000015060000}"/>
    <hyperlink ref="E1566" r:id="rId1559" display="http://hfo63.cfo.in.th/CheckDataDtl.aspx?orgid=23367&amp;balance=%A7%BA%B4%D8%C5%3Cbr/%3E%A7%BA%CA%D1%C1%BE%D1%B9%B8%EC%A1%D1%B9&amp;month=4&amp;year=2020&amp;thetype=%A7%BA%CB%B9%E8%C7%C2%A7%D2%B9" xr:uid="{00000000-0004-0000-0D00-000016060000}"/>
    <hyperlink ref="E1567" r:id="rId1560" display="http://hfo63.cfo.in.th/CheckDataDtl.aspx?orgid=00397&amp;balance=&amp;month=4&amp;year=2020&amp;thetype=%A7%BA%CB%B9%E8%C7%C2%A7%D2%B9" xr:uid="{00000000-0004-0000-0D00-000017060000}"/>
    <hyperlink ref="E1568" r:id="rId1561" display="http://hfo63.cfo.in.th/CheckDataDtl.aspx?orgid=00398&amp;balance=&amp;month=4&amp;year=2020&amp;thetype=%A7%BA%CB%B9%E8%C7%C2%A7%D2%B9" xr:uid="{00000000-0004-0000-0D00-000018060000}"/>
    <hyperlink ref="E1569" r:id="rId1562" display="http://hfo63.cfo.in.th/CheckDataDtl.aspx?orgid=00399&amp;balance=&amp;month=4&amp;year=2020&amp;thetype=%A7%BA%CB%B9%E8%C7%C2%A7%D2%B9" xr:uid="{00000000-0004-0000-0D00-000019060000}"/>
    <hyperlink ref="E1570" r:id="rId1563" display="http://hfo63.cfo.in.th/CheckDataDtl.aspx?orgid=00400&amp;balance=&amp;month=4&amp;year=2020&amp;thetype=%A7%BA%CB%B9%E8%C7%C2%A7%D2%B9" xr:uid="{00000000-0004-0000-0D00-00001A060000}"/>
    <hyperlink ref="E1571" r:id="rId1564" display="http://hfo63.cfo.in.th/CheckDataDtl.aspx?orgid=00401&amp;balance=&amp;month=4&amp;year=2020&amp;thetype=%A7%BA%CB%B9%E8%C7%C2%A7%D2%B9" xr:uid="{00000000-0004-0000-0D00-00001B060000}"/>
    <hyperlink ref="E1572" r:id="rId1565" display="http://hfo63.cfo.in.th/CheckDataDtl.aspx?orgid=00402&amp;balance=&amp;month=4&amp;year=2020&amp;thetype=%A7%BA%CB%B9%E8%C7%C2%A7%D2%B9" xr:uid="{00000000-0004-0000-0D00-00001C060000}"/>
    <hyperlink ref="E1573" r:id="rId1566" display="http://hfo63.cfo.in.th/CheckDataDtl.aspx?orgid=00403&amp;balance=&amp;month=4&amp;year=2020&amp;thetype=%A7%BA%CB%B9%E8%C7%C2%A7%D2%B9" xr:uid="{00000000-0004-0000-0D00-00001D060000}"/>
    <hyperlink ref="E1574" r:id="rId1567" display="http://hfo63.cfo.in.th/CheckDataDtl.aspx?orgid=00404&amp;balance=&amp;month=4&amp;year=2020&amp;thetype=%A7%BA%CB%B9%E8%C7%C2%A7%D2%B9" xr:uid="{00000000-0004-0000-0D00-00001E060000}"/>
    <hyperlink ref="E1575" r:id="rId1568" display="http://hfo63.cfo.in.th/CheckDataDtl.aspx?orgid=00405&amp;balance=&amp;month=4&amp;year=2020&amp;thetype=%A7%BA%CB%B9%E8%C7%C2%A7%D2%B9" xr:uid="{00000000-0004-0000-0D00-00001F060000}"/>
    <hyperlink ref="E1576" r:id="rId1569" display="http://hfo63.cfo.in.th/CheckDataDtl.aspx?orgid=00406&amp;balance=&amp;month=4&amp;year=2020&amp;thetype=%A7%BA%CB%B9%E8%C7%C2%A7%D2%B9" xr:uid="{00000000-0004-0000-0D00-000020060000}"/>
    <hyperlink ref="E1577" r:id="rId1570" display="http://hfo63.cfo.in.th/CheckDataDtl.aspx?orgid=00407&amp;balance=&amp;month=4&amp;year=2020&amp;thetype=%A7%BA%CB%B9%E8%C7%C2%A7%D2%B9" xr:uid="{00000000-0004-0000-0D00-000021060000}"/>
    <hyperlink ref="E1578" r:id="rId1571" display="http://hfo63.cfo.in.th/CheckDataDtl.aspx?orgid=00408&amp;balance=%A7%BA%B4%D8%C5%3Cbr/%3E%A7%BA%CA%D1%C1%BE%D1%B9%B8%EC%A1%D1%B9&amp;month=4&amp;year=2020&amp;thetype=%A7%BA%CB%B9%E8%C7%C2%A7%D2%B9" xr:uid="{00000000-0004-0000-0D00-000022060000}"/>
    <hyperlink ref="E1579" r:id="rId1572" display="http://hfo63.cfo.in.th/CheckDataDtl.aspx?orgid=00408&amp;balance=%A7%BA%B4%D8%C5%3Cbr/%3E%A7%BA%CA%D1%C1%BE%D1%B9%B8%EC%A1%D1%B9&amp;month=4&amp;year=2020&amp;thetype=%A7%BA%CB%B9%E8%C7%C2%A7%D2%B9" xr:uid="{00000000-0004-0000-0D00-000023060000}"/>
    <hyperlink ref="E1580" r:id="rId1573" display="http://hfo63.cfo.in.th/CheckDataDtl.aspx?orgid=00409&amp;balance=&amp;month=4&amp;year=2020&amp;thetype=%A7%BA%CB%B9%E8%C7%C2%A7%D2%B9" xr:uid="{00000000-0004-0000-0D00-000024060000}"/>
    <hyperlink ref="E1581" r:id="rId1574" display="http://hfo63.cfo.in.th/CheckDataDtl.aspx?orgid=00410&amp;balance=&amp;month=4&amp;year=2020&amp;thetype=%A7%BA%CB%B9%E8%C7%C2%A7%D2%B9" xr:uid="{00000000-0004-0000-0D00-000025060000}"/>
    <hyperlink ref="E1582" r:id="rId1575" display="http://hfo63.cfo.in.th/CheckDataDtl.aspx?orgid=00411&amp;balance=&amp;month=4&amp;year=2020&amp;thetype=%A7%BA%CB%B9%E8%C7%C2%A7%D2%B9" xr:uid="{00000000-0004-0000-0D00-000026060000}"/>
    <hyperlink ref="E1583" r:id="rId1576" display="http://hfo63.cfo.in.th/CheckDataDtl.aspx?orgid=00412&amp;balance=&amp;month=4&amp;year=2020&amp;thetype=%A7%BA%CB%B9%E8%C7%C2%A7%D2%B9" xr:uid="{00000000-0004-0000-0D00-000027060000}"/>
    <hyperlink ref="E1584" r:id="rId1577" display="http://hfo63.cfo.in.th/CheckDataDtl.aspx?orgid=00413&amp;balance=&amp;month=4&amp;year=2020&amp;thetype=%A7%BA%CB%B9%E8%C7%C2%A7%D2%B9" xr:uid="{00000000-0004-0000-0D00-000028060000}"/>
    <hyperlink ref="E1585" r:id="rId1578" display="http://hfo63.cfo.in.th/CheckDataDtl.aspx?orgid=00414&amp;balance=&amp;month=4&amp;year=2020&amp;thetype=%A7%BA%CB%B9%E8%C7%C2%A7%D2%B9" xr:uid="{00000000-0004-0000-0D00-000029060000}"/>
    <hyperlink ref="E1586" r:id="rId1579" display="http://hfo63.cfo.in.th/CheckDataDtl.aspx?orgid=00415&amp;balance=&amp;month=4&amp;year=2020&amp;thetype=%A7%BA%CB%B9%E8%C7%C2%A7%D2%B9" xr:uid="{00000000-0004-0000-0D00-00002A060000}"/>
    <hyperlink ref="E1587" r:id="rId1580" display="http://hfo63.cfo.in.th/CheckDataDtl.aspx?orgid=04481&amp;balance=%A7%BA%B4%D8%C5%3Cbr/%3E%A7%BA%CA%D1%C1%BE%D1%B9%B8%EC%A1%D1%B9&amp;month=4&amp;year=2020&amp;thetype=%A7%BA%CB%B9%E8%C7%C2%A7%D2%B9" xr:uid="{00000000-0004-0000-0D00-00002B060000}"/>
    <hyperlink ref="E1588" r:id="rId1581" display="http://hfo63.cfo.in.th/CheckDataDtl.aspx?orgid=04481&amp;balance=%A7%BA%B4%D8%C5%3Cbr/%3E%A7%BA%CA%D1%C1%BE%D1%B9%B8%EC%A1%D1%B9&amp;month=4&amp;year=2020&amp;thetype=%A7%BA%CB%B9%E8%C7%C2%A7%D2%B9" xr:uid="{00000000-0004-0000-0D00-00002C060000}"/>
    <hyperlink ref="E1589" r:id="rId1582" display="http://hfo63.cfo.in.th/CheckDataDtl.aspx?orgid=04482&amp;balance=%A7%BA%B4%D8%C5%3Cbr/%3E%A7%BA%CA%D1%C1%BE%D1%B9%B8%EC%A1%D1%B9&amp;month=4&amp;year=2020&amp;thetype=%A7%BA%CB%B9%E8%C7%C2%A7%D2%B9" xr:uid="{00000000-0004-0000-0D00-00002D060000}"/>
    <hyperlink ref="E1590" r:id="rId1583" display="http://hfo63.cfo.in.th/CheckDataDtl.aspx?orgid=04482&amp;balance=%A7%BA%B4%D8%C5%3Cbr/%3E%A7%BA%CA%D1%C1%BE%D1%B9%B8%EC%A1%D1%B9&amp;month=4&amp;year=2020&amp;thetype=%A7%BA%CB%B9%E8%C7%C2%A7%D2%B9" xr:uid="{00000000-0004-0000-0D00-00002E060000}"/>
    <hyperlink ref="E1591" r:id="rId1584" display="http://hfo63.cfo.in.th/CheckDataDtl.aspx?orgid=04483&amp;balance=%A7%BA%B4%D8%C5%3Cbr/%3E%A7%BA%CA%D1%C1%BE%D1%B9%B8%EC%A1%D1%B9&amp;month=4&amp;year=2020&amp;thetype=%A7%BA%CB%B9%E8%C7%C2%A7%D2%B9" xr:uid="{00000000-0004-0000-0D00-00002F060000}"/>
    <hyperlink ref="E1592" r:id="rId1585" display="http://hfo63.cfo.in.th/CheckDataDtl.aspx?orgid=04483&amp;balance=%A7%BA%B4%D8%C5%3Cbr/%3E%A7%BA%CA%D1%C1%BE%D1%B9%B8%EC%A1%D1%B9&amp;month=4&amp;year=2020&amp;thetype=%A7%BA%CB%B9%E8%C7%C2%A7%D2%B9" xr:uid="{00000000-0004-0000-0D00-000030060000}"/>
    <hyperlink ref="E1593" r:id="rId1586" display="http://hfo63.cfo.in.th/CheckDataDtl.aspx?orgid=04484&amp;balance=%A7%BA%B4%D8%C5%3Cbr/%3E%A7%BA%CA%D1%C1%BE%D1%B9%B8%EC%A1%D1%B9&amp;month=4&amp;year=2020&amp;thetype=%A7%BA%CB%B9%E8%C7%C2%A7%D2%B9" xr:uid="{00000000-0004-0000-0D00-000031060000}"/>
    <hyperlink ref="E1594" r:id="rId1587" display="http://hfo63.cfo.in.th/CheckDataDtl.aspx?orgid=04484&amp;balance=%A7%BA%B4%D8%C5%3Cbr/%3E%A7%BA%CA%D1%C1%BE%D1%B9%B8%EC%A1%D1%B9&amp;month=4&amp;year=2020&amp;thetype=%A7%BA%CB%B9%E8%C7%C2%A7%D2%B9" xr:uid="{00000000-0004-0000-0D00-000032060000}"/>
    <hyperlink ref="E1595" r:id="rId1588" display="http://hfo63.cfo.in.th/CheckDataDtl.aspx?orgid=04485&amp;balance=%A7%BA%B4%D8%C5%3Cbr/%3E%A7%BA%CA%D1%C1%BE%D1%B9%B8%EC%A1%D1%B9&amp;month=4&amp;year=2020&amp;thetype=%A7%BA%CB%B9%E8%C7%C2%A7%D2%B9" xr:uid="{00000000-0004-0000-0D00-000033060000}"/>
    <hyperlink ref="E1596" r:id="rId1589" display="http://hfo63.cfo.in.th/CheckDataDtl.aspx?orgid=04485&amp;balance=%A7%BA%B4%D8%C5%3Cbr/%3E%A7%BA%CA%D1%C1%BE%D1%B9%B8%EC%A1%D1%B9&amp;month=4&amp;year=2020&amp;thetype=%A7%BA%CB%B9%E8%C7%C2%A7%D2%B9" xr:uid="{00000000-0004-0000-0D00-000034060000}"/>
    <hyperlink ref="E1597" r:id="rId1590" display="http://hfo63.cfo.in.th/CheckDataDtl.aspx?orgid=04486&amp;balance=%A7%BA%B4%D8%C5%3Cbr/%3E%A7%BA%CA%D1%C1%BE%D1%B9%B8%EC%A1%D1%B9&amp;month=4&amp;year=2020&amp;thetype=%A7%BA%CB%B9%E8%C7%C2%A7%D2%B9" xr:uid="{00000000-0004-0000-0D00-000035060000}"/>
    <hyperlink ref="E1598" r:id="rId1591" display="http://hfo63.cfo.in.th/CheckDataDtl.aspx?orgid=04486&amp;balance=%A7%BA%B4%D8%C5%3Cbr/%3E%A7%BA%CA%D1%C1%BE%D1%B9%B8%EC%A1%D1%B9&amp;month=4&amp;year=2020&amp;thetype=%A7%BA%CB%B9%E8%C7%C2%A7%D2%B9" xr:uid="{00000000-0004-0000-0D00-000036060000}"/>
    <hyperlink ref="E1599" r:id="rId1592" display="http://hfo63.cfo.in.th/CheckDataDtl.aspx?orgid=04487&amp;balance=%A7%BA%B4%D8%C5%3Cbr/%3E%A7%BA%CA%D1%C1%BE%D1%B9%B8%EC%A1%D1%B9&amp;month=4&amp;year=2020&amp;thetype=%A7%BA%CB%B9%E8%C7%C2%A7%D2%B9" xr:uid="{00000000-0004-0000-0D00-000037060000}"/>
    <hyperlink ref="E1600" r:id="rId1593" display="http://hfo63.cfo.in.th/CheckDataDtl.aspx?orgid=04487&amp;balance=%A7%BA%B4%D8%C5%3Cbr/%3E%A7%BA%CA%D1%C1%BE%D1%B9%B8%EC%A1%D1%B9&amp;month=4&amp;year=2020&amp;thetype=%A7%BA%CB%B9%E8%C7%C2%A7%D2%B9" xr:uid="{00000000-0004-0000-0D00-000038060000}"/>
    <hyperlink ref="E1601" r:id="rId1594" display="http://hfo63.cfo.in.th/CheckDataDtl.aspx?orgid=04488&amp;balance=%A7%BA%B4%D8%C5%3Cbr/%3E%A7%BA%CA%D1%C1%BE%D1%B9%B8%EC%A1%D1%B9&amp;month=4&amp;year=2020&amp;thetype=%A7%BA%CB%B9%E8%C7%C2%A7%D2%B9" xr:uid="{00000000-0004-0000-0D00-000039060000}"/>
    <hyperlink ref="E1602" r:id="rId1595" display="http://hfo63.cfo.in.th/CheckDataDtl.aspx?orgid=04488&amp;balance=%A7%BA%B4%D8%C5%3Cbr/%3E%A7%BA%CA%D1%C1%BE%D1%B9%B8%EC%A1%D1%B9&amp;month=4&amp;year=2020&amp;thetype=%A7%BA%CB%B9%E8%C7%C2%A7%D2%B9" xr:uid="{00000000-0004-0000-0D00-00003A060000}"/>
    <hyperlink ref="E1603" r:id="rId1596" display="http://hfo63.cfo.in.th/CheckDataDtl.aspx?orgid=04489&amp;balance=%A7%BA%B4%D8%C5%3Cbr/%3E%A7%BA%CA%D1%C1%BE%D1%B9%B8%EC%A1%D1%B9&amp;month=4&amp;year=2020&amp;thetype=%A7%BA%CB%B9%E8%C7%C2%A7%D2%B9" xr:uid="{00000000-0004-0000-0D00-00003B060000}"/>
    <hyperlink ref="E1604" r:id="rId1597" display="http://hfo63.cfo.in.th/CheckDataDtl.aspx?orgid=04489&amp;balance=%A7%BA%B4%D8%C5%3Cbr/%3E%A7%BA%CA%D1%C1%BE%D1%B9%B8%EC%A1%D1%B9&amp;month=4&amp;year=2020&amp;thetype=%A7%BA%CB%B9%E8%C7%C2%A7%D2%B9" xr:uid="{00000000-0004-0000-0D00-00003C060000}"/>
    <hyperlink ref="E1605" r:id="rId1598" display="http://hfo63.cfo.in.th/CheckDataDtl.aspx?orgid=04490&amp;balance=%A7%BA%B4%D8%C5%3Cbr/%3E%A7%BA%CA%D1%C1%BE%D1%B9%B8%EC%A1%D1%B9&amp;month=4&amp;year=2020&amp;thetype=%A7%BA%CB%B9%E8%C7%C2%A7%D2%B9" xr:uid="{00000000-0004-0000-0D00-00003D060000}"/>
    <hyperlink ref="E1606" r:id="rId1599" display="http://hfo63.cfo.in.th/CheckDataDtl.aspx?orgid=04490&amp;balance=%A7%BA%B4%D8%C5%3Cbr/%3E%A7%BA%CA%D1%C1%BE%D1%B9%B8%EC%A1%D1%B9&amp;month=4&amp;year=2020&amp;thetype=%A7%BA%CB%B9%E8%C7%C2%A7%D2%B9" xr:uid="{00000000-0004-0000-0D00-00003E060000}"/>
    <hyperlink ref="E1607" r:id="rId1600" display="http://hfo63.cfo.in.th/CheckDataDtl.aspx?orgid=04491&amp;balance=%A7%BA%B4%D8%C5%3Cbr/%3E%A7%BA%CA%D1%C1%BE%D1%B9%B8%EC%A1%D1%B9&amp;month=4&amp;year=2020&amp;thetype=%A7%BA%CB%B9%E8%C7%C2%A7%D2%B9" xr:uid="{00000000-0004-0000-0D00-00003F060000}"/>
    <hyperlink ref="E1608" r:id="rId1601" display="http://hfo63.cfo.in.th/CheckDataDtl.aspx?orgid=04491&amp;balance=%A7%BA%B4%D8%C5%3Cbr/%3E%A7%BA%CA%D1%C1%BE%D1%B9%B8%EC%A1%D1%B9&amp;month=4&amp;year=2020&amp;thetype=%A7%BA%CB%B9%E8%C7%C2%A7%D2%B9" xr:uid="{00000000-0004-0000-0D00-000040060000}"/>
    <hyperlink ref="E1609" r:id="rId1602" display="http://hfo63.cfo.in.th/CheckDataDtl.aspx?orgid=04492&amp;balance=%A7%BA%B4%D8%C5%3Cbr/%3E%A7%BA%CA%D1%C1%BE%D1%B9%B8%EC%A1%D1%B9&amp;month=4&amp;year=2020&amp;thetype=%A7%BA%CB%B9%E8%C7%C2%A7%D2%B9" xr:uid="{00000000-0004-0000-0D00-000041060000}"/>
    <hyperlink ref="E1610" r:id="rId1603" display="http://hfo63.cfo.in.th/CheckDataDtl.aspx?orgid=04492&amp;balance=%A7%BA%B4%D8%C5%3Cbr/%3E%A7%BA%CA%D1%C1%BE%D1%B9%B8%EC%A1%D1%B9&amp;month=4&amp;year=2020&amp;thetype=%A7%BA%CB%B9%E8%C7%C2%A7%D2%B9" xr:uid="{00000000-0004-0000-0D00-000042060000}"/>
    <hyperlink ref="E1611" r:id="rId1604" display="http://hfo63.cfo.in.th/CheckDataDtl.aspx?orgid=04493&amp;balance=%A7%BA%B4%D8%C5%3Cbr/%3E%A7%BA%CA%D1%C1%BE%D1%B9%B8%EC%A1%D1%B9&amp;month=4&amp;year=2020&amp;thetype=%A7%BA%CB%B9%E8%C7%C2%A7%D2%B9" xr:uid="{00000000-0004-0000-0D00-000043060000}"/>
    <hyperlink ref="E1612" r:id="rId1605" display="http://hfo63.cfo.in.th/CheckDataDtl.aspx?orgid=04493&amp;balance=%A7%BA%B4%D8%C5%3Cbr/%3E%A7%BA%CA%D1%C1%BE%D1%B9%B8%EC%A1%D1%B9&amp;month=4&amp;year=2020&amp;thetype=%A7%BA%CB%B9%E8%C7%C2%A7%D2%B9" xr:uid="{00000000-0004-0000-0D00-000044060000}"/>
    <hyperlink ref="E1613" r:id="rId1606" display="http://hfo63.cfo.in.th/CheckDataDtl.aspx?orgid=04494&amp;balance=%A7%BA%B4%D8%C5%3Cbr/%3E%A7%BA%CA%D1%C1%BE%D1%B9%B8%EC%A1%D1%B9&amp;month=4&amp;year=2020&amp;thetype=%A7%BA%CB%B9%E8%C7%C2%A7%D2%B9" xr:uid="{00000000-0004-0000-0D00-000045060000}"/>
    <hyperlink ref="E1614" r:id="rId1607" display="http://hfo63.cfo.in.th/CheckDataDtl.aspx?orgid=04494&amp;balance=%A7%BA%B4%D8%C5%3Cbr/%3E%A7%BA%CA%D1%C1%BE%D1%B9%B8%EC%A1%D1%B9&amp;month=4&amp;year=2020&amp;thetype=%A7%BA%CB%B9%E8%C7%C2%A7%D2%B9" xr:uid="{00000000-0004-0000-0D00-000046060000}"/>
    <hyperlink ref="E1615" r:id="rId1608" display="http://hfo63.cfo.in.th/CheckDataDtl.aspx?orgid=04495&amp;balance=%A7%BA%B4%D8%C5%3Cbr/%3E%A7%BA%CA%D1%C1%BE%D1%B9%B8%EC%A1%D1%B9&amp;month=4&amp;year=2020&amp;thetype=%A7%BA%CB%B9%E8%C7%C2%A7%D2%B9" xr:uid="{00000000-0004-0000-0D00-000047060000}"/>
    <hyperlink ref="E1616" r:id="rId1609" display="http://hfo63.cfo.in.th/CheckDataDtl.aspx?orgid=04495&amp;balance=%A7%BA%B4%D8%C5%3Cbr/%3E%A7%BA%CA%D1%C1%BE%D1%B9%B8%EC%A1%D1%B9&amp;month=4&amp;year=2020&amp;thetype=%A7%BA%CB%B9%E8%C7%C2%A7%D2%B9" xr:uid="{00000000-0004-0000-0D00-000048060000}"/>
    <hyperlink ref="E1617" r:id="rId1610" display="http://hfo63.cfo.in.th/CheckDataDtl.aspx?orgid=04496&amp;balance=%A7%BA%B4%D8%C5%3Cbr/%3E%A7%BA%CA%D1%C1%BE%D1%B9%B8%EC%A1%D1%B9&amp;month=4&amp;year=2020&amp;thetype=%A7%BA%CB%B9%E8%C7%C2%A7%D2%B9" xr:uid="{00000000-0004-0000-0D00-000049060000}"/>
    <hyperlink ref="E1618" r:id="rId1611" display="http://hfo63.cfo.in.th/CheckDataDtl.aspx?orgid=04496&amp;balance=%A7%BA%B4%D8%C5%3Cbr/%3E%A7%BA%CA%D1%C1%BE%D1%B9%B8%EC%A1%D1%B9&amp;month=4&amp;year=2020&amp;thetype=%A7%BA%CB%B9%E8%C7%C2%A7%D2%B9" xr:uid="{00000000-0004-0000-0D00-00004A060000}"/>
    <hyperlink ref="E1619" r:id="rId1612" display="http://hfo63.cfo.in.th/CheckDataDtl.aspx?orgid=04497&amp;balance=%A7%BA%B4%D8%C5%3Cbr/%3E%A7%BA%CA%D1%C1%BE%D1%B9%B8%EC%A1%D1%B9&amp;month=4&amp;year=2020&amp;thetype=%A7%BA%CB%B9%E8%C7%C2%A7%D2%B9" xr:uid="{00000000-0004-0000-0D00-00004B060000}"/>
    <hyperlink ref="E1620" r:id="rId1613" display="http://hfo63.cfo.in.th/CheckDataDtl.aspx?orgid=04497&amp;balance=%A7%BA%B4%D8%C5%3Cbr/%3E%A7%BA%CA%D1%C1%BE%D1%B9%B8%EC%A1%D1%B9&amp;month=4&amp;year=2020&amp;thetype=%A7%BA%CB%B9%E8%C7%C2%A7%D2%B9" xr:uid="{00000000-0004-0000-0D00-00004C060000}"/>
    <hyperlink ref="E1621" r:id="rId1614" display="http://hfo63.cfo.in.th/CheckDataDtl.aspx?orgid=04498&amp;balance=%A7%BA%B4%D8%C5%3Cbr/%3E%A7%BA%CA%D1%C1%BE%D1%B9%B8%EC%A1%D1%B9&amp;month=4&amp;year=2020&amp;thetype=%A7%BA%CB%B9%E8%C7%C2%A7%D2%B9" xr:uid="{00000000-0004-0000-0D00-00004D060000}"/>
    <hyperlink ref="E1622" r:id="rId1615" display="http://hfo63.cfo.in.th/CheckDataDtl.aspx?orgid=04498&amp;balance=%A7%BA%B4%D8%C5%3Cbr/%3E%A7%BA%CA%D1%C1%BE%D1%B9%B8%EC%A1%D1%B9&amp;month=4&amp;year=2020&amp;thetype=%A7%BA%CB%B9%E8%C7%C2%A7%D2%B9" xr:uid="{00000000-0004-0000-0D00-00004E060000}"/>
    <hyperlink ref="E1623" r:id="rId1616" display="http://hfo63.cfo.in.th/CheckDataDtl.aspx?orgid=04499&amp;balance=%A7%BA%B4%D8%C5%3Cbr/%3E%A7%BA%CA%D1%C1%BE%D1%B9%B8%EC%A1%D1%B9&amp;month=4&amp;year=2020&amp;thetype=%A7%BA%CB%B9%E8%C7%C2%A7%D2%B9" xr:uid="{00000000-0004-0000-0D00-00004F060000}"/>
    <hyperlink ref="E1624" r:id="rId1617" display="http://hfo63.cfo.in.th/CheckDataDtl.aspx?orgid=04499&amp;balance=%A7%BA%B4%D8%C5%3Cbr/%3E%A7%BA%CA%D1%C1%BE%D1%B9%B8%EC%A1%D1%B9&amp;month=4&amp;year=2020&amp;thetype=%A7%BA%CB%B9%E8%C7%C2%A7%D2%B9" xr:uid="{00000000-0004-0000-0D00-000050060000}"/>
    <hyperlink ref="E1625" r:id="rId1618" display="http://hfo63.cfo.in.th/CheckDataDtl.aspx?orgid=04500&amp;balance=%A7%BA%B4%D8%C5%3Cbr/%3E%A7%BA%CA%D1%C1%BE%D1%B9%B8%EC%A1%D1%B9&amp;month=4&amp;year=2020&amp;thetype=%A7%BA%CB%B9%E8%C7%C2%A7%D2%B9" xr:uid="{00000000-0004-0000-0D00-000051060000}"/>
    <hyperlink ref="E1626" r:id="rId1619" display="http://hfo63.cfo.in.th/CheckDataDtl.aspx?orgid=04500&amp;balance=%A7%BA%B4%D8%C5%3Cbr/%3E%A7%BA%CA%D1%C1%BE%D1%B9%B8%EC%A1%D1%B9&amp;month=4&amp;year=2020&amp;thetype=%A7%BA%CB%B9%E8%C7%C2%A7%D2%B9" xr:uid="{00000000-0004-0000-0D00-000052060000}"/>
    <hyperlink ref="E1627" r:id="rId1620" display="http://hfo63.cfo.in.th/CheckDataDtl.aspx?orgid=04501&amp;balance=%A7%BA%B4%D8%C5%3Cbr/%3E%A7%BA%CA%D1%C1%BE%D1%B9%B8%EC%A1%D1%B9&amp;month=4&amp;year=2020&amp;thetype=%A7%BA%CB%B9%E8%C7%C2%A7%D2%B9" xr:uid="{00000000-0004-0000-0D00-000053060000}"/>
    <hyperlink ref="E1628" r:id="rId1621" display="http://hfo63.cfo.in.th/CheckDataDtl.aspx?orgid=04501&amp;balance=%A7%BA%B4%D8%C5%3Cbr/%3E%A7%BA%CA%D1%C1%BE%D1%B9%B8%EC%A1%D1%B9&amp;month=4&amp;year=2020&amp;thetype=%A7%BA%CB%B9%E8%C7%C2%A7%D2%B9" xr:uid="{00000000-0004-0000-0D00-000054060000}"/>
    <hyperlink ref="E1629" r:id="rId1622" display="http://hfo63.cfo.in.th/CheckDataDtl.aspx?orgid=04502&amp;balance=%A7%BA%B4%D8%C5%3Cbr/%3E%A7%BA%CA%D1%C1%BE%D1%B9%B8%EC%A1%D1%B9&amp;month=4&amp;year=2020&amp;thetype=%A7%BA%CB%B9%E8%C7%C2%A7%D2%B9" xr:uid="{00000000-0004-0000-0D00-000055060000}"/>
    <hyperlink ref="E1630" r:id="rId1623" display="http://hfo63.cfo.in.th/CheckDataDtl.aspx?orgid=04502&amp;balance=%A7%BA%B4%D8%C5%3Cbr/%3E%A7%BA%CA%D1%C1%BE%D1%B9%B8%EC%A1%D1%B9&amp;month=4&amp;year=2020&amp;thetype=%A7%BA%CB%B9%E8%C7%C2%A7%D2%B9" xr:uid="{00000000-0004-0000-0D00-000056060000}"/>
    <hyperlink ref="E1631" r:id="rId1624" display="http://hfo63.cfo.in.th/CheckDataDtl.aspx?orgid=04503&amp;balance=%A7%BA%B4%D8%C5%3Cbr/%3E%A7%BA%CA%D1%C1%BE%D1%B9%B8%EC%A1%D1%B9&amp;month=4&amp;year=2020&amp;thetype=%A7%BA%CB%B9%E8%C7%C2%A7%D2%B9" xr:uid="{00000000-0004-0000-0D00-000057060000}"/>
    <hyperlink ref="E1632" r:id="rId1625" display="http://hfo63.cfo.in.th/CheckDataDtl.aspx?orgid=04503&amp;balance=%A7%BA%B4%D8%C5%3Cbr/%3E%A7%BA%CA%D1%C1%BE%D1%B9%B8%EC%A1%D1%B9&amp;month=4&amp;year=2020&amp;thetype=%A7%BA%CB%B9%E8%C7%C2%A7%D2%B9" xr:uid="{00000000-0004-0000-0D00-000058060000}"/>
    <hyperlink ref="E1633" r:id="rId1626" display="http://hfo63.cfo.in.th/CheckDataDtl.aspx?orgid=04504&amp;balance=%A7%BA%B4%D8%C5%3Cbr/%3E%A7%BA%CA%D1%C1%BE%D1%B9%B8%EC%A1%D1%B9&amp;month=4&amp;year=2020&amp;thetype=%A7%BA%CB%B9%E8%C7%C2%A7%D2%B9" xr:uid="{00000000-0004-0000-0D00-000059060000}"/>
    <hyperlink ref="E1634" r:id="rId1627" display="http://hfo63.cfo.in.th/CheckDataDtl.aspx?orgid=04504&amp;balance=%A7%BA%B4%D8%C5%3Cbr/%3E%A7%BA%CA%D1%C1%BE%D1%B9%B8%EC%A1%D1%B9&amp;month=4&amp;year=2020&amp;thetype=%A7%BA%CB%B9%E8%C7%C2%A7%D2%B9" xr:uid="{00000000-0004-0000-0D00-00005A060000}"/>
    <hyperlink ref="E1635" r:id="rId1628" display="http://hfo63.cfo.in.th/CheckDataDtl.aspx?orgid=04505&amp;balance=%A7%BA%B4%D8%C5%3Cbr/%3E%A7%BA%CA%D1%C1%BE%D1%B9%B8%EC%A1%D1%B9&amp;month=4&amp;year=2020&amp;thetype=%A7%BA%CB%B9%E8%C7%C2%A7%D2%B9" xr:uid="{00000000-0004-0000-0D00-00005B060000}"/>
    <hyperlink ref="E1636" r:id="rId1629" display="http://hfo63.cfo.in.th/CheckDataDtl.aspx?orgid=04505&amp;balance=%A7%BA%B4%D8%C5%3Cbr/%3E%A7%BA%CA%D1%C1%BE%D1%B9%B8%EC%A1%D1%B9&amp;month=4&amp;year=2020&amp;thetype=%A7%BA%CB%B9%E8%C7%C2%A7%D2%B9" xr:uid="{00000000-0004-0000-0D00-00005C060000}"/>
    <hyperlink ref="E1637" r:id="rId1630" display="http://hfo63.cfo.in.th/CheckDataDtl.aspx?orgid=04506&amp;balance=%A7%BA%B4%D8%C5%3Cbr/%3E%A7%BA%CA%D1%C1%BE%D1%B9%B8%EC%A1%D1%B9&amp;month=4&amp;year=2020&amp;thetype=%A7%BA%CB%B9%E8%C7%C2%A7%D2%B9" xr:uid="{00000000-0004-0000-0D00-00005D060000}"/>
    <hyperlink ref="E1638" r:id="rId1631" display="http://hfo63.cfo.in.th/CheckDataDtl.aspx?orgid=04506&amp;balance=%A7%BA%B4%D8%C5%3Cbr/%3E%A7%BA%CA%D1%C1%BE%D1%B9%B8%EC%A1%D1%B9&amp;month=4&amp;year=2020&amp;thetype=%A7%BA%CB%B9%E8%C7%C2%A7%D2%B9" xr:uid="{00000000-0004-0000-0D00-00005E060000}"/>
    <hyperlink ref="E1639" r:id="rId1632" display="http://hfo63.cfo.in.th/CheckDataDtl.aspx?orgid=04507&amp;balance=%A7%BA%B4%D8%C5%3Cbr/%3E%A7%BA%CA%D1%C1%BE%D1%B9%B8%EC%A1%D1%B9&amp;month=4&amp;year=2020&amp;thetype=%A7%BA%CB%B9%E8%C7%C2%A7%D2%B9" xr:uid="{00000000-0004-0000-0D00-00005F060000}"/>
    <hyperlink ref="E1640" r:id="rId1633" display="http://hfo63.cfo.in.th/CheckDataDtl.aspx?orgid=04507&amp;balance=%A7%BA%B4%D8%C5%3Cbr/%3E%A7%BA%CA%D1%C1%BE%D1%B9%B8%EC%A1%D1%B9&amp;month=4&amp;year=2020&amp;thetype=%A7%BA%CB%B9%E8%C7%C2%A7%D2%B9" xr:uid="{00000000-0004-0000-0D00-000060060000}"/>
    <hyperlink ref="E1641" r:id="rId1634" display="http://hfo63.cfo.in.th/CheckDataDtl.aspx?orgid=04508&amp;balance=%A7%BA%B4%D8%C5%3Cbr/%3E%A7%BA%CA%D1%C1%BE%D1%B9%B8%EC%A1%D1%B9&amp;month=4&amp;year=2020&amp;thetype=%A7%BA%CB%B9%E8%C7%C2%A7%D2%B9" xr:uid="{00000000-0004-0000-0D00-000061060000}"/>
    <hyperlink ref="E1642" r:id="rId1635" display="http://hfo63.cfo.in.th/CheckDataDtl.aspx?orgid=04508&amp;balance=%A7%BA%B4%D8%C5%3Cbr/%3E%A7%BA%CA%D1%C1%BE%D1%B9%B8%EC%A1%D1%B9&amp;month=4&amp;year=2020&amp;thetype=%A7%BA%CB%B9%E8%C7%C2%A7%D2%B9" xr:uid="{00000000-0004-0000-0D00-000062060000}"/>
    <hyperlink ref="E1643" r:id="rId1636" display="http://hfo63.cfo.in.th/CheckDataDtl.aspx?orgid=04509&amp;balance=%A7%BA%B4%D8%C5%3Cbr/%3E%A7%BA%CA%D1%C1%BE%D1%B9%B8%EC%A1%D1%B9&amp;month=4&amp;year=2020&amp;thetype=%A7%BA%CB%B9%E8%C7%C2%A7%D2%B9" xr:uid="{00000000-0004-0000-0D00-000063060000}"/>
    <hyperlink ref="E1644" r:id="rId1637" display="http://hfo63.cfo.in.th/CheckDataDtl.aspx?orgid=04509&amp;balance=%A7%BA%B4%D8%C5%3Cbr/%3E%A7%BA%CA%D1%C1%BE%D1%B9%B8%EC%A1%D1%B9&amp;month=4&amp;year=2020&amp;thetype=%A7%BA%CB%B9%E8%C7%C2%A7%D2%B9" xr:uid="{00000000-0004-0000-0D00-000064060000}"/>
    <hyperlink ref="E1645" r:id="rId1638" display="http://hfo63.cfo.in.th/CheckDataDtl.aspx?orgid=04510&amp;balance=%A7%BA%B4%D8%C5%3Cbr/%3E%A7%BA%CA%D1%C1%BE%D1%B9%B8%EC%A1%D1%B9&amp;month=4&amp;year=2020&amp;thetype=%A7%BA%CB%B9%E8%C7%C2%A7%D2%B9" xr:uid="{00000000-0004-0000-0D00-000065060000}"/>
    <hyperlink ref="E1646" r:id="rId1639" display="http://hfo63.cfo.in.th/CheckDataDtl.aspx?orgid=04510&amp;balance=%A7%BA%B4%D8%C5%3Cbr/%3E%A7%BA%CA%D1%C1%BE%D1%B9%B8%EC%A1%D1%B9&amp;month=4&amp;year=2020&amp;thetype=%A7%BA%CB%B9%E8%C7%C2%A7%D2%B9" xr:uid="{00000000-0004-0000-0D00-000066060000}"/>
    <hyperlink ref="E1647" r:id="rId1640" display="http://hfo63.cfo.in.th/CheckDataDtl.aspx?orgid=04511&amp;balance=%A7%BA%B4%D8%C5%3Cbr/%3E%A7%BA%CA%D1%C1%BE%D1%B9%B8%EC%A1%D1%B9&amp;month=4&amp;year=2020&amp;thetype=%A7%BA%CB%B9%E8%C7%C2%A7%D2%B9" xr:uid="{00000000-0004-0000-0D00-000067060000}"/>
    <hyperlink ref="E1648" r:id="rId1641" display="http://hfo63.cfo.in.th/CheckDataDtl.aspx?orgid=04511&amp;balance=%A7%BA%B4%D8%C5%3Cbr/%3E%A7%BA%CA%D1%C1%BE%D1%B9%B8%EC%A1%D1%B9&amp;month=4&amp;year=2020&amp;thetype=%A7%BA%CB%B9%E8%C7%C2%A7%D2%B9" xr:uid="{00000000-0004-0000-0D00-000068060000}"/>
    <hyperlink ref="E1649" r:id="rId1642" display="http://hfo63.cfo.in.th/CheckDataDtl.aspx?orgid=04513&amp;balance=%A7%BA%B4%D8%C5%3Cbr/%3E%A7%BA%CA%D1%C1%BE%D1%B9%B8%EC%A1%D1%B9&amp;month=4&amp;year=2020&amp;thetype=%A7%BA%CB%B9%E8%C7%C2%A7%D2%B9" xr:uid="{00000000-0004-0000-0D00-000069060000}"/>
    <hyperlink ref="E1650" r:id="rId1643" display="http://hfo63.cfo.in.th/CheckDataDtl.aspx?orgid=04513&amp;balance=%A7%BA%B4%D8%C5%3Cbr/%3E%A7%BA%CA%D1%C1%BE%D1%B9%B8%EC%A1%D1%B9&amp;month=4&amp;year=2020&amp;thetype=%A7%BA%CB%B9%E8%C7%C2%A7%D2%B9" xr:uid="{00000000-0004-0000-0D00-00006A060000}"/>
    <hyperlink ref="E1651" r:id="rId1644" display="http://hfo63.cfo.in.th/CheckDataDtl.aspx?orgid=04514&amp;balance=%A7%BA%B4%D8%C5%3Cbr/%3E%A7%BA%CA%D1%C1%BE%D1%B9%B8%EC%A1%D1%B9&amp;month=4&amp;year=2020&amp;thetype=%A7%BA%CB%B9%E8%C7%C2%A7%D2%B9" xr:uid="{00000000-0004-0000-0D00-00006B060000}"/>
    <hyperlink ref="E1652" r:id="rId1645" display="http://hfo63.cfo.in.th/CheckDataDtl.aspx?orgid=04514&amp;balance=%A7%BA%B4%D8%C5%3Cbr/%3E%A7%BA%CA%D1%C1%BE%D1%B9%B8%EC%A1%D1%B9&amp;month=4&amp;year=2020&amp;thetype=%A7%BA%CB%B9%E8%C7%C2%A7%D2%B9" xr:uid="{00000000-0004-0000-0D00-00006C060000}"/>
    <hyperlink ref="E1653" r:id="rId1646" display="http://hfo63.cfo.in.th/CheckDataDtl.aspx?orgid=04515&amp;balance=%A7%BA%B4%D8%C5%3Cbr/%3E%A7%BA%CA%D1%C1%BE%D1%B9%B8%EC%A1%D1%B9&amp;month=4&amp;year=2020&amp;thetype=%A7%BA%CB%B9%E8%C7%C2%A7%D2%B9" xr:uid="{00000000-0004-0000-0D00-00006D060000}"/>
    <hyperlink ref="E1654" r:id="rId1647" display="http://hfo63.cfo.in.th/CheckDataDtl.aspx?orgid=04515&amp;balance=%A7%BA%B4%D8%C5%3Cbr/%3E%A7%BA%CA%D1%C1%BE%D1%B9%B8%EC%A1%D1%B9&amp;month=4&amp;year=2020&amp;thetype=%A7%BA%CB%B9%E8%C7%C2%A7%D2%B9" xr:uid="{00000000-0004-0000-0D00-00006E060000}"/>
    <hyperlink ref="E1655" r:id="rId1648" display="http://hfo63.cfo.in.th/CheckDataDtl.aspx?orgid=04516&amp;balance=%A7%BA%B4%D8%C5%3Cbr/%3E%A7%BA%CA%D1%C1%BE%D1%B9%B8%EC%A1%D1%B9&amp;month=4&amp;year=2020&amp;thetype=%A7%BA%CB%B9%E8%C7%C2%A7%D2%B9" xr:uid="{00000000-0004-0000-0D00-00006F060000}"/>
    <hyperlink ref="E1656" r:id="rId1649" display="http://hfo63.cfo.in.th/CheckDataDtl.aspx?orgid=04516&amp;balance=%A7%BA%B4%D8%C5%3Cbr/%3E%A7%BA%CA%D1%C1%BE%D1%B9%B8%EC%A1%D1%B9&amp;month=4&amp;year=2020&amp;thetype=%A7%BA%CB%B9%E8%C7%C2%A7%D2%B9" xr:uid="{00000000-0004-0000-0D00-000070060000}"/>
    <hyperlink ref="E1657" r:id="rId1650" display="http://hfo63.cfo.in.th/CheckDataDtl.aspx?orgid=04518&amp;balance=%A7%BA%B4%D8%C5%3Cbr/%3E%A7%BA%CA%D1%C1%BE%D1%B9%B8%EC%A1%D1%B9&amp;month=4&amp;year=2020&amp;thetype=%A7%BA%CB%B9%E8%C7%C2%A7%D2%B9" xr:uid="{00000000-0004-0000-0D00-000071060000}"/>
    <hyperlink ref="E1658" r:id="rId1651" display="http://hfo63.cfo.in.th/CheckDataDtl.aspx?orgid=04518&amp;balance=%A7%BA%B4%D8%C5%3Cbr/%3E%A7%BA%CA%D1%C1%BE%D1%B9%B8%EC%A1%D1%B9&amp;month=4&amp;year=2020&amp;thetype=%A7%BA%CB%B9%E8%C7%C2%A7%D2%B9" xr:uid="{00000000-0004-0000-0D00-000072060000}"/>
    <hyperlink ref="E1659" r:id="rId1652" display="http://hfo63.cfo.in.th/CheckDataDtl.aspx?orgid=04519&amp;balance=%A7%BA%B4%D8%C5%3Cbr/%3E%A7%BA%CA%D1%C1%BE%D1%B9%B8%EC%A1%D1%B9&amp;month=4&amp;year=2020&amp;thetype=%A7%BA%CB%B9%E8%C7%C2%A7%D2%B9" xr:uid="{00000000-0004-0000-0D00-000073060000}"/>
    <hyperlink ref="E1660" r:id="rId1653" display="http://hfo63.cfo.in.th/CheckDataDtl.aspx?orgid=04519&amp;balance=%A7%BA%B4%D8%C5%3Cbr/%3E%A7%BA%CA%D1%C1%BE%D1%B9%B8%EC%A1%D1%B9&amp;month=4&amp;year=2020&amp;thetype=%A7%BA%CB%B9%E8%C7%C2%A7%D2%B9" xr:uid="{00000000-0004-0000-0D00-000074060000}"/>
    <hyperlink ref="E1661" r:id="rId1654" display="http://hfo63.cfo.in.th/CheckDataDtl.aspx?orgid=04520&amp;balance=%A7%BA%B4%D8%C5%3Cbr/%3E%A7%BA%CA%D1%C1%BE%D1%B9%B8%EC%A1%D1%B9&amp;month=4&amp;year=2020&amp;thetype=%A7%BA%CB%B9%E8%C7%C2%A7%D2%B9" xr:uid="{00000000-0004-0000-0D00-000075060000}"/>
    <hyperlink ref="E1662" r:id="rId1655" display="http://hfo63.cfo.in.th/CheckDataDtl.aspx?orgid=04520&amp;balance=%A7%BA%B4%D8%C5%3Cbr/%3E%A7%BA%CA%D1%C1%BE%D1%B9%B8%EC%A1%D1%B9&amp;month=4&amp;year=2020&amp;thetype=%A7%BA%CB%B9%E8%C7%C2%A7%D2%B9" xr:uid="{00000000-0004-0000-0D00-000076060000}"/>
    <hyperlink ref="E1663" r:id="rId1656" display="http://hfo63.cfo.in.th/CheckDataDtl.aspx?orgid=04521&amp;balance=%A7%BA%B4%D8%C5%3Cbr/%3E%A7%BA%CA%D1%C1%BE%D1%B9%B8%EC%A1%D1%B9&amp;month=4&amp;year=2020&amp;thetype=%A7%BA%CB%B9%E8%C7%C2%A7%D2%B9" xr:uid="{00000000-0004-0000-0D00-000077060000}"/>
    <hyperlink ref="E1664" r:id="rId1657" display="http://hfo63.cfo.in.th/CheckDataDtl.aspx?orgid=04521&amp;balance=%A7%BA%B4%D8%C5%3Cbr/%3E%A7%BA%CA%D1%C1%BE%D1%B9%B8%EC%A1%D1%B9&amp;month=4&amp;year=2020&amp;thetype=%A7%BA%CB%B9%E8%C7%C2%A7%D2%B9" xr:uid="{00000000-0004-0000-0D00-000078060000}"/>
    <hyperlink ref="E1665" r:id="rId1658" display="http://hfo63.cfo.in.th/CheckDataDtl.aspx?orgid=04522&amp;balance=%A7%BA%B4%D8%C5%3Cbr/%3E%A7%BA%CA%D1%C1%BE%D1%B9%B8%EC%A1%D1%B9&amp;month=4&amp;year=2020&amp;thetype=%A7%BA%CB%B9%E8%C7%C2%A7%D2%B9" xr:uid="{00000000-0004-0000-0D00-000079060000}"/>
    <hyperlink ref="E1666" r:id="rId1659" display="http://hfo63.cfo.in.th/CheckDataDtl.aspx?orgid=04522&amp;balance=%A7%BA%B4%D8%C5%3Cbr/%3E%A7%BA%CA%D1%C1%BE%D1%B9%B8%EC%A1%D1%B9&amp;month=4&amp;year=2020&amp;thetype=%A7%BA%CB%B9%E8%C7%C2%A7%D2%B9" xr:uid="{00000000-0004-0000-0D00-00007A060000}"/>
    <hyperlink ref="E1667" r:id="rId1660" display="http://hfo63.cfo.in.th/CheckDataDtl.aspx?orgid=04523&amp;balance=%A7%BA%B4%D8%C5%3Cbr/%3E%A7%BA%CA%D1%C1%BE%D1%B9%B8%EC%A1%D1%B9&amp;month=4&amp;year=2020&amp;thetype=%A7%BA%CB%B9%E8%C7%C2%A7%D2%B9" xr:uid="{00000000-0004-0000-0D00-00007B060000}"/>
    <hyperlink ref="E1668" r:id="rId1661" display="http://hfo63.cfo.in.th/CheckDataDtl.aspx?orgid=04523&amp;balance=%A7%BA%B4%D8%C5%3Cbr/%3E%A7%BA%CA%D1%C1%BE%D1%B9%B8%EC%A1%D1%B9&amp;month=4&amp;year=2020&amp;thetype=%A7%BA%CB%B9%E8%C7%C2%A7%D2%B9" xr:uid="{00000000-0004-0000-0D00-00007C060000}"/>
    <hyperlink ref="E1669" r:id="rId1662" display="http://hfo63.cfo.in.th/CheckDataDtl.aspx?orgid=04524&amp;balance=%A7%BA%B4%D8%C5%3Cbr/%3E%A7%BA%CA%D1%C1%BE%D1%B9%B8%EC%A1%D1%B9&amp;month=4&amp;year=2020&amp;thetype=%A7%BA%CB%B9%E8%C7%C2%A7%D2%B9" xr:uid="{00000000-0004-0000-0D00-00007D060000}"/>
    <hyperlink ref="E1670" r:id="rId1663" display="http://hfo63.cfo.in.th/CheckDataDtl.aspx?orgid=04524&amp;balance=%A7%BA%B4%D8%C5%3Cbr/%3E%A7%BA%CA%D1%C1%BE%D1%B9%B8%EC%A1%D1%B9&amp;month=4&amp;year=2020&amp;thetype=%A7%BA%CB%B9%E8%C7%C2%A7%D2%B9" xr:uid="{00000000-0004-0000-0D00-00007E060000}"/>
    <hyperlink ref="E1671" r:id="rId1664" display="http://hfo63.cfo.in.th/CheckDataDtl.aspx?orgid=04525&amp;balance=%A7%BA%B4%D8%C5%3Cbr/%3E%A7%BA%CA%D1%C1%BE%D1%B9%B8%EC%A1%D1%B9&amp;month=4&amp;year=2020&amp;thetype=%A7%BA%CB%B9%E8%C7%C2%A7%D2%B9" xr:uid="{00000000-0004-0000-0D00-00007F060000}"/>
    <hyperlink ref="E1672" r:id="rId1665" display="http://hfo63.cfo.in.th/CheckDataDtl.aspx?orgid=04525&amp;balance=%A7%BA%B4%D8%C5%3Cbr/%3E%A7%BA%CA%D1%C1%BE%D1%B9%B8%EC%A1%D1%B9&amp;month=4&amp;year=2020&amp;thetype=%A7%BA%CB%B9%E8%C7%C2%A7%D2%B9" xr:uid="{00000000-0004-0000-0D00-000080060000}"/>
    <hyperlink ref="E1673" r:id="rId1666" display="http://hfo63.cfo.in.th/CheckDataDtl.aspx?orgid=04526&amp;balance=%A7%BA%B4%D8%C5%3Cbr/%3E%A7%BA%CA%D1%C1%BE%D1%B9%B8%EC%A1%D1%B9&amp;month=4&amp;year=2020&amp;thetype=%A7%BA%CB%B9%E8%C7%C2%A7%D2%B9" xr:uid="{00000000-0004-0000-0D00-000081060000}"/>
    <hyperlink ref="E1674" r:id="rId1667" display="http://hfo63.cfo.in.th/CheckDataDtl.aspx?orgid=04526&amp;balance=%A7%BA%B4%D8%C5%3Cbr/%3E%A7%BA%CA%D1%C1%BE%D1%B9%B8%EC%A1%D1%B9&amp;month=4&amp;year=2020&amp;thetype=%A7%BA%CB%B9%E8%C7%C2%A7%D2%B9" xr:uid="{00000000-0004-0000-0D00-000082060000}"/>
    <hyperlink ref="E1675" r:id="rId1668" display="http://hfo63.cfo.in.th/CheckDataDtl.aspx?orgid=04527&amp;balance=%A7%BA%B4%D8%C5%3Cbr/%3E%A7%BA%CA%D1%C1%BE%D1%B9%B8%EC%A1%D1%B9&amp;month=4&amp;year=2020&amp;thetype=%A7%BA%CB%B9%E8%C7%C2%A7%D2%B9" xr:uid="{00000000-0004-0000-0D00-000083060000}"/>
    <hyperlink ref="E1676" r:id="rId1669" display="http://hfo63.cfo.in.th/CheckDataDtl.aspx?orgid=04527&amp;balance=%A7%BA%B4%D8%C5%3Cbr/%3E%A7%BA%CA%D1%C1%BE%D1%B9%B8%EC%A1%D1%B9&amp;month=4&amp;year=2020&amp;thetype=%A7%BA%CB%B9%E8%C7%C2%A7%D2%B9" xr:uid="{00000000-0004-0000-0D00-000084060000}"/>
    <hyperlink ref="E1677" r:id="rId1670" display="http://hfo63.cfo.in.th/CheckDataDtl.aspx?orgid=04528&amp;balance=%A7%BA%B4%D8%C5%3Cbr/%3E%A7%BA%CA%D1%C1%BE%D1%B9%B8%EC%A1%D1%B9&amp;month=4&amp;year=2020&amp;thetype=%A7%BA%CB%B9%E8%C7%C2%A7%D2%B9" xr:uid="{00000000-0004-0000-0D00-000085060000}"/>
    <hyperlink ref="E1678" r:id="rId1671" display="http://hfo63.cfo.in.th/CheckDataDtl.aspx?orgid=04528&amp;balance=%A7%BA%B4%D8%C5%3Cbr/%3E%A7%BA%CA%D1%C1%BE%D1%B9%B8%EC%A1%D1%B9&amp;month=4&amp;year=2020&amp;thetype=%A7%BA%CB%B9%E8%C7%C2%A7%D2%B9" xr:uid="{00000000-0004-0000-0D00-000086060000}"/>
    <hyperlink ref="E1679" r:id="rId1672" display="http://hfo63.cfo.in.th/CheckDataDtl.aspx?orgid=04529&amp;balance=%A7%BA%B4%D8%C5%3Cbr/%3E%A7%BA%CA%D1%C1%BE%D1%B9%B8%EC%A1%D1%B9&amp;month=4&amp;year=2020&amp;thetype=%A7%BA%CB%B9%E8%C7%C2%A7%D2%B9" xr:uid="{00000000-0004-0000-0D00-000087060000}"/>
    <hyperlink ref="E1680" r:id="rId1673" display="http://hfo63.cfo.in.th/CheckDataDtl.aspx?orgid=04529&amp;balance=%A7%BA%B4%D8%C5%3Cbr/%3E%A7%BA%CA%D1%C1%BE%D1%B9%B8%EC%A1%D1%B9&amp;month=4&amp;year=2020&amp;thetype=%A7%BA%CB%B9%E8%C7%C2%A7%D2%B9" xr:uid="{00000000-0004-0000-0D00-000088060000}"/>
    <hyperlink ref="E1681" r:id="rId1674" display="http://hfo63.cfo.in.th/CheckDataDtl.aspx?orgid=04530&amp;balance=%A7%BA%B4%D8%C5%3Cbr/%3E%A7%BA%CA%D1%C1%BE%D1%B9%B8%EC%A1%D1%B9&amp;month=4&amp;year=2020&amp;thetype=%A7%BA%CB%B9%E8%C7%C2%A7%D2%B9" xr:uid="{00000000-0004-0000-0D00-000089060000}"/>
    <hyperlink ref="E1682" r:id="rId1675" display="http://hfo63.cfo.in.th/CheckDataDtl.aspx?orgid=04530&amp;balance=%A7%BA%B4%D8%C5%3Cbr/%3E%A7%BA%CA%D1%C1%BE%D1%B9%B8%EC%A1%D1%B9&amp;month=4&amp;year=2020&amp;thetype=%A7%BA%CB%B9%E8%C7%C2%A7%D2%B9" xr:uid="{00000000-0004-0000-0D00-00008A060000}"/>
    <hyperlink ref="E1683" r:id="rId1676" display="http://hfo63.cfo.in.th/CheckDataDtl.aspx?orgid=04531&amp;balance=%A7%BA%B4%D8%C5%3Cbr/%3E%A7%BA%CA%D1%C1%BE%D1%B9%B8%EC%A1%D1%B9&amp;month=4&amp;year=2020&amp;thetype=%A7%BA%CB%B9%E8%C7%C2%A7%D2%B9" xr:uid="{00000000-0004-0000-0D00-00008B060000}"/>
    <hyperlink ref="E1684" r:id="rId1677" display="http://hfo63.cfo.in.th/CheckDataDtl.aspx?orgid=04531&amp;balance=%A7%BA%B4%D8%C5%3Cbr/%3E%A7%BA%CA%D1%C1%BE%D1%B9%B8%EC%A1%D1%B9&amp;month=4&amp;year=2020&amp;thetype=%A7%BA%CB%B9%E8%C7%C2%A7%D2%B9" xr:uid="{00000000-0004-0000-0D00-00008C060000}"/>
    <hyperlink ref="E1685" r:id="rId1678" display="http://hfo63.cfo.in.th/CheckDataDtl.aspx?orgid=04532&amp;balance=%A7%BA%B4%D8%C5%3Cbr/%3E%A7%BA%CA%D1%C1%BE%D1%B9%B8%EC%A1%D1%B9&amp;month=4&amp;year=2020&amp;thetype=%A7%BA%CB%B9%E8%C7%C2%A7%D2%B9" xr:uid="{00000000-0004-0000-0D00-00008D060000}"/>
    <hyperlink ref="E1686" r:id="rId1679" display="http://hfo63.cfo.in.th/CheckDataDtl.aspx?orgid=04532&amp;balance=%A7%BA%B4%D8%C5%3Cbr/%3E%A7%BA%CA%D1%C1%BE%D1%B9%B8%EC%A1%D1%B9&amp;month=4&amp;year=2020&amp;thetype=%A7%BA%CB%B9%E8%C7%C2%A7%D2%B9" xr:uid="{00000000-0004-0000-0D00-00008E060000}"/>
    <hyperlink ref="E1687" r:id="rId1680" display="http://hfo63.cfo.in.th/CheckDataDtl.aspx?orgid=04533&amp;balance=%A7%BA%B4%D8%C5%3Cbr/%3E%A7%BA%CA%D1%C1%BE%D1%B9%B8%EC%A1%D1%B9&amp;month=4&amp;year=2020&amp;thetype=%A7%BA%CB%B9%E8%C7%C2%A7%D2%B9" xr:uid="{00000000-0004-0000-0D00-00008F060000}"/>
    <hyperlink ref="E1688" r:id="rId1681" display="http://hfo63.cfo.in.th/CheckDataDtl.aspx?orgid=04533&amp;balance=%A7%BA%B4%D8%C5%3Cbr/%3E%A7%BA%CA%D1%C1%BE%D1%B9%B8%EC%A1%D1%B9&amp;month=4&amp;year=2020&amp;thetype=%A7%BA%CB%B9%E8%C7%C2%A7%D2%B9" xr:uid="{00000000-0004-0000-0D00-000090060000}"/>
    <hyperlink ref="E1689" r:id="rId1682" display="http://hfo63.cfo.in.th/CheckDataDtl.aspx?orgid=04534&amp;balance=%A7%BA%B4%D8%C5%3Cbr/%3E%A7%BA%CA%D1%C1%BE%D1%B9%B8%EC%A1%D1%B9&amp;month=4&amp;year=2020&amp;thetype=%A7%BA%CB%B9%E8%C7%C2%A7%D2%B9" xr:uid="{00000000-0004-0000-0D00-000091060000}"/>
    <hyperlink ref="E1690" r:id="rId1683" display="http://hfo63.cfo.in.th/CheckDataDtl.aspx?orgid=04534&amp;balance=%A7%BA%B4%D8%C5%3Cbr/%3E%A7%BA%CA%D1%C1%BE%D1%B9%B8%EC%A1%D1%B9&amp;month=4&amp;year=2020&amp;thetype=%A7%BA%CB%B9%E8%C7%C2%A7%D2%B9" xr:uid="{00000000-0004-0000-0D00-000092060000}"/>
    <hyperlink ref="E1691" r:id="rId1684" display="http://hfo63.cfo.in.th/CheckDataDtl.aspx?orgid=04535&amp;balance=%A7%BA%B4%D8%C5%3Cbr/%3E%A7%BA%CA%D1%C1%BE%D1%B9%B8%EC%A1%D1%B9&amp;month=4&amp;year=2020&amp;thetype=%A7%BA%CB%B9%E8%C7%C2%A7%D2%B9" xr:uid="{00000000-0004-0000-0D00-000093060000}"/>
    <hyperlink ref="E1692" r:id="rId1685" display="http://hfo63.cfo.in.th/CheckDataDtl.aspx?orgid=04535&amp;balance=%A7%BA%B4%D8%C5%3Cbr/%3E%A7%BA%CA%D1%C1%BE%D1%B9%B8%EC%A1%D1%B9&amp;month=4&amp;year=2020&amp;thetype=%A7%BA%CB%B9%E8%C7%C2%A7%D2%B9" xr:uid="{00000000-0004-0000-0D00-000094060000}"/>
    <hyperlink ref="E1693" r:id="rId1686" display="http://hfo63.cfo.in.th/CheckDataDtl.aspx?orgid=04536&amp;balance=%A7%BA%B4%D8%C5%3Cbr/%3E%A7%BA%CA%D1%C1%BE%D1%B9%B8%EC%A1%D1%B9&amp;month=4&amp;year=2020&amp;thetype=%A7%BA%CB%B9%E8%C7%C2%A7%D2%B9" xr:uid="{00000000-0004-0000-0D00-000095060000}"/>
    <hyperlink ref="E1694" r:id="rId1687" display="http://hfo63.cfo.in.th/CheckDataDtl.aspx?orgid=04536&amp;balance=%A7%BA%B4%D8%C5%3Cbr/%3E%A7%BA%CA%D1%C1%BE%D1%B9%B8%EC%A1%D1%B9&amp;month=4&amp;year=2020&amp;thetype=%A7%BA%CB%B9%E8%C7%C2%A7%D2%B9" xr:uid="{00000000-0004-0000-0D00-000096060000}"/>
    <hyperlink ref="E1695" r:id="rId1688" display="http://hfo63.cfo.in.th/CheckDataDtl.aspx?orgid=04537&amp;balance=%A7%BA%B4%D8%C5%3Cbr/%3E%A7%BA%CA%D1%C1%BE%D1%B9%B8%EC%A1%D1%B9&amp;month=4&amp;year=2020&amp;thetype=%A7%BA%CB%B9%E8%C7%C2%A7%D2%B9" xr:uid="{00000000-0004-0000-0D00-000097060000}"/>
    <hyperlink ref="E1696" r:id="rId1689" display="http://hfo63.cfo.in.th/CheckDataDtl.aspx?orgid=04537&amp;balance=%A7%BA%B4%D8%C5%3Cbr/%3E%A7%BA%CA%D1%C1%BE%D1%B9%B8%EC%A1%D1%B9&amp;month=4&amp;year=2020&amp;thetype=%A7%BA%CB%B9%E8%C7%C2%A7%D2%B9" xr:uid="{00000000-0004-0000-0D00-000098060000}"/>
    <hyperlink ref="E1697" r:id="rId1690" display="http://hfo63.cfo.in.th/CheckDataDtl.aspx?orgid=04538&amp;balance=%A7%BA%B4%D8%C5%3Cbr/%3E%A7%BA%CA%D1%C1%BE%D1%B9%B8%EC%A1%D1%B9&amp;month=4&amp;year=2020&amp;thetype=%A7%BA%CB%B9%E8%C7%C2%A7%D2%B9" xr:uid="{00000000-0004-0000-0D00-000099060000}"/>
    <hyperlink ref="E1698" r:id="rId1691" display="http://hfo63.cfo.in.th/CheckDataDtl.aspx?orgid=04538&amp;balance=%A7%BA%B4%D8%C5%3Cbr/%3E%A7%BA%CA%D1%C1%BE%D1%B9%B8%EC%A1%D1%B9&amp;month=4&amp;year=2020&amp;thetype=%A7%BA%CB%B9%E8%C7%C2%A7%D2%B9" xr:uid="{00000000-0004-0000-0D00-00009A060000}"/>
    <hyperlink ref="E1699" r:id="rId1692" display="http://hfo63.cfo.in.th/CheckDataDtl.aspx?orgid=04539&amp;balance=%A7%BA%B4%D8%C5%3Cbr/%3E%A7%BA%CA%D1%C1%BE%D1%B9%B8%EC%A1%D1%B9&amp;month=4&amp;year=2020&amp;thetype=%A7%BA%CB%B9%E8%C7%C2%A7%D2%B9" xr:uid="{00000000-0004-0000-0D00-00009B060000}"/>
    <hyperlink ref="E1700" r:id="rId1693" display="http://hfo63.cfo.in.th/CheckDataDtl.aspx?orgid=04539&amp;balance=%A7%BA%B4%D8%C5%3Cbr/%3E%A7%BA%CA%D1%C1%BE%D1%B9%B8%EC%A1%D1%B9&amp;month=4&amp;year=2020&amp;thetype=%A7%BA%CB%B9%E8%C7%C2%A7%D2%B9" xr:uid="{00000000-0004-0000-0D00-00009C060000}"/>
    <hyperlink ref="E1701" r:id="rId1694" display="http://hfo63.cfo.in.th/CheckDataDtl.aspx?orgid=04540&amp;balance=%A7%BA%B4%D8%C5%3Cbr/%3E%A7%BA%CA%D1%C1%BE%D1%B9%B8%EC%A1%D1%B9&amp;month=4&amp;year=2020&amp;thetype=%A7%BA%CB%B9%E8%C7%C2%A7%D2%B9" xr:uid="{00000000-0004-0000-0D00-00009D060000}"/>
    <hyperlink ref="E1702" r:id="rId1695" display="http://hfo63.cfo.in.th/CheckDataDtl.aspx?orgid=04540&amp;balance=%A7%BA%B4%D8%C5%3Cbr/%3E%A7%BA%CA%D1%C1%BE%D1%B9%B8%EC%A1%D1%B9&amp;month=4&amp;year=2020&amp;thetype=%A7%BA%CB%B9%E8%C7%C2%A7%D2%B9" xr:uid="{00000000-0004-0000-0D00-00009E060000}"/>
    <hyperlink ref="E1703" r:id="rId1696" display="http://hfo63.cfo.in.th/CheckDataDtl.aspx?orgid=04541&amp;balance=%A7%BA%B4%D8%C5%3Cbr/%3E%A7%BA%CA%D1%C1%BE%D1%B9%B8%EC%A1%D1%B9&amp;month=4&amp;year=2020&amp;thetype=%A7%BA%CB%B9%E8%C7%C2%A7%D2%B9" xr:uid="{00000000-0004-0000-0D00-00009F060000}"/>
    <hyperlink ref="E1704" r:id="rId1697" display="http://hfo63.cfo.in.th/CheckDataDtl.aspx?orgid=04541&amp;balance=%A7%BA%B4%D8%C5%3Cbr/%3E%A7%BA%CA%D1%C1%BE%D1%B9%B8%EC%A1%D1%B9&amp;month=4&amp;year=2020&amp;thetype=%A7%BA%CB%B9%E8%C7%C2%A7%D2%B9" xr:uid="{00000000-0004-0000-0D00-0000A0060000}"/>
    <hyperlink ref="E1705" r:id="rId1698" display="http://hfo63.cfo.in.th/CheckDataDtl.aspx?orgid=04542&amp;balance=%A7%BA%B4%D8%C5%3Cbr/%3E%A7%BA%CA%D1%C1%BE%D1%B9%B8%EC%A1%D1%B9&amp;month=4&amp;year=2020&amp;thetype=%A7%BA%CB%B9%E8%C7%C2%A7%D2%B9" xr:uid="{00000000-0004-0000-0D00-0000A1060000}"/>
    <hyperlink ref="E1706" r:id="rId1699" display="http://hfo63.cfo.in.th/CheckDataDtl.aspx?orgid=04542&amp;balance=%A7%BA%B4%D8%C5%3Cbr/%3E%A7%BA%CA%D1%C1%BE%D1%B9%B8%EC%A1%D1%B9&amp;month=4&amp;year=2020&amp;thetype=%A7%BA%CB%B9%E8%C7%C2%A7%D2%B9" xr:uid="{00000000-0004-0000-0D00-0000A2060000}"/>
    <hyperlink ref="E1707" r:id="rId1700" display="http://hfo63.cfo.in.th/CheckDataDtl.aspx?orgid=04543&amp;balance=%A7%BA%B4%D8%C5%3Cbr/%3E%A7%BA%CA%D1%C1%BE%D1%B9%B8%EC%A1%D1%B9&amp;month=4&amp;year=2020&amp;thetype=%A7%BA%CB%B9%E8%C7%C2%A7%D2%B9" xr:uid="{00000000-0004-0000-0D00-0000A3060000}"/>
    <hyperlink ref="E1708" r:id="rId1701" display="http://hfo63.cfo.in.th/CheckDataDtl.aspx?orgid=04543&amp;balance=%A7%BA%B4%D8%C5%3Cbr/%3E%A7%BA%CA%D1%C1%BE%D1%B9%B8%EC%A1%D1%B9&amp;month=4&amp;year=2020&amp;thetype=%A7%BA%CB%B9%E8%C7%C2%A7%D2%B9" xr:uid="{00000000-0004-0000-0D00-0000A4060000}"/>
    <hyperlink ref="E1709" r:id="rId1702" display="http://hfo63.cfo.in.th/CheckDataDtl.aspx?orgid=04544&amp;balance=%A7%BA%B4%D8%C5%3Cbr/%3E%A7%BA%CA%D1%C1%BE%D1%B9%B8%EC%A1%D1%B9&amp;month=4&amp;year=2020&amp;thetype=%A7%BA%CB%B9%E8%C7%C2%A7%D2%B9" xr:uid="{00000000-0004-0000-0D00-0000A5060000}"/>
    <hyperlink ref="E1710" r:id="rId1703" display="http://hfo63.cfo.in.th/CheckDataDtl.aspx?orgid=04544&amp;balance=%A7%BA%B4%D8%C5%3Cbr/%3E%A7%BA%CA%D1%C1%BE%D1%B9%B8%EC%A1%D1%B9&amp;month=4&amp;year=2020&amp;thetype=%A7%BA%CB%B9%E8%C7%C2%A7%D2%B9" xr:uid="{00000000-0004-0000-0D00-0000A6060000}"/>
    <hyperlink ref="E1711" r:id="rId1704" display="http://hfo63.cfo.in.th/CheckDataDtl.aspx?orgid=04545&amp;balance=%A7%BA%B4%D8%C5%3Cbr/%3E%A7%BA%CA%D1%C1%BE%D1%B9%B8%EC%A1%D1%B9&amp;month=4&amp;year=2020&amp;thetype=%A7%BA%CB%B9%E8%C7%C2%A7%D2%B9" xr:uid="{00000000-0004-0000-0D00-0000A7060000}"/>
    <hyperlink ref="E1712" r:id="rId1705" display="http://hfo63.cfo.in.th/CheckDataDtl.aspx?orgid=04545&amp;balance=%A7%BA%B4%D8%C5%3Cbr/%3E%A7%BA%CA%D1%C1%BE%D1%B9%B8%EC%A1%D1%B9&amp;month=4&amp;year=2020&amp;thetype=%A7%BA%CB%B9%E8%C7%C2%A7%D2%B9" xr:uid="{00000000-0004-0000-0D00-0000A8060000}"/>
    <hyperlink ref="E1713" r:id="rId1706" display="http://hfo63.cfo.in.th/CheckDataDtl.aspx?orgid=04546&amp;balance=%A7%BA%B4%D8%C5%3Cbr/%3E%A7%BA%CA%D1%C1%BE%D1%B9%B8%EC%A1%D1%B9&amp;month=4&amp;year=2020&amp;thetype=%A7%BA%CB%B9%E8%C7%C2%A7%D2%B9" xr:uid="{00000000-0004-0000-0D00-0000A9060000}"/>
    <hyperlink ref="E1714" r:id="rId1707" display="http://hfo63.cfo.in.th/CheckDataDtl.aspx?orgid=04546&amp;balance=%A7%BA%B4%D8%C5%3Cbr/%3E%A7%BA%CA%D1%C1%BE%D1%B9%B8%EC%A1%D1%B9&amp;month=4&amp;year=2020&amp;thetype=%A7%BA%CB%B9%E8%C7%C2%A7%D2%B9" xr:uid="{00000000-0004-0000-0D00-0000AA060000}"/>
    <hyperlink ref="E1715" r:id="rId1708" display="http://hfo63.cfo.in.th/CheckDataDtl.aspx?orgid=04547&amp;balance=%A7%BA%B4%D8%C5%3Cbr/%3E%A7%BA%CA%D1%C1%BE%D1%B9%B8%EC%A1%D1%B9&amp;month=4&amp;year=2020&amp;thetype=%A7%BA%CB%B9%E8%C7%C2%A7%D2%B9" xr:uid="{00000000-0004-0000-0D00-0000AB060000}"/>
    <hyperlink ref="E1716" r:id="rId1709" display="http://hfo63.cfo.in.th/CheckDataDtl.aspx?orgid=04547&amp;balance=%A7%BA%B4%D8%C5%3Cbr/%3E%A7%BA%CA%D1%C1%BE%D1%B9%B8%EC%A1%D1%B9&amp;month=4&amp;year=2020&amp;thetype=%A7%BA%CB%B9%E8%C7%C2%A7%D2%B9" xr:uid="{00000000-0004-0000-0D00-0000AC060000}"/>
    <hyperlink ref="E1717" r:id="rId1710" display="http://hfo63.cfo.in.th/CheckDataDtl.aspx?orgid=04548&amp;balance=%A7%BA%B4%D8%C5%3Cbr/%3E%A7%BA%CA%D1%C1%BE%D1%B9%B8%EC%A1%D1%B9&amp;month=4&amp;year=2020&amp;thetype=%A7%BA%CB%B9%E8%C7%C2%A7%D2%B9" xr:uid="{00000000-0004-0000-0D00-0000AD060000}"/>
    <hyperlink ref="E1718" r:id="rId1711" display="http://hfo63.cfo.in.th/CheckDataDtl.aspx?orgid=04548&amp;balance=%A7%BA%B4%D8%C5%3Cbr/%3E%A7%BA%CA%D1%C1%BE%D1%B9%B8%EC%A1%D1%B9&amp;month=4&amp;year=2020&amp;thetype=%A7%BA%CB%B9%E8%C7%C2%A7%D2%B9" xr:uid="{00000000-0004-0000-0D00-0000AE060000}"/>
    <hyperlink ref="E1719" r:id="rId1712" display="http://hfo63.cfo.in.th/CheckDataDtl.aspx?orgid=04549&amp;balance=%A7%BA%B4%D8%C5%3Cbr/%3E%A7%BA%CA%D1%C1%BE%D1%B9%B8%EC%A1%D1%B9&amp;month=4&amp;year=2020&amp;thetype=%A7%BA%CB%B9%E8%C7%C2%A7%D2%B9" xr:uid="{00000000-0004-0000-0D00-0000AF060000}"/>
    <hyperlink ref="E1720" r:id="rId1713" display="http://hfo63.cfo.in.th/CheckDataDtl.aspx?orgid=04549&amp;balance=%A7%BA%B4%D8%C5%3Cbr/%3E%A7%BA%CA%D1%C1%BE%D1%B9%B8%EC%A1%D1%B9&amp;month=4&amp;year=2020&amp;thetype=%A7%BA%CB%B9%E8%C7%C2%A7%D2%B9" xr:uid="{00000000-0004-0000-0D00-0000B0060000}"/>
    <hyperlink ref="E1721" r:id="rId1714" display="http://hfo63.cfo.in.th/CheckDataDtl.aspx?orgid=04550&amp;balance=%A7%BA%B4%D8%C5%3Cbr/%3E%A7%BA%CA%D1%C1%BE%D1%B9%B8%EC%A1%D1%B9&amp;month=4&amp;year=2020&amp;thetype=%A7%BA%CB%B9%E8%C7%C2%A7%D2%B9" xr:uid="{00000000-0004-0000-0D00-0000B1060000}"/>
    <hyperlink ref="E1722" r:id="rId1715" display="http://hfo63.cfo.in.th/CheckDataDtl.aspx?orgid=04550&amp;balance=%A7%BA%B4%D8%C5%3Cbr/%3E%A7%BA%CA%D1%C1%BE%D1%B9%B8%EC%A1%D1%B9&amp;month=4&amp;year=2020&amp;thetype=%A7%BA%CB%B9%E8%C7%C2%A7%D2%B9" xr:uid="{00000000-0004-0000-0D00-0000B2060000}"/>
    <hyperlink ref="E1723" r:id="rId1716" display="http://hfo63.cfo.in.th/CheckDataDtl.aspx?orgid=04551&amp;balance=%A7%BA%B4%D8%C5%3Cbr/%3E%A7%BA%CA%D1%C1%BE%D1%B9%B8%EC%A1%D1%B9&amp;month=4&amp;year=2020&amp;thetype=%A7%BA%CB%B9%E8%C7%C2%A7%D2%B9" xr:uid="{00000000-0004-0000-0D00-0000B3060000}"/>
    <hyperlink ref="E1724" r:id="rId1717" display="http://hfo63.cfo.in.th/CheckDataDtl.aspx?orgid=04551&amp;balance=%A7%BA%B4%D8%C5%3Cbr/%3E%A7%BA%CA%D1%C1%BE%D1%B9%B8%EC%A1%D1%B9&amp;month=4&amp;year=2020&amp;thetype=%A7%BA%CB%B9%E8%C7%C2%A7%D2%B9" xr:uid="{00000000-0004-0000-0D00-0000B4060000}"/>
    <hyperlink ref="E1725" r:id="rId1718" display="http://hfo63.cfo.in.th/CheckDataDtl.aspx?orgid=04552&amp;balance=%A7%BA%B4%D8%C5%3Cbr/%3E%A7%BA%CA%D1%C1%BE%D1%B9%B8%EC%A1%D1%B9&amp;month=4&amp;year=2020&amp;thetype=%A7%BA%CB%B9%E8%C7%C2%A7%D2%B9" xr:uid="{00000000-0004-0000-0D00-0000B5060000}"/>
    <hyperlink ref="E1726" r:id="rId1719" display="http://hfo63.cfo.in.th/CheckDataDtl.aspx?orgid=04552&amp;balance=%A7%BA%B4%D8%C5%3Cbr/%3E%A7%BA%CA%D1%C1%BE%D1%B9%B8%EC%A1%D1%B9&amp;month=4&amp;year=2020&amp;thetype=%A7%BA%CB%B9%E8%C7%C2%A7%D2%B9" xr:uid="{00000000-0004-0000-0D00-0000B6060000}"/>
    <hyperlink ref="E1727" r:id="rId1720" display="http://hfo63.cfo.in.th/CheckDataDtl.aspx?orgid=04553&amp;balance=%A7%BA%B4%D8%C5%3Cbr/%3E%A7%BA%CA%D1%C1%BE%D1%B9%B8%EC%A1%D1%B9&amp;month=4&amp;year=2020&amp;thetype=%A7%BA%CB%B9%E8%C7%C2%A7%D2%B9" xr:uid="{00000000-0004-0000-0D00-0000B7060000}"/>
    <hyperlink ref="E1728" r:id="rId1721" display="http://hfo63.cfo.in.th/CheckDataDtl.aspx?orgid=04553&amp;balance=%A7%BA%B4%D8%C5%3Cbr/%3E%A7%BA%CA%D1%C1%BE%D1%B9%B8%EC%A1%D1%B9&amp;month=4&amp;year=2020&amp;thetype=%A7%BA%CB%B9%E8%C7%C2%A7%D2%B9" xr:uid="{00000000-0004-0000-0D00-0000B8060000}"/>
    <hyperlink ref="E1729" r:id="rId1722" display="http://hfo63.cfo.in.th/CheckDataDtl.aspx?orgid=04554&amp;balance=%A7%BA%B4%D8%C5%3Cbr/%3E%A7%BA%CA%D1%C1%BE%D1%B9%B8%EC%A1%D1%B9&amp;month=4&amp;year=2020&amp;thetype=%A7%BA%CB%B9%E8%C7%C2%A7%D2%B9" xr:uid="{00000000-0004-0000-0D00-0000B9060000}"/>
    <hyperlink ref="E1730" r:id="rId1723" display="http://hfo63.cfo.in.th/CheckDataDtl.aspx?orgid=04554&amp;balance=%A7%BA%B4%D8%C5%3Cbr/%3E%A7%BA%CA%D1%C1%BE%D1%B9%B8%EC%A1%D1%B9&amp;month=4&amp;year=2020&amp;thetype=%A7%BA%CB%B9%E8%C7%C2%A7%D2%B9" xr:uid="{00000000-0004-0000-0D00-0000BA060000}"/>
    <hyperlink ref="E1731" r:id="rId1724" display="http://hfo63.cfo.in.th/CheckDataDtl.aspx?orgid=04555&amp;balance=%A7%BA%B4%D8%C5%3Cbr/%3E%A7%BA%CA%D1%C1%BE%D1%B9%B8%EC%A1%D1%B9&amp;month=4&amp;year=2020&amp;thetype=%A7%BA%CB%B9%E8%C7%C2%A7%D2%B9" xr:uid="{00000000-0004-0000-0D00-0000BB060000}"/>
    <hyperlink ref="E1732" r:id="rId1725" display="http://hfo63.cfo.in.th/CheckDataDtl.aspx?orgid=04555&amp;balance=%A7%BA%B4%D8%C5%3Cbr/%3E%A7%BA%CA%D1%C1%BE%D1%B9%B8%EC%A1%D1%B9&amp;month=4&amp;year=2020&amp;thetype=%A7%BA%CB%B9%E8%C7%C2%A7%D2%B9" xr:uid="{00000000-0004-0000-0D00-0000BC060000}"/>
    <hyperlink ref="E1733" r:id="rId1726" display="http://hfo63.cfo.in.th/CheckDataDtl.aspx?orgid=04556&amp;balance=%A7%BA%B4%D8%C5%3Cbr/%3E%A7%BA%CA%D1%C1%BE%D1%B9%B8%EC%A1%D1%B9&amp;month=4&amp;year=2020&amp;thetype=%A7%BA%CB%B9%E8%C7%C2%A7%D2%B9" xr:uid="{00000000-0004-0000-0D00-0000BD060000}"/>
    <hyperlink ref="E1734" r:id="rId1727" display="http://hfo63.cfo.in.th/CheckDataDtl.aspx?orgid=04556&amp;balance=%A7%BA%B4%D8%C5%3Cbr/%3E%A7%BA%CA%D1%C1%BE%D1%B9%B8%EC%A1%D1%B9&amp;month=4&amp;year=2020&amp;thetype=%A7%BA%CB%B9%E8%C7%C2%A7%D2%B9" xr:uid="{00000000-0004-0000-0D00-0000BE060000}"/>
    <hyperlink ref="E1735" r:id="rId1728" display="http://hfo63.cfo.in.th/CheckDataDtl.aspx?orgid=04557&amp;balance=%A7%BA%B4%D8%C5%3Cbr/%3E%A7%BA%CA%D1%C1%BE%D1%B9%B8%EC%A1%D1%B9&amp;month=4&amp;year=2020&amp;thetype=%A7%BA%CB%B9%E8%C7%C2%A7%D2%B9" xr:uid="{00000000-0004-0000-0D00-0000BF060000}"/>
    <hyperlink ref="E1736" r:id="rId1729" display="http://hfo63.cfo.in.th/CheckDataDtl.aspx?orgid=04557&amp;balance=%A7%BA%B4%D8%C5%3Cbr/%3E%A7%BA%CA%D1%C1%BE%D1%B9%B8%EC%A1%D1%B9&amp;month=4&amp;year=2020&amp;thetype=%A7%BA%CB%B9%E8%C7%C2%A7%D2%B9" xr:uid="{00000000-0004-0000-0D00-0000C0060000}"/>
    <hyperlink ref="E1737" r:id="rId1730" display="http://hfo63.cfo.in.th/CheckDataDtl.aspx?orgid=04558&amp;balance=%A7%BA%B4%D8%C5%3Cbr/%3E%A7%BA%CA%D1%C1%BE%D1%B9%B8%EC%A1%D1%B9&amp;month=4&amp;year=2020&amp;thetype=%A7%BA%CB%B9%E8%C7%C2%A7%D2%B9" xr:uid="{00000000-0004-0000-0D00-0000C1060000}"/>
    <hyperlink ref="E1738" r:id="rId1731" display="http://hfo63.cfo.in.th/CheckDataDtl.aspx?orgid=04558&amp;balance=%A7%BA%B4%D8%C5%3Cbr/%3E%A7%BA%CA%D1%C1%BE%D1%B9%B8%EC%A1%D1%B9&amp;month=4&amp;year=2020&amp;thetype=%A7%BA%CB%B9%E8%C7%C2%A7%D2%B9" xr:uid="{00000000-0004-0000-0D00-0000C2060000}"/>
    <hyperlink ref="E1739" r:id="rId1732" display="http://hfo63.cfo.in.th/CheckDataDtl.aspx?orgid=04559&amp;balance=%A7%BA%B4%D8%C5%3Cbr/%3E%A7%BA%CA%D1%C1%BE%D1%B9%B8%EC%A1%D1%B9&amp;month=4&amp;year=2020&amp;thetype=%A7%BA%CB%B9%E8%C7%C2%A7%D2%B9" xr:uid="{00000000-0004-0000-0D00-0000C3060000}"/>
    <hyperlink ref="E1740" r:id="rId1733" display="http://hfo63.cfo.in.th/CheckDataDtl.aspx?orgid=04559&amp;balance=%A7%BA%B4%D8%C5%3Cbr/%3E%A7%BA%CA%D1%C1%BE%D1%B9%B8%EC%A1%D1%B9&amp;month=4&amp;year=2020&amp;thetype=%A7%BA%CB%B9%E8%C7%C2%A7%D2%B9" xr:uid="{00000000-0004-0000-0D00-0000C4060000}"/>
    <hyperlink ref="E1741" r:id="rId1734" display="http://hfo63.cfo.in.th/CheckDataDtl.aspx?orgid=04560&amp;balance=%A7%BA%B4%D8%C5%3Cbr/%3E%A7%BA%CA%D1%C1%BE%D1%B9%B8%EC%A1%D1%B9&amp;month=4&amp;year=2020&amp;thetype=%A7%BA%CB%B9%E8%C7%C2%A7%D2%B9" xr:uid="{00000000-0004-0000-0D00-0000C5060000}"/>
    <hyperlink ref="E1742" r:id="rId1735" display="http://hfo63.cfo.in.th/CheckDataDtl.aspx?orgid=04560&amp;balance=%A7%BA%B4%D8%C5%3Cbr/%3E%A7%BA%CA%D1%C1%BE%D1%B9%B8%EC%A1%D1%B9&amp;month=4&amp;year=2020&amp;thetype=%A7%BA%CB%B9%E8%C7%C2%A7%D2%B9" xr:uid="{00000000-0004-0000-0D00-0000C6060000}"/>
    <hyperlink ref="E1743" r:id="rId1736" display="http://hfo63.cfo.in.th/CheckDataDtl.aspx?orgid=04561&amp;balance=%A7%BA%B4%D8%C5%3Cbr/%3E%A7%BA%CA%D1%C1%BE%D1%B9%B8%EC%A1%D1%B9&amp;month=4&amp;year=2020&amp;thetype=%A7%BA%CB%B9%E8%C7%C2%A7%D2%B9" xr:uid="{00000000-0004-0000-0D00-0000C7060000}"/>
    <hyperlink ref="E1744" r:id="rId1737" display="http://hfo63.cfo.in.th/CheckDataDtl.aspx?orgid=04561&amp;balance=%A7%BA%B4%D8%C5%3Cbr/%3E%A7%BA%CA%D1%C1%BE%D1%B9%B8%EC%A1%D1%B9&amp;month=4&amp;year=2020&amp;thetype=%A7%BA%CB%B9%E8%C7%C2%A7%D2%B9" xr:uid="{00000000-0004-0000-0D00-0000C8060000}"/>
    <hyperlink ref="E1745" r:id="rId1738" display="http://hfo63.cfo.in.th/CheckDataDtl.aspx?orgid=04562&amp;balance=%A7%BA%B4%D8%C5%3Cbr/%3E%A7%BA%CA%D1%C1%BE%D1%B9%B8%EC%A1%D1%B9&amp;month=4&amp;year=2020&amp;thetype=%A7%BA%CB%B9%E8%C7%C2%A7%D2%B9" xr:uid="{00000000-0004-0000-0D00-0000C9060000}"/>
    <hyperlink ref="E1746" r:id="rId1739" display="http://hfo63.cfo.in.th/CheckDataDtl.aspx?orgid=04562&amp;balance=%A7%BA%B4%D8%C5%3Cbr/%3E%A7%BA%CA%D1%C1%BE%D1%B9%B8%EC%A1%D1%B9&amp;month=4&amp;year=2020&amp;thetype=%A7%BA%CB%B9%E8%C7%C2%A7%D2%B9" xr:uid="{00000000-0004-0000-0D00-0000CA060000}"/>
    <hyperlink ref="E1747" r:id="rId1740" display="http://hfo63.cfo.in.th/CheckDataDtl.aspx?orgid=04563&amp;balance=%A7%BA%B4%D8%C5%3Cbr/%3E%A7%BA%CA%D1%C1%BE%D1%B9%B8%EC%A1%D1%B9&amp;month=4&amp;year=2020&amp;thetype=%A7%BA%CB%B9%E8%C7%C2%A7%D2%B9" xr:uid="{00000000-0004-0000-0D00-0000CB060000}"/>
    <hyperlink ref="E1748" r:id="rId1741" display="http://hfo63.cfo.in.th/CheckDataDtl.aspx?orgid=04563&amp;balance=%A7%BA%B4%D8%C5%3Cbr/%3E%A7%BA%CA%D1%C1%BE%D1%B9%B8%EC%A1%D1%B9&amp;month=4&amp;year=2020&amp;thetype=%A7%BA%CB%B9%E8%C7%C2%A7%D2%B9" xr:uid="{00000000-0004-0000-0D00-0000CC060000}"/>
    <hyperlink ref="E1749" r:id="rId1742" display="http://hfo63.cfo.in.th/CheckDataDtl.aspx?orgid=04564&amp;balance=%A7%BA%B4%D8%C5%3Cbr/%3E%A7%BA%CA%D1%C1%BE%D1%B9%B8%EC%A1%D1%B9&amp;month=4&amp;year=2020&amp;thetype=%A7%BA%CB%B9%E8%C7%C2%A7%D2%B9" xr:uid="{00000000-0004-0000-0D00-0000CD060000}"/>
    <hyperlink ref="E1750" r:id="rId1743" display="http://hfo63.cfo.in.th/CheckDataDtl.aspx?orgid=04564&amp;balance=%A7%BA%B4%D8%C5%3Cbr/%3E%A7%BA%CA%D1%C1%BE%D1%B9%B8%EC%A1%D1%B9&amp;month=4&amp;year=2020&amp;thetype=%A7%BA%CB%B9%E8%C7%C2%A7%D2%B9" xr:uid="{00000000-0004-0000-0D00-0000CE060000}"/>
    <hyperlink ref="E1751" r:id="rId1744" display="http://hfo63.cfo.in.th/CheckDataDtl.aspx?orgid=04565&amp;balance=%A7%BA%B4%D8%C5%3Cbr/%3E%A7%BA%CA%D1%C1%BE%D1%B9%B8%EC%A1%D1%B9&amp;month=4&amp;year=2020&amp;thetype=%A7%BA%CB%B9%E8%C7%C2%A7%D2%B9" xr:uid="{00000000-0004-0000-0D00-0000CF060000}"/>
    <hyperlink ref="E1752" r:id="rId1745" display="http://hfo63.cfo.in.th/CheckDataDtl.aspx?orgid=04565&amp;balance=%A7%BA%B4%D8%C5%3Cbr/%3E%A7%BA%CA%D1%C1%BE%D1%B9%B8%EC%A1%D1%B9&amp;month=4&amp;year=2020&amp;thetype=%A7%BA%CB%B9%E8%C7%C2%A7%D2%B9" xr:uid="{00000000-0004-0000-0D00-0000D0060000}"/>
    <hyperlink ref="E1753" r:id="rId1746" display="http://hfo63.cfo.in.th/CheckDataDtl.aspx?orgid=04566&amp;balance=%A7%BA%B4%D8%C5%3Cbr/%3E%A7%BA%CA%D1%C1%BE%D1%B9%B8%EC%A1%D1%B9&amp;month=4&amp;year=2020&amp;thetype=%A7%BA%CB%B9%E8%C7%C2%A7%D2%B9" xr:uid="{00000000-0004-0000-0D00-0000D1060000}"/>
    <hyperlink ref="E1754" r:id="rId1747" display="http://hfo63.cfo.in.th/CheckDataDtl.aspx?orgid=04566&amp;balance=%A7%BA%B4%D8%C5%3Cbr/%3E%A7%BA%CA%D1%C1%BE%D1%B9%B8%EC%A1%D1%B9&amp;month=4&amp;year=2020&amp;thetype=%A7%BA%CB%B9%E8%C7%C2%A7%D2%B9" xr:uid="{00000000-0004-0000-0D00-0000D2060000}"/>
    <hyperlink ref="E1755" r:id="rId1748" display="http://hfo63.cfo.in.th/CheckDataDtl.aspx?orgid=04567&amp;balance=%A7%BA%B4%D8%C5%3Cbr/%3E%A7%BA%CA%D1%C1%BE%D1%B9%B8%EC%A1%D1%B9&amp;month=4&amp;year=2020&amp;thetype=%A7%BA%CB%B9%E8%C7%C2%A7%D2%B9" xr:uid="{00000000-0004-0000-0D00-0000D3060000}"/>
    <hyperlink ref="E1756" r:id="rId1749" display="http://hfo63.cfo.in.th/CheckDataDtl.aspx?orgid=04567&amp;balance=%A7%BA%B4%D8%C5%3Cbr/%3E%A7%BA%CA%D1%C1%BE%D1%B9%B8%EC%A1%D1%B9&amp;month=4&amp;year=2020&amp;thetype=%A7%BA%CB%B9%E8%C7%C2%A7%D2%B9" xr:uid="{00000000-0004-0000-0D00-0000D4060000}"/>
    <hyperlink ref="E1757" r:id="rId1750" display="http://hfo63.cfo.in.th/CheckDataDtl.aspx?orgid=04568&amp;balance=%A7%BA%B4%D8%C5%3Cbr/%3E%A7%BA%CA%D1%C1%BE%D1%B9%B8%EC%A1%D1%B9&amp;month=4&amp;year=2020&amp;thetype=%A7%BA%CB%B9%E8%C7%C2%A7%D2%B9" xr:uid="{00000000-0004-0000-0D00-0000D5060000}"/>
    <hyperlink ref="E1758" r:id="rId1751" display="http://hfo63.cfo.in.th/CheckDataDtl.aspx?orgid=04568&amp;balance=%A7%BA%B4%D8%C5%3Cbr/%3E%A7%BA%CA%D1%C1%BE%D1%B9%B8%EC%A1%D1%B9&amp;month=4&amp;year=2020&amp;thetype=%A7%BA%CB%B9%E8%C7%C2%A7%D2%B9" xr:uid="{00000000-0004-0000-0D00-0000D6060000}"/>
    <hyperlink ref="E1759" r:id="rId1752" display="http://hfo63.cfo.in.th/CheckDataDtl.aspx?orgid=04569&amp;balance=%A7%BA%B4%D8%C5%3Cbr/%3E%A7%BA%CA%D1%C1%BE%D1%B9%B8%EC%A1%D1%B9&amp;month=4&amp;year=2020&amp;thetype=%A7%BA%CB%B9%E8%C7%C2%A7%D2%B9" xr:uid="{00000000-0004-0000-0D00-0000D7060000}"/>
    <hyperlink ref="E1760" r:id="rId1753" display="http://hfo63.cfo.in.th/CheckDataDtl.aspx?orgid=04569&amp;balance=%A7%BA%B4%D8%C5%3Cbr/%3E%A7%BA%CA%D1%C1%BE%D1%B9%B8%EC%A1%D1%B9&amp;month=4&amp;year=2020&amp;thetype=%A7%BA%CB%B9%E8%C7%C2%A7%D2%B9" xr:uid="{00000000-0004-0000-0D00-0000D8060000}"/>
    <hyperlink ref="E1761" r:id="rId1754" display="http://hfo63.cfo.in.th/CheckDataDtl.aspx?orgid=04570&amp;balance=%A7%BA%B4%D8%C5%3Cbr/%3E%A7%BA%CA%D1%C1%BE%D1%B9%B8%EC%A1%D1%B9&amp;month=4&amp;year=2020&amp;thetype=%A7%BA%CB%B9%E8%C7%C2%A7%D2%B9" xr:uid="{00000000-0004-0000-0D00-0000D9060000}"/>
    <hyperlink ref="E1762" r:id="rId1755" display="http://hfo63.cfo.in.th/CheckDataDtl.aspx?orgid=04570&amp;balance=%A7%BA%B4%D8%C5%3Cbr/%3E%A7%BA%CA%D1%C1%BE%D1%B9%B8%EC%A1%D1%B9&amp;month=4&amp;year=2020&amp;thetype=%A7%BA%CB%B9%E8%C7%C2%A7%D2%B9" xr:uid="{00000000-0004-0000-0D00-0000DA060000}"/>
    <hyperlink ref="E1763" r:id="rId1756" display="http://hfo63.cfo.in.th/CheckDataDtl.aspx?orgid=04571&amp;balance=%A7%BA%B4%D8%C5%3Cbr/%3E%A7%BA%CA%D1%C1%BE%D1%B9%B8%EC%A1%D1%B9&amp;month=4&amp;year=2020&amp;thetype=%A7%BA%CB%B9%E8%C7%C2%A7%D2%B9" xr:uid="{00000000-0004-0000-0D00-0000DB060000}"/>
    <hyperlink ref="E1764" r:id="rId1757" display="http://hfo63.cfo.in.th/CheckDataDtl.aspx?orgid=04571&amp;balance=%A7%BA%B4%D8%C5%3Cbr/%3E%A7%BA%CA%D1%C1%BE%D1%B9%B8%EC%A1%D1%B9&amp;month=4&amp;year=2020&amp;thetype=%A7%BA%CB%B9%E8%C7%C2%A7%D2%B9" xr:uid="{00000000-0004-0000-0D00-0000DC060000}"/>
    <hyperlink ref="E1765" r:id="rId1758" display="http://hfo63.cfo.in.th/CheckDataDtl.aspx?orgid=04572&amp;balance=%A7%BA%B4%D8%C5%3Cbr/%3E%A7%BA%CA%D1%C1%BE%D1%B9%B8%EC%A1%D1%B9&amp;month=4&amp;year=2020&amp;thetype=%A7%BA%CB%B9%E8%C7%C2%A7%D2%B9" xr:uid="{00000000-0004-0000-0D00-0000DD060000}"/>
    <hyperlink ref="E1766" r:id="rId1759" display="http://hfo63.cfo.in.th/CheckDataDtl.aspx?orgid=04572&amp;balance=%A7%BA%B4%D8%C5%3Cbr/%3E%A7%BA%CA%D1%C1%BE%D1%B9%B8%EC%A1%D1%B9&amp;month=4&amp;year=2020&amp;thetype=%A7%BA%CB%B9%E8%C7%C2%A7%D2%B9" xr:uid="{00000000-0004-0000-0D00-0000DE060000}"/>
    <hyperlink ref="E1767" r:id="rId1760" display="http://hfo63.cfo.in.th/CheckDataDtl.aspx?orgid=04573&amp;balance=%A7%BA%B4%D8%C5%3Cbr/%3E%A7%BA%CA%D1%C1%BE%D1%B9%B8%EC%A1%D1%B9&amp;month=4&amp;year=2020&amp;thetype=%A7%BA%CB%B9%E8%C7%C2%A7%D2%B9" xr:uid="{00000000-0004-0000-0D00-0000DF060000}"/>
    <hyperlink ref="E1768" r:id="rId1761" display="http://hfo63.cfo.in.th/CheckDataDtl.aspx?orgid=04573&amp;balance=%A7%BA%B4%D8%C5%3Cbr/%3E%A7%BA%CA%D1%C1%BE%D1%B9%B8%EC%A1%D1%B9&amp;month=4&amp;year=2020&amp;thetype=%A7%BA%CB%B9%E8%C7%C2%A7%D2%B9" xr:uid="{00000000-0004-0000-0D00-0000E0060000}"/>
    <hyperlink ref="E1769" r:id="rId1762" display="http://hfo63.cfo.in.th/CheckDataDtl.aspx?orgid=04574&amp;balance=%A7%BA%B4%D8%C5%3Cbr/%3E%A7%BA%CA%D1%C1%BE%D1%B9%B8%EC%A1%D1%B9&amp;month=4&amp;year=2020&amp;thetype=%A7%BA%CB%B9%E8%C7%C2%A7%D2%B9" xr:uid="{00000000-0004-0000-0D00-0000E1060000}"/>
    <hyperlink ref="E1770" r:id="rId1763" display="http://hfo63.cfo.in.th/CheckDataDtl.aspx?orgid=04574&amp;balance=%A7%BA%B4%D8%C5%3Cbr/%3E%A7%BA%CA%D1%C1%BE%D1%B9%B8%EC%A1%D1%B9&amp;month=4&amp;year=2020&amp;thetype=%A7%BA%CB%B9%E8%C7%C2%A7%D2%B9" xr:uid="{00000000-0004-0000-0D00-0000E2060000}"/>
    <hyperlink ref="E1771" r:id="rId1764" display="http://hfo63.cfo.in.th/CheckDataDtl.aspx?orgid=04575&amp;balance=%A7%BA%B4%D8%C5%3Cbr/%3E%A7%BA%CA%D1%C1%BE%D1%B9%B8%EC%A1%D1%B9&amp;month=4&amp;year=2020&amp;thetype=%A7%BA%CB%B9%E8%C7%C2%A7%D2%B9" xr:uid="{00000000-0004-0000-0D00-0000E3060000}"/>
    <hyperlink ref="E1772" r:id="rId1765" display="http://hfo63.cfo.in.th/CheckDataDtl.aspx?orgid=04575&amp;balance=%A7%BA%B4%D8%C5%3Cbr/%3E%A7%BA%CA%D1%C1%BE%D1%B9%B8%EC%A1%D1%B9&amp;month=4&amp;year=2020&amp;thetype=%A7%BA%CB%B9%E8%C7%C2%A7%D2%B9" xr:uid="{00000000-0004-0000-0D00-0000E4060000}"/>
    <hyperlink ref="E1773" r:id="rId1766" display="http://hfo63.cfo.in.th/CheckDataDtl.aspx?orgid=04576&amp;balance=%A7%BA%B4%D8%C5%3Cbr/%3E%A7%BA%CA%D1%C1%BE%D1%B9%B8%EC%A1%D1%B9&amp;month=4&amp;year=2020&amp;thetype=%A7%BA%CB%B9%E8%C7%C2%A7%D2%B9" xr:uid="{00000000-0004-0000-0D00-0000E5060000}"/>
    <hyperlink ref="E1774" r:id="rId1767" display="http://hfo63.cfo.in.th/CheckDataDtl.aspx?orgid=04576&amp;balance=%A7%BA%B4%D8%C5%3Cbr/%3E%A7%BA%CA%D1%C1%BE%D1%B9%B8%EC%A1%D1%B9&amp;month=4&amp;year=2020&amp;thetype=%A7%BA%CB%B9%E8%C7%C2%A7%D2%B9" xr:uid="{00000000-0004-0000-0D00-0000E6060000}"/>
    <hyperlink ref="E1775" r:id="rId1768" display="http://hfo63.cfo.in.th/CheckDataDtl.aspx?orgid=04577&amp;balance=%A7%BA%B4%D8%C5%3Cbr/%3E%A7%BA%CA%D1%C1%BE%D1%B9%B8%EC%A1%D1%B9&amp;month=4&amp;year=2020&amp;thetype=%A7%BA%CB%B9%E8%C7%C2%A7%D2%B9" xr:uid="{00000000-0004-0000-0D00-0000E7060000}"/>
    <hyperlink ref="E1776" r:id="rId1769" display="http://hfo63.cfo.in.th/CheckDataDtl.aspx?orgid=04577&amp;balance=%A7%BA%B4%D8%C5%3Cbr/%3E%A7%BA%CA%D1%C1%BE%D1%B9%B8%EC%A1%D1%B9&amp;month=4&amp;year=2020&amp;thetype=%A7%BA%CB%B9%E8%C7%C2%A7%D2%B9" xr:uid="{00000000-0004-0000-0D00-0000E8060000}"/>
    <hyperlink ref="E1777" r:id="rId1770" display="http://hfo63.cfo.in.th/CheckDataDtl.aspx?orgid=04578&amp;balance=%A7%BA%B4%D8%C5%3Cbr/%3E%A7%BA%CA%D1%C1%BE%D1%B9%B8%EC%A1%D1%B9&amp;month=4&amp;year=2020&amp;thetype=%A7%BA%CB%B9%E8%C7%C2%A7%D2%B9" xr:uid="{00000000-0004-0000-0D00-0000E9060000}"/>
    <hyperlink ref="E1778" r:id="rId1771" display="http://hfo63.cfo.in.th/CheckDataDtl.aspx?orgid=04578&amp;balance=%A7%BA%B4%D8%C5%3Cbr/%3E%A7%BA%CA%D1%C1%BE%D1%B9%B8%EC%A1%D1%B9&amp;month=4&amp;year=2020&amp;thetype=%A7%BA%CB%B9%E8%C7%C2%A7%D2%B9" xr:uid="{00000000-0004-0000-0D00-0000EA060000}"/>
    <hyperlink ref="E1779" r:id="rId1772" display="http://hfo63.cfo.in.th/CheckDataDtl.aspx?orgid=04579&amp;balance=%A7%BA%B4%D8%C5%3Cbr/%3E%A7%BA%CA%D1%C1%BE%D1%B9%B8%EC%A1%D1%B9&amp;month=4&amp;year=2020&amp;thetype=%A7%BA%CB%B9%E8%C7%C2%A7%D2%B9" xr:uid="{00000000-0004-0000-0D00-0000EB060000}"/>
    <hyperlink ref="E1780" r:id="rId1773" display="http://hfo63.cfo.in.th/CheckDataDtl.aspx?orgid=04579&amp;balance=%A7%BA%B4%D8%C5%3Cbr/%3E%A7%BA%CA%D1%C1%BE%D1%B9%B8%EC%A1%D1%B9&amp;month=4&amp;year=2020&amp;thetype=%A7%BA%CB%B9%E8%C7%C2%A7%D2%B9" xr:uid="{00000000-0004-0000-0D00-0000EC060000}"/>
    <hyperlink ref="E1781" r:id="rId1774" display="http://hfo63.cfo.in.th/CheckDataDtl.aspx?orgid=04580&amp;balance=%A7%BA%B4%D8%C5%3Cbr/%3E%A7%BA%CA%D1%C1%BE%D1%B9%B8%EC%A1%D1%B9&amp;month=4&amp;year=2020&amp;thetype=%A7%BA%CB%B9%E8%C7%C2%A7%D2%B9" xr:uid="{00000000-0004-0000-0D00-0000ED060000}"/>
    <hyperlink ref="E1782" r:id="rId1775" display="http://hfo63.cfo.in.th/CheckDataDtl.aspx?orgid=04580&amp;balance=%A7%BA%B4%D8%C5%3Cbr/%3E%A7%BA%CA%D1%C1%BE%D1%B9%B8%EC%A1%D1%B9&amp;month=4&amp;year=2020&amp;thetype=%A7%BA%CB%B9%E8%C7%C2%A7%D2%B9" xr:uid="{00000000-0004-0000-0D00-0000EE060000}"/>
    <hyperlink ref="E1783" r:id="rId1776" display="http://hfo63.cfo.in.th/CheckDataDtl.aspx?orgid=04581&amp;balance=%A7%BA%B4%D8%C5%3Cbr/%3E%A7%BA%CA%D1%C1%BE%D1%B9%B8%EC%A1%D1%B9&amp;month=4&amp;year=2020&amp;thetype=%A7%BA%CB%B9%E8%C7%C2%A7%D2%B9" xr:uid="{00000000-0004-0000-0D00-0000EF060000}"/>
    <hyperlink ref="E1784" r:id="rId1777" display="http://hfo63.cfo.in.th/CheckDataDtl.aspx?orgid=04581&amp;balance=%A7%BA%B4%D8%C5%3Cbr/%3E%A7%BA%CA%D1%C1%BE%D1%B9%B8%EC%A1%D1%B9&amp;month=4&amp;year=2020&amp;thetype=%A7%BA%CB%B9%E8%C7%C2%A7%D2%B9" xr:uid="{00000000-0004-0000-0D00-0000F0060000}"/>
    <hyperlink ref="E1785" r:id="rId1778" display="http://hfo63.cfo.in.th/CheckDataDtl.aspx?orgid=04582&amp;balance=%A7%BA%B4%D8%C5%3Cbr/%3E%A7%BA%CA%D1%C1%BE%D1%B9%B8%EC%A1%D1%B9&amp;month=4&amp;year=2020&amp;thetype=%A7%BA%CB%B9%E8%C7%C2%A7%D2%B9" xr:uid="{00000000-0004-0000-0D00-0000F1060000}"/>
    <hyperlink ref="E1786" r:id="rId1779" display="http://hfo63.cfo.in.th/CheckDataDtl.aspx?orgid=04582&amp;balance=%A7%BA%B4%D8%C5%3Cbr/%3E%A7%BA%CA%D1%C1%BE%D1%B9%B8%EC%A1%D1%B9&amp;month=4&amp;year=2020&amp;thetype=%A7%BA%CB%B9%E8%C7%C2%A7%D2%B9" xr:uid="{00000000-0004-0000-0D00-0000F2060000}"/>
    <hyperlink ref="E1787" r:id="rId1780" display="http://hfo63.cfo.in.th/CheckDataDtl.aspx?orgid=04583&amp;balance=%A7%BA%B4%D8%C5%3Cbr/%3E%A7%BA%CA%D1%C1%BE%D1%B9%B8%EC%A1%D1%B9&amp;month=4&amp;year=2020&amp;thetype=%A7%BA%CB%B9%E8%C7%C2%A7%D2%B9" xr:uid="{00000000-0004-0000-0D00-0000F3060000}"/>
    <hyperlink ref="E1788" r:id="rId1781" display="http://hfo63.cfo.in.th/CheckDataDtl.aspx?orgid=04583&amp;balance=%A7%BA%B4%D8%C5%3Cbr/%3E%A7%BA%CA%D1%C1%BE%D1%B9%B8%EC%A1%D1%B9&amp;month=4&amp;year=2020&amp;thetype=%A7%BA%CB%B9%E8%C7%C2%A7%D2%B9" xr:uid="{00000000-0004-0000-0D00-0000F4060000}"/>
    <hyperlink ref="E1789" r:id="rId1782" display="http://hfo63.cfo.in.th/CheckDataDtl.aspx?orgid=04584&amp;balance=%A7%BA%B4%D8%C5%3Cbr/%3E%A7%BA%CA%D1%C1%BE%D1%B9%B8%EC%A1%D1%B9&amp;month=4&amp;year=2020&amp;thetype=%A7%BA%CB%B9%E8%C7%C2%A7%D2%B9" xr:uid="{00000000-0004-0000-0D00-0000F5060000}"/>
    <hyperlink ref="E1790" r:id="rId1783" display="http://hfo63.cfo.in.th/CheckDataDtl.aspx?orgid=04584&amp;balance=%A7%BA%B4%D8%C5%3Cbr/%3E%A7%BA%CA%D1%C1%BE%D1%B9%B8%EC%A1%D1%B9&amp;month=4&amp;year=2020&amp;thetype=%A7%BA%CB%B9%E8%C7%C2%A7%D2%B9" xr:uid="{00000000-0004-0000-0D00-0000F6060000}"/>
    <hyperlink ref="E1791" r:id="rId1784" display="http://hfo63.cfo.in.th/CheckDataDtl.aspx?orgid=04585&amp;balance=%A7%BA%B4%D8%C5%3Cbr/%3E%A7%BA%CA%D1%C1%BE%D1%B9%B8%EC%A1%D1%B9&amp;month=4&amp;year=2020&amp;thetype=%A7%BA%CB%B9%E8%C7%C2%A7%D2%B9" xr:uid="{00000000-0004-0000-0D00-0000F7060000}"/>
    <hyperlink ref="E1792" r:id="rId1785" display="http://hfo63.cfo.in.th/CheckDataDtl.aspx?orgid=04585&amp;balance=%A7%BA%B4%D8%C5%3Cbr/%3E%A7%BA%CA%D1%C1%BE%D1%B9%B8%EC%A1%D1%B9&amp;month=4&amp;year=2020&amp;thetype=%A7%BA%CB%B9%E8%C7%C2%A7%D2%B9" xr:uid="{00000000-0004-0000-0D00-0000F8060000}"/>
    <hyperlink ref="E1793" r:id="rId1786" display="http://hfo63.cfo.in.th/CheckDataDtl.aspx?orgid=04586&amp;balance=%A7%BA%B4%D8%C5%3Cbr/%3E%A7%BA%CA%D1%C1%BE%D1%B9%B8%EC%A1%D1%B9&amp;month=4&amp;year=2020&amp;thetype=%A7%BA%CB%B9%E8%C7%C2%A7%D2%B9" xr:uid="{00000000-0004-0000-0D00-0000F9060000}"/>
    <hyperlink ref="E1794" r:id="rId1787" display="http://hfo63.cfo.in.th/CheckDataDtl.aspx?orgid=04586&amp;balance=%A7%BA%B4%D8%C5%3Cbr/%3E%A7%BA%CA%D1%C1%BE%D1%B9%B8%EC%A1%D1%B9&amp;month=4&amp;year=2020&amp;thetype=%A7%BA%CB%B9%E8%C7%C2%A7%D2%B9" xr:uid="{00000000-0004-0000-0D00-0000FA060000}"/>
    <hyperlink ref="E1795" r:id="rId1788" display="http://hfo63.cfo.in.th/CheckDataDtl.aspx?orgid=04587&amp;balance=%A7%BA%B4%D8%C5%3Cbr/%3E%A7%BA%CA%D1%C1%BE%D1%B9%B8%EC%A1%D1%B9&amp;month=4&amp;year=2020&amp;thetype=%A7%BA%CB%B9%E8%C7%C2%A7%D2%B9" xr:uid="{00000000-0004-0000-0D00-0000FB060000}"/>
    <hyperlink ref="E1796" r:id="rId1789" display="http://hfo63.cfo.in.th/CheckDataDtl.aspx?orgid=04587&amp;balance=%A7%BA%B4%D8%C5%3Cbr/%3E%A7%BA%CA%D1%C1%BE%D1%B9%B8%EC%A1%D1%B9&amp;month=4&amp;year=2020&amp;thetype=%A7%BA%CB%B9%E8%C7%C2%A7%D2%B9" xr:uid="{00000000-0004-0000-0D00-0000FC060000}"/>
    <hyperlink ref="E1797" r:id="rId1790" display="http://hfo63.cfo.in.th/CheckDataDtl.aspx?orgid=04588&amp;balance=%A7%BA%B4%D8%C5%3Cbr/%3E%A7%BA%CA%D1%C1%BE%D1%B9%B8%EC%A1%D1%B9&amp;month=4&amp;year=2020&amp;thetype=%A7%BA%CB%B9%E8%C7%C2%A7%D2%B9" xr:uid="{00000000-0004-0000-0D00-0000FD060000}"/>
    <hyperlink ref="E1798" r:id="rId1791" display="http://hfo63.cfo.in.th/CheckDataDtl.aspx?orgid=04588&amp;balance=%A7%BA%B4%D8%C5%3Cbr/%3E%A7%BA%CA%D1%C1%BE%D1%B9%B8%EC%A1%D1%B9&amp;month=4&amp;year=2020&amp;thetype=%A7%BA%CB%B9%E8%C7%C2%A7%D2%B9" xr:uid="{00000000-0004-0000-0D00-0000FE060000}"/>
    <hyperlink ref="E1799" r:id="rId1792" display="http://hfo63.cfo.in.th/CheckDataDtl.aspx?orgid=04589&amp;balance=%A7%BA%B4%D8%C5%3Cbr/%3E%A7%BA%CA%D1%C1%BE%D1%B9%B8%EC%A1%D1%B9&amp;month=4&amp;year=2020&amp;thetype=%A7%BA%CB%B9%E8%C7%C2%A7%D2%B9" xr:uid="{00000000-0004-0000-0D00-0000FF060000}"/>
    <hyperlink ref="E1800" r:id="rId1793" display="http://hfo63.cfo.in.th/CheckDataDtl.aspx?orgid=04589&amp;balance=%A7%BA%B4%D8%C5%3Cbr/%3E%A7%BA%CA%D1%C1%BE%D1%B9%B8%EC%A1%D1%B9&amp;month=4&amp;year=2020&amp;thetype=%A7%BA%CB%B9%E8%C7%C2%A7%D2%B9" xr:uid="{00000000-0004-0000-0D00-000000070000}"/>
    <hyperlink ref="E1801" r:id="rId1794" display="http://hfo63.cfo.in.th/CheckDataDtl.aspx?orgid=04591&amp;balance=%A7%BA%B4%D8%C5%3Cbr/%3E%A7%BA%CA%D1%C1%BE%D1%B9%B8%EC%A1%D1%B9&amp;month=4&amp;year=2020&amp;thetype=%A7%BA%CB%B9%E8%C7%C2%A7%D2%B9" xr:uid="{00000000-0004-0000-0D00-000001070000}"/>
    <hyperlink ref="E1802" r:id="rId1795" display="http://hfo63.cfo.in.th/CheckDataDtl.aspx?orgid=04591&amp;balance=%A7%BA%B4%D8%C5%3Cbr/%3E%A7%BA%CA%D1%C1%BE%D1%B9%B8%EC%A1%D1%B9&amp;month=4&amp;year=2020&amp;thetype=%A7%BA%CB%B9%E8%C7%C2%A7%D2%B9" xr:uid="{00000000-0004-0000-0D00-000002070000}"/>
    <hyperlink ref="E1803" r:id="rId1796" display="http://hfo63.cfo.in.th/CheckDataDtl.aspx?orgid=04592&amp;balance=%A7%BA%B4%D8%C5%3Cbr/%3E%A7%BA%CA%D1%C1%BE%D1%B9%B8%EC%A1%D1%B9&amp;month=4&amp;year=2020&amp;thetype=%A7%BA%CB%B9%E8%C7%C2%A7%D2%B9" xr:uid="{00000000-0004-0000-0D00-000003070000}"/>
    <hyperlink ref="E1804" r:id="rId1797" display="http://hfo63.cfo.in.th/CheckDataDtl.aspx?orgid=04592&amp;balance=%A7%BA%B4%D8%C5%3Cbr/%3E%A7%BA%CA%D1%C1%BE%D1%B9%B8%EC%A1%D1%B9&amp;month=4&amp;year=2020&amp;thetype=%A7%BA%CB%B9%E8%C7%C2%A7%D2%B9" xr:uid="{00000000-0004-0000-0D00-000004070000}"/>
    <hyperlink ref="E1805" r:id="rId1798" display="http://hfo63.cfo.in.th/CheckDataDtl.aspx?orgid=04593&amp;balance=%A7%BA%B4%D8%C5%3Cbr/%3E%A7%BA%CA%D1%C1%BE%D1%B9%B8%EC%A1%D1%B9&amp;month=4&amp;year=2020&amp;thetype=%A7%BA%CB%B9%E8%C7%C2%A7%D2%B9" xr:uid="{00000000-0004-0000-0D00-000005070000}"/>
    <hyperlink ref="E1806" r:id="rId1799" display="http://hfo63.cfo.in.th/CheckDataDtl.aspx?orgid=04593&amp;balance=%A7%BA%B4%D8%C5%3Cbr/%3E%A7%BA%CA%D1%C1%BE%D1%B9%B8%EC%A1%D1%B9&amp;month=4&amp;year=2020&amp;thetype=%A7%BA%CB%B9%E8%C7%C2%A7%D2%B9" xr:uid="{00000000-0004-0000-0D00-000006070000}"/>
    <hyperlink ref="E1807" r:id="rId1800" display="http://hfo63.cfo.in.th/CheckDataDtl.aspx?orgid=04594&amp;balance=%A7%BA%B4%D8%C5%3Cbr/%3E%A7%BA%CA%D1%C1%BE%D1%B9%B8%EC%A1%D1%B9&amp;month=4&amp;year=2020&amp;thetype=%A7%BA%CB%B9%E8%C7%C2%A7%D2%B9" xr:uid="{00000000-0004-0000-0D00-000007070000}"/>
    <hyperlink ref="E1808" r:id="rId1801" display="http://hfo63.cfo.in.th/CheckDataDtl.aspx?orgid=04594&amp;balance=%A7%BA%B4%D8%C5%3Cbr/%3E%A7%BA%CA%D1%C1%BE%D1%B9%B8%EC%A1%D1%B9&amp;month=4&amp;year=2020&amp;thetype=%A7%BA%CB%B9%E8%C7%C2%A7%D2%B9" xr:uid="{00000000-0004-0000-0D00-000008070000}"/>
    <hyperlink ref="E1809" r:id="rId1802" display="http://hfo63.cfo.in.th/CheckDataDtl.aspx?orgid=04595&amp;balance=%A7%BA%B4%D8%C5%3Cbr/%3E%A7%BA%CA%D1%C1%BE%D1%B9%B8%EC%A1%D1%B9&amp;month=4&amp;year=2020&amp;thetype=%A7%BA%CB%B9%E8%C7%C2%A7%D2%B9" xr:uid="{00000000-0004-0000-0D00-000009070000}"/>
    <hyperlink ref="E1810" r:id="rId1803" display="http://hfo63.cfo.in.th/CheckDataDtl.aspx?orgid=04595&amp;balance=%A7%BA%B4%D8%C5%3Cbr/%3E%A7%BA%CA%D1%C1%BE%D1%B9%B8%EC%A1%D1%B9&amp;month=4&amp;year=2020&amp;thetype=%A7%BA%CB%B9%E8%C7%C2%A7%D2%B9" xr:uid="{00000000-0004-0000-0D00-00000A070000}"/>
    <hyperlink ref="E1811" r:id="rId1804" display="http://hfo63.cfo.in.th/CheckDataDtl.aspx?orgid=04596&amp;balance=%A7%BA%B4%D8%C5%3Cbr/%3E%A7%BA%CA%D1%C1%BE%D1%B9%B8%EC%A1%D1%B9&amp;month=4&amp;year=2020&amp;thetype=%A7%BA%CB%B9%E8%C7%C2%A7%D2%B9" xr:uid="{00000000-0004-0000-0D00-00000B070000}"/>
    <hyperlink ref="E1812" r:id="rId1805" display="http://hfo63.cfo.in.th/CheckDataDtl.aspx?orgid=04596&amp;balance=%A7%BA%B4%D8%C5%3Cbr/%3E%A7%BA%CA%D1%C1%BE%D1%B9%B8%EC%A1%D1%B9&amp;month=4&amp;year=2020&amp;thetype=%A7%BA%CB%B9%E8%C7%C2%A7%D2%B9" xr:uid="{00000000-0004-0000-0D00-00000C070000}"/>
    <hyperlink ref="E1813" r:id="rId1806" display="http://hfo63.cfo.in.th/CheckDataDtl.aspx?orgid=04597&amp;balance=%A7%BA%B4%D8%C5%3Cbr/%3E%A7%BA%CA%D1%C1%BE%D1%B9%B8%EC%A1%D1%B9&amp;month=4&amp;year=2020&amp;thetype=%A7%BA%CB%B9%E8%C7%C2%A7%D2%B9" xr:uid="{00000000-0004-0000-0D00-00000D070000}"/>
    <hyperlink ref="E1814" r:id="rId1807" display="http://hfo63.cfo.in.th/CheckDataDtl.aspx?orgid=04597&amp;balance=%A7%BA%B4%D8%C5%3Cbr/%3E%A7%BA%CA%D1%C1%BE%D1%B9%B8%EC%A1%D1%B9&amp;month=4&amp;year=2020&amp;thetype=%A7%BA%CB%B9%E8%C7%C2%A7%D2%B9" xr:uid="{00000000-0004-0000-0D00-00000E070000}"/>
    <hyperlink ref="E1815" r:id="rId1808" display="http://hfo63.cfo.in.th/CheckDataDtl.aspx?orgid=04598&amp;balance=%A7%BA%B4%D8%C5%3Cbr/%3E%A7%BA%CA%D1%C1%BE%D1%B9%B8%EC%A1%D1%B9&amp;month=4&amp;year=2020&amp;thetype=%A7%BA%CB%B9%E8%C7%C2%A7%D2%B9" xr:uid="{00000000-0004-0000-0D00-00000F070000}"/>
    <hyperlink ref="E1816" r:id="rId1809" display="http://hfo63.cfo.in.th/CheckDataDtl.aspx?orgid=04598&amp;balance=%A7%BA%B4%D8%C5%3Cbr/%3E%A7%BA%CA%D1%C1%BE%D1%B9%B8%EC%A1%D1%B9&amp;month=4&amp;year=2020&amp;thetype=%A7%BA%CB%B9%E8%C7%C2%A7%D2%B9" xr:uid="{00000000-0004-0000-0D00-000010070000}"/>
    <hyperlink ref="E1817" r:id="rId1810" display="http://hfo63.cfo.in.th/CheckDataDtl.aspx?orgid=04599&amp;balance=%A7%BA%B4%D8%C5%3Cbr/%3E%A7%BA%CA%D1%C1%BE%D1%B9%B8%EC%A1%D1%B9&amp;month=4&amp;year=2020&amp;thetype=%A7%BA%CB%B9%E8%C7%C2%A7%D2%B9" xr:uid="{00000000-0004-0000-0D00-000011070000}"/>
    <hyperlink ref="E1818" r:id="rId1811" display="http://hfo63.cfo.in.th/CheckDataDtl.aspx?orgid=04599&amp;balance=%A7%BA%B4%D8%C5%3Cbr/%3E%A7%BA%CA%D1%C1%BE%D1%B9%B8%EC%A1%D1%B9&amp;month=4&amp;year=2020&amp;thetype=%A7%BA%CB%B9%E8%C7%C2%A7%D2%B9" xr:uid="{00000000-0004-0000-0D00-000012070000}"/>
    <hyperlink ref="E1819" r:id="rId1812" display="http://hfo63.cfo.in.th/CheckDataDtl.aspx?orgid=04600&amp;balance=%A7%BA%B4%D8%C5%3Cbr/%3E%A7%BA%CA%D1%C1%BE%D1%B9%B8%EC%A1%D1%B9&amp;month=4&amp;year=2020&amp;thetype=%A7%BA%CB%B9%E8%C7%C2%A7%D2%B9" xr:uid="{00000000-0004-0000-0D00-000013070000}"/>
    <hyperlink ref="E1820" r:id="rId1813" display="http://hfo63.cfo.in.th/CheckDataDtl.aspx?orgid=04600&amp;balance=%A7%BA%B4%D8%C5%3Cbr/%3E%A7%BA%CA%D1%C1%BE%D1%B9%B8%EC%A1%D1%B9&amp;month=4&amp;year=2020&amp;thetype=%A7%BA%CB%B9%E8%C7%C2%A7%D2%B9" xr:uid="{00000000-0004-0000-0D00-000014070000}"/>
    <hyperlink ref="E1821" r:id="rId1814" display="http://hfo63.cfo.in.th/CheckDataDtl.aspx?orgid=04601&amp;balance=%A7%BA%B4%D8%C5%3Cbr/%3E%A7%BA%CA%D1%C1%BE%D1%B9%B8%EC%A1%D1%B9&amp;month=4&amp;year=2020&amp;thetype=%A7%BA%CB%B9%E8%C7%C2%A7%D2%B9" xr:uid="{00000000-0004-0000-0D00-000015070000}"/>
    <hyperlink ref="E1822" r:id="rId1815" display="http://hfo63.cfo.in.th/CheckDataDtl.aspx?orgid=04601&amp;balance=%A7%BA%B4%D8%C5%3Cbr/%3E%A7%BA%CA%D1%C1%BE%D1%B9%B8%EC%A1%D1%B9&amp;month=4&amp;year=2020&amp;thetype=%A7%BA%CB%B9%E8%C7%C2%A7%D2%B9" xr:uid="{00000000-0004-0000-0D00-000016070000}"/>
    <hyperlink ref="E1823" r:id="rId1816" display="http://hfo63.cfo.in.th/CheckDataDtl.aspx?orgid=04602&amp;balance=%A7%BA%B4%D8%C5%3Cbr/%3E%A7%BA%CA%D1%C1%BE%D1%B9%B8%EC%A1%D1%B9&amp;month=4&amp;year=2020&amp;thetype=%A7%BA%CB%B9%E8%C7%C2%A7%D2%B9" xr:uid="{00000000-0004-0000-0D00-000017070000}"/>
    <hyperlink ref="E1824" r:id="rId1817" display="http://hfo63.cfo.in.th/CheckDataDtl.aspx?orgid=04602&amp;balance=%A7%BA%B4%D8%C5%3Cbr/%3E%A7%BA%CA%D1%C1%BE%D1%B9%B8%EC%A1%D1%B9&amp;month=4&amp;year=2020&amp;thetype=%A7%BA%CB%B9%E8%C7%C2%A7%D2%B9" xr:uid="{00000000-0004-0000-0D00-000018070000}"/>
    <hyperlink ref="E1825" r:id="rId1818" display="http://hfo63.cfo.in.th/CheckDataDtl.aspx?orgid=04603&amp;balance=%A7%BA%B4%D8%C5%3Cbr/%3E%A7%BA%CA%D1%C1%BE%D1%B9%B8%EC%A1%D1%B9&amp;month=4&amp;year=2020&amp;thetype=%A7%BA%CB%B9%E8%C7%C2%A7%D2%B9" xr:uid="{00000000-0004-0000-0D00-000019070000}"/>
    <hyperlink ref="E1826" r:id="rId1819" display="http://hfo63.cfo.in.th/CheckDataDtl.aspx?orgid=04603&amp;balance=%A7%BA%B4%D8%C5%3Cbr/%3E%A7%BA%CA%D1%C1%BE%D1%B9%B8%EC%A1%D1%B9&amp;month=4&amp;year=2020&amp;thetype=%A7%BA%CB%B9%E8%C7%C2%A7%D2%B9" xr:uid="{00000000-0004-0000-0D00-00001A070000}"/>
    <hyperlink ref="E1827" r:id="rId1820" display="http://hfo63.cfo.in.th/CheckDataDtl.aspx?orgid=04604&amp;balance=%A7%BA%B4%D8%C5%3Cbr/%3E%A7%BA%CA%D1%C1%BE%D1%B9%B8%EC%A1%D1%B9&amp;month=4&amp;year=2020&amp;thetype=%A7%BA%CB%B9%E8%C7%C2%A7%D2%B9" xr:uid="{00000000-0004-0000-0D00-00001B070000}"/>
    <hyperlink ref="E1828" r:id="rId1821" display="http://hfo63.cfo.in.th/CheckDataDtl.aspx?orgid=04604&amp;balance=%A7%BA%B4%D8%C5%3Cbr/%3E%A7%BA%CA%D1%C1%BE%D1%B9%B8%EC%A1%D1%B9&amp;month=4&amp;year=2020&amp;thetype=%A7%BA%CB%B9%E8%C7%C2%A7%D2%B9" xr:uid="{00000000-0004-0000-0D00-00001C070000}"/>
    <hyperlink ref="E1829" r:id="rId1822" display="http://hfo63.cfo.in.th/CheckDataDtl.aspx?orgid=04605&amp;balance=%A7%BA%B4%D8%C5%3Cbr/%3E%A7%BA%CA%D1%C1%BE%D1%B9%B8%EC%A1%D1%B9&amp;month=4&amp;year=2020&amp;thetype=%A7%BA%CB%B9%E8%C7%C2%A7%D2%B9" xr:uid="{00000000-0004-0000-0D00-00001D070000}"/>
    <hyperlink ref="E1830" r:id="rId1823" display="http://hfo63.cfo.in.th/CheckDataDtl.aspx?orgid=04605&amp;balance=%A7%BA%B4%D8%C5%3Cbr/%3E%A7%BA%CA%D1%C1%BE%D1%B9%B8%EC%A1%D1%B9&amp;month=4&amp;year=2020&amp;thetype=%A7%BA%CB%B9%E8%C7%C2%A7%D2%B9" xr:uid="{00000000-0004-0000-0D00-00001E070000}"/>
    <hyperlink ref="E1831" r:id="rId1824" display="http://hfo63.cfo.in.th/CheckDataDtl.aspx?orgid=04606&amp;balance=%A7%BA%B4%D8%C5%3Cbr/%3E%A7%BA%CA%D1%C1%BE%D1%B9%B8%EC%A1%D1%B9&amp;month=4&amp;year=2020&amp;thetype=%A7%BA%CB%B9%E8%C7%C2%A7%D2%B9" xr:uid="{00000000-0004-0000-0D00-00001F070000}"/>
    <hyperlink ref="E1832" r:id="rId1825" display="http://hfo63.cfo.in.th/CheckDataDtl.aspx?orgid=04606&amp;balance=%A7%BA%B4%D8%C5%3Cbr/%3E%A7%BA%CA%D1%C1%BE%D1%B9%B8%EC%A1%D1%B9&amp;month=4&amp;year=2020&amp;thetype=%A7%BA%CB%B9%E8%C7%C2%A7%D2%B9" xr:uid="{00000000-0004-0000-0D00-000020070000}"/>
    <hyperlink ref="E1833" r:id="rId1826" display="http://hfo63.cfo.in.th/CheckDataDtl.aspx?orgid=04607&amp;balance=%A7%BA%B4%D8%C5%3Cbr/%3E%A7%BA%CA%D1%C1%BE%D1%B9%B8%EC%A1%D1%B9&amp;month=4&amp;year=2020&amp;thetype=%A7%BA%CB%B9%E8%C7%C2%A7%D2%B9" xr:uid="{00000000-0004-0000-0D00-000021070000}"/>
    <hyperlink ref="E1834" r:id="rId1827" display="http://hfo63.cfo.in.th/CheckDataDtl.aspx?orgid=04607&amp;balance=%A7%BA%B4%D8%C5%3Cbr/%3E%A7%BA%CA%D1%C1%BE%D1%B9%B8%EC%A1%D1%B9&amp;month=4&amp;year=2020&amp;thetype=%A7%BA%CB%B9%E8%C7%C2%A7%D2%B9" xr:uid="{00000000-0004-0000-0D00-000022070000}"/>
    <hyperlink ref="E1835" r:id="rId1828" display="http://hfo63.cfo.in.th/CheckDataDtl.aspx?orgid=04608&amp;balance=%A7%BA%B4%D8%C5%3Cbr/%3E%A7%BA%CA%D1%C1%BE%D1%B9%B8%EC%A1%D1%B9&amp;month=4&amp;year=2020&amp;thetype=%A7%BA%CB%B9%E8%C7%C2%A7%D2%B9" xr:uid="{00000000-0004-0000-0D00-000023070000}"/>
    <hyperlink ref="E1836" r:id="rId1829" display="http://hfo63.cfo.in.th/CheckDataDtl.aspx?orgid=04608&amp;balance=%A7%BA%B4%D8%C5%3Cbr/%3E%A7%BA%CA%D1%C1%BE%D1%B9%B8%EC%A1%D1%B9&amp;month=4&amp;year=2020&amp;thetype=%A7%BA%CB%B9%E8%C7%C2%A7%D2%B9" xr:uid="{00000000-0004-0000-0D00-000024070000}"/>
    <hyperlink ref="E1837" r:id="rId1830" display="http://hfo63.cfo.in.th/CheckDataDtl.aspx?orgid=04609&amp;balance=%A7%BA%B4%D8%C5%3Cbr/%3E%A7%BA%CA%D1%C1%BE%D1%B9%B8%EC%A1%D1%B9&amp;month=4&amp;year=2020&amp;thetype=%A7%BA%CB%B9%E8%C7%C2%A7%D2%B9" xr:uid="{00000000-0004-0000-0D00-000025070000}"/>
    <hyperlink ref="E1838" r:id="rId1831" display="http://hfo63.cfo.in.th/CheckDataDtl.aspx?orgid=04609&amp;balance=%A7%BA%B4%D8%C5%3Cbr/%3E%A7%BA%CA%D1%C1%BE%D1%B9%B8%EC%A1%D1%B9&amp;month=4&amp;year=2020&amp;thetype=%A7%BA%CB%B9%E8%C7%C2%A7%D2%B9" xr:uid="{00000000-0004-0000-0D00-000026070000}"/>
    <hyperlink ref="E1839" r:id="rId1832" display="http://hfo63.cfo.in.th/CheckDataDtl.aspx?orgid=04610&amp;balance=%A7%BA%B4%D8%C5%3Cbr/%3E%A7%BA%CA%D1%C1%BE%D1%B9%B8%EC%A1%D1%B9&amp;month=4&amp;year=2020&amp;thetype=%A7%BA%CB%B9%E8%C7%C2%A7%D2%B9" xr:uid="{00000000-0004-0000-0D00-000027070000}"/>
    <hyperlink ref="E1840" r:id="rId1833" display="http://hfo63.cfo.in.th/CheckDataDtl.aspx?orgid=04610&amp;balance=%A7%BA%B4%D8%C5%3Cbr/%3E%A7%BA%CA%D1%C1%BE%D1%B9%B8%EC%A1%D1%B9&amp;month=4&amp;year=2020&amp;thetype=%A7%BA%CB%B9%E8%C7%C2%A7%D2%B9" xr:uid="{00000000-0004-0000-0D00-000028070000}"/>
    <hyperlink ref="E1841" r:id="rId1834" display="http://hfo63.cfo.in.th/CheckDataDtl.aspx?orgid=04611&amp;balance=%A7%BA%B4%D8%C5%3Cbr/%3E%A7%BA%CA%D1%C1%BE%D1%B9%B8%EC%A1%D1%B9&amp;month=4&amp;year=2020&amp;thetype=%A7%BA%CB%B9%E8%C7%C2%A7%D2%B9" xr:uid="{00000000-0004-0000-0D00-000029070000}"/>
    <hyperlink ref="E1842" r:id="rId1835" display="http://hfo63.cfo.in.th/CheckDataDtl.aspx?orgid=04611&amp;balance=%A7%BA%B4%D8%C5%3Cbr/%3E%A7%BA%CA%D1%C1%BE%D1%B9%B8%EC%A1%D1%B9&amp;month=4&amp;year=2020&amp;thetype=%A7%BA%CB%B9%E8%C7%C2%A7%D2%B9" xr:uid="{00000000-0004-0000-0D00-00002A070000}"/>
    <hyperlink ref="E1843" r:id="rId1836" display="http://hfo63.cfo.in.th/CheckDataDtl.aspx?orgid=04612&amp;balance=%A7%BA%B4%D8%C5%3Cbr/%3E%A7%BA%CA%D1%C1%BE%D1%B9%B8%EC%A1%D1%B9&amp;month=4&amp;year=2020&amp;thetype=%A7%BA%CB%B9%E8%C7%C2%A7%D2%B9" xr:uid="{00000000-0004-0000-0D00-00002B070000}"/>
    <hyperlink ref="E1844" r:id="rId1837" display="http://hfo63.cfo.in.th/CheckDataDtl.aspx?orgid=04612&amp;balance=%A7%BA%B4%D8%C5%3Cbr/%3E%A7%BA%CA%D1%C1%BE%D1%B9%B8%EC%A1%D1%B9&amp;month=4&amp;year=2020&amp;thetype=%A7%BA%CB%B9%E8%C7%C2%A7%D2%B9" xr:uid="{00000000-0004-0000-0D00-00002C070000}"/>
    <hyperlink ref="E1845" r:id="rId1838" display="http://hfo63.cfo.in.th/CheckDataDtl.aspx?orgid=04613&amp;balance=%A7%BA%B4%D8%C5%3Cbr/%3E%A7%BA%CA%D1%C1%BE%D1%B9%B8%EC%A1%D1%B9&amp;month=4&amp;year=2020&amp;thetype=%A7%BA%CB%B9%E8%C7%C2%A7%D2%B9" xr:uid="{00000000-0004-0000-0D00-00002D070000}"/>
    <hyperlink ref="E1846" r:id="rId1839" display="http://hfo63.cfo.in.th/CheckDataDtl.aspx?orgid=04613&amp;balance=%A7%BA%B4%D8%C5%3Cbr/%3E%A7%BA%CA%D1%C1%BE%D1%B9%B8%EC%A1%D1%B9&amp;month=4&amp;year=2020&amp;thetype=%A7%BA%CB%B9%E8%C7%C2%A7%D2%B9" xr:uid="{00000000-0004-0000-0D00-00002E070000}"/>
    <hyperlink ref="E1847" r:id="rId1840" display="http://hfo63.cfo.in.th/CheckDataDtl.aspx?orgid=04614&amp;balance=%A7%BA%B4%D8%C5%3Cbr/%3E%A7%BA%CA%D1%C1%BE%D1%B9%B8%EC%A1%D1%B9&amp;month=4&amp;year=2020&amp;thetype=%A7%BA%CB%B9%E8%C7%C2%A7%D2%B9" xr:uid="{00000000-0004-0000-0D00-00002F070000}"/>
    <hyperlink ref="E1848" r:id="rId1841" display="http://hfo63.cfo.in.th/CheckDataDtl.aspx?orgid=04614&amp;balance=%A7%BA%B4%D8%C5%3Cbr/%3E%A7%BA%CA%D1%C1%BE%D1%B9%B8%EC%A1%D1%B9&amp;month=4&amp;year=2020&amp;thetype=%A7%BA%CB%B9%E8%C7%C2%A7%D2%B9" xr:uid="{00000000-0004-0000-0D00-000030070000}"/>
    <hyperlink ref="E1849" r:id="rId1842" display="http://hfo63.cfo.in.th/CheckDataDtl.aspx?orgid=04615&amp;balance=%A7%BA%B4%D8%C5%3Cbr/%3E%A7%BA%CA%D1%C1%BE%D1%B9%B8%EC%A1%D1%B9&amp;month=4&amp;year=2020&amp;thetype=%A7%BA%CB%B9%E8%C7%C2%A7%D2%B9" xr:uid="{00000000-0004-0000-0D00-000031070000}"/>
    <hyperlink ref="E1850" r:id="rId1843" display="http://hfo63.cfo.in.th/CheckDataDtl.aspx?orgid=04615&amp;balance=%A7%BA%B4%D8%C5%3Cbr/%3E%A7%BA%CA%D1%C1%BE%D1%B9%B8%EC%A1%D1%B9&amp;month=4&amp;year=2020&amp;thetype=%A7%BA%CB%B9%E8%C7%C2%A7%D2%B9" xr:uid="{00000000-0004-0000-0D00-000032070000}"/>
    <hyperlink ref="E1851" r:id="rId1844" display="http://hfo63.cfo.in.th/CheckDataDtl.aspx?orgid=04616&amp;balance=%A7%BA%B4%D8%C5%3Cbr/%3E%A7%BA%CA%D1%C1%BE%D1%B9%B8%EC%A1%D1%B9&amp;month=4&amp;year=2020&amp;thetype=%A7%BA%CB%B9%E8%C7%C2%A7%D2%B9" xr:uid="{00000000-0004-0000-0D00-000033070000}"/>
    <hyperlink ref="E1852" r:id="rId1845" display="http://hfo63.cfo.in.th/CheckDataDtl.aspx?orgid=04616&amp;balance=%A7%BA%B4%D8%C5%3Cbr/%3E%A7%BA%CA%D1%C1%BE%D1%B9%B8%EC%A1%D1%B9&amp;month=4&amp;year=2020&amp;thetype=%A7%BA%CB%B9%E8%C7%C2%A7%D2%B9" xr:uid="{00000000-0004-0000-0D00-000034070000}"/>
    <hyperlink ref="E1853" r:id="rId1846" display="http://hfo63.cfo.in.th/CheckDataDtl.aspx?orgid=04617&amp;balance=%A7%BA%B4%D8%C5%3Cbr/%3E%A7%BA%CA%D1%C1%BE%D1%B9%B8%EC%A1%D1%B9&amp;month=4&amp;year=2020&amp;thetype=%A7%BA%CB%B9%E8%C7%C2%A7%D2%B9" xr:uid="{00000000-0004-0000-0D00-000035070000}"/>
    <hyperlink ref="E1854" r:id="rId1847" display="http://hfo63.cfo.in.th/CheckDataDtl.aspx?orgid=04617&amp;balance=%A7%BA%B4%D8%C5%3Cbr/%3E%A7%BA%CA%D1%C1%BE%D1%B9%B8%EC%A1%D1%B9&amp;month=4&amp;year=2020&amp;thetype=%A7%BA%CB%B9%E8%C7%C2%A7%D2%B9" xr:uid="{00000000-0004-0000-0D00-000036070000}"/>
    <hyperlink ref="E1855" r:id="rId1848" display="http://hfo63.cfo.in.th/CheckDataDtl.aspx?orgid=04618&amp;balance=%A7%BA%B4%D8%C5%3Cbr/%3E%A7%BA%CA%D1%C1%BE%D1%B9%B8%EC%A1%D1%B9&amp;month=4&amp;year=2020&amp;thetype=%A7%BA%CB%B9%E8%C7%C2%A7%D2%B9" xr:uid="{00000000-0004-0000-0D00-000037070000}"/>
    <hyperlink ref="E1856" r:id="rId1849" display="http://hfo63.cfo.in.th/CheckDataDtl.aspx?orgid=04618&amp;balance=%A7%BA%B4%D8%C5%3Cbr/%3E%A7%BA%CA%D1%C1%BE%D1%B9%B8%EC%A1%D1%B9&amp;month=4&amp;year=2020&amp;thetype=%A7%BA%CB%B9%E8%C7%C2%A7%D2%B9" xr:uid="{00000000-0004-0000-0D00-000038070000}"/>
    <hyperlink ref="E1857" r:id="rId1850" display="http://hfo63.cfo.in.th/CheckDataDtl.aspx?orgid=04619&amp;balance=%A7%BA%B4%D8%C5%3Cbr/%3E%A7%BA%CA%D1%C1%BE%D1%B9%B8%EC%A1%D1%B9&amp;month=4&amp;year=2020&amp;thetype=%A7%BA%CB%B9%E8%C7%C2%A7%D2%B9" xr:uid="{00000000-0004-0000-0D00-000039070000}"/>
    <hyperlink ref="E1858" r:id="rId1851" display="http://hfo63.cfo.in.th/CheckDataDtl.aspx?orgid=04619&amp;balance=%A7%BA%B4%D8%C5%3Cbr/%3E%A7%BA%CA%D1%C1%BE%D1%B9%B8%EC%A1%D1%B9&amp;month=4&amp;year=2020&amp;thetype=%A7%BA%CB%B9%E8%C7%C2%A7%D2%B9" xr:uid="{00000000-0004-0000-0D00-00003A070000}"/>
    <hyperlink ref="E1859" r:id="rId1852" display="http://hfo63.cfo.in.th/CheckDataDtl.aspx?orgid=04620&amp;balance=%A7%BA%B4%D8%C5%3Cbr/%3E%A7%BA%CA%D1%C1%BE%D1%B9%B8%EC%A1%D1%B9&amp;month=4&amp;year=2020&amp;thetype=%A7%BA%CB%B9%E8%C7%C2%A7%D2%B9" xr:uid="{00000000-0004-0000-0D00-00003B070000}"/>
    <hyperlink ref="E1860" r:id="rId1853" display="http://hfo63.cfo.in.th/CheckDataDtl.aspx?orgid=04620&amp;balance=%A7%BA%B4%D8%C5%3Cbr/%3E%A7%BA%CA%D1%C1%BE%D1%B9%B8%EC%A1%D1%B9&amp;month=4&amp;year=2020&amp;thetype=%A7%BA%CB%B9%E8%C7%C2%A7%D2%B9" xr:uid="{00000000-0004-0000-0D00-00003C070000}"/>
    <hyperlink ref="E1861" r:id="rId1854" display="http://hfo63.cfo.in.th/CheckDataDtl.aspx?orgid=04621&amp;balance=%A7%BA%B4%D8%C5%3Cbr/%3E%A7%BA%CA%D1%C1%BE%D1%B9%B8%EC%A1%D1%B9&amp;month=4&amp;year=2020&amp;thetype=%A7%BA%CB%B9%E8%C7%C2%A7%D2%B9" xr:uid="{00000000-0004-0000-0D00-00003D070000}"/>
    <hyperlink ref="E1862" r:id="rId1855" display="http://hfo63.cfo.in.th/CheckDataDtl.aspx?orgid=04621&amp;balance=%A7%BA%B4%D8%C5%3Cbr/%3E%A7%BA%CA%D1%C1%BE%D1%B9%B8%EC%A1%D1%B9&amp;month=4&amp;year=2020&amp;thetype=%A7%BA%CB%B9%E8%C7%C2%A7%D2%B9" xr:uid="{00000000-0004-0000-0D00-00003E070000}"/>
    <hyperlink ref="E1863" r:id="rId1856" display="http://hfo63.cfo.in.th/CheckDataDtl.aspx?orgid=04623&amp;balance=%A7%BA%B4%D8%C5%3Cbr/%3E%A7%BA%CA%D1%C1%BE%D1%B9%B8%EC%A1%D1%B9&amp;month=4&amp;year=2020&amp;thetype=%A7%BA%CB%B9%E8%C7%C2%A7%D2%B9" xr:uid="{00000000-0004-0000-0D00-00003F070000}"/>
    <hyperlink ref="E1864" r:id="rId1857" display="http://hfo63.cfo.in.th/CheckDataDtl.aspx?orgid=04623&amp;balance=%A7%BA%B4%D8%C5%3Cbr/%3E%A7%BA%CA%D1%C1%BE%D1%B9%B8%EC%A1%D1%B9&amp;month=4&amp;year=2020&amp;thetype=%A7%BA%CB%B9%E8%C7%C2%A7%D2%B9" xr:uid="{00000000-0004-0000-0D00-000040070000}"/>
    <hyperlink ref="E1865" r:id="rId1858" display="http://hfo63.cfo.in.th/CheckDataDtl.aspx?orgid=04624&amp;balance=%A7%BA%B4%D8%C5%3Cbr/%3E%A7%BA%CA%D1%C1%BE%D1%B9%B8%EC%A1%D1%B9&amp;month=4&amp;year=2020&amp;thetype=%A7%BA%CB%B9%E8%C7%C2%A7%D2%B9" xr:uid="{00000000-0004-0000-0D00-000041070000}"/>
    <hyperlink ref="E1866" r:id="rId1859" display="http://hfo63.cfo.in.th/CheckDataDtl.aspx?orgid=04624&amp;balance=%A7%BA%B4%D8%C5%3Cbr/%3E%A7%BA%CA%D1%C1%BE%D1%B9%B8%EC%A1%D1%B9&amp;month=4&amp;year=2020&amp;thetype=%A7%BA%CB%B9%E8%C7%C2%A7%D2%B9" xr:uid="{00000000-0004-0000-0D00-000042070000}"/>
    <hyperlink ref="E1867" r:id="rId1860" display="http://hfo63.cfo.in.th/CheckDataDtl.aspx?orgid=04625&amp;balance=%A7%BA%B4%D8%C5%3Cbr/%3E%A7%BA%CA%D1%C1%BE%D1%B9%B8%EC%A1%D1%B9&amp;month=4&amp;year=2020&amp;thetype=%A7%BA%CB%B9%E8%C7%C2%A7%D2%B9" xr:uid="{00000000-0004-0000-0D00-000043070000}"/>
    <hyperlink ref="E1868" r:id="rId1861" display="http://hfo63.cfo.in.th/CheckDataDtl.aspx?orgid=04625&amp;balance=%A7%BA%B4%D8%C5%3Cbr/%3E%A7%BA%CA%D1%C1%BE%D1%B9%B8%EC%A1%D1%B9&amp;month=4&amp;year=2020&amp;thetype=%A7%BA%CB%B9%E8%C7%C2%A7%D2%B9" xr:uid="{00000000-0004-0000-0D00-000044070000}"/>
    <hyperlink ref="E1869" r:id="rId1862" display="http://hfo63.cfo.in.th/CheckDataDtl.aspx?orgid=04626&amp;balance=%A7%BA%B4%D8%C5%3Cbr/%3E%A7%BA%CA%D1%C1%BE%D1%B9%B8%EC%A1%D1%B9&amp;month=4&amp;year=2020&amp;thetype=%A7%BA%CB%B9%E8%C7%C2%A7%D2%B9" xr:uid="{00000000-0004-0000-0D00-000045070000}"/>
    <hyperlink ref="E1870" r:id="rId1863" display="http://hfo63.cfo.in.th/CheckDataDtl.aspx?orgid=04626&amp;balance=%A7%BA%B4%D8%C5%3Cbr/%3E%A7%BA%CA%D1%C1%BE%D1%B9%B8%EC%A1%D1%B9&amp;month=4&amp;year=2020&amp;thetype=%A7%BA%CB%B9%E8%C7%C2%A7%D2%B9" xr:uid="{00000000-0004-0000-0D00-000046070000}"/>
    <hyperlink ref="E1871" r:id="rId1864" display="http://hfo63.cfo.in.th/CheckDataDtl.aspx?orgid=04627&amp;balance=%A7%BA%B4%D8%C5%3Cbr/%3E%A7%BA%CA%D1%C1%BE%D1%B9%B8%EC%A1%D1%B9&amp;month=4&amp;year=2020&amp;thetype=%A7%BA%CB%B9%E8%C7%C2%A7%D2%B9" xr:uid="{00000000-0004-0000-0D00-000047070000}"/>
    <hyperlink ref="E1872" r:id="rId1865" display="http://hfo63.cfo.in.th/CheckDataDtl.aspx?orgid=04627&amp;balance=%A7%BA%B4%D8%C5%3Cbr/%3E%A7%BA%CA%D1%C1%BE%D1%B9%B8%EC%A1%D1%B9&amp;month=4&amp;year=2020&amp;thetype=%A7%BA%CB%B9%E8%C7%C2%A7%D2%B9" xr:uid="{00000000-0004-0000-0D00-000048070000}"/>
    <hyperlink ref="E1873" r:id="rId1866" display="http://hfo63.cfo.in.th/CheckDataDtl.aspx?orgid=04628&amp;balance=%A7%BA%B4%D8%C5%3Cbr/%3E%A7%BA%CA%D1%C1%BE%D1%B9%B8%EC%A1%D1%B9&amp;month=4&amp;year=2020&amp;thetype=%A7%BA%CB%B9%E8%C7%C2%A7%D2%B9" xr:uid="{00000000-0004-0000-0D00-000049070000}"/>
    <hyperlink ref="E1874" r:id="rId1867" display="http://hfo63.cfo.in.th/CheckDataDtl.aspx?orgid=04628&amp;balance=%A7%BA%B4%D8%C5%3Cbr/%3E%A7%BA%CA%D1%C1%BE%D1%B9%B8%EC%A1%D1%B9&amp;month=4&amp;year=2020&amp;thetype=%A7%BA%CB%B9%E8%C7%C2%A7%D2%B9" xr:uid="{00000000-0004-0000-0D00-00004A070000}"/>
    <hyperlink ref="E1875" r:id="rId1868" display="http://hfo63.cfo.in.th/CheckDataDtl.aspx?orgid=04629&amp;balance=%A7%BA%B4%D8%C5%3Cbr/%3E%A7%BA%CA%D1%C1%BE%D1%B9%B8%EC%A1%D1%B9&amp;month=4&amp;year=2020&amp;thetype=%A7%BA%CB%B9%E8%C7%C2%A7%D2%B9" xr:uid="{00000000-0004-0000-0D00-00004B070000}"/>
    <hyperlink ref="E1876" r:id="rId1869" display="http://hfo63.cfo.in.th/CheckDataDtl.aspx?orgid=04629&amp;balance=%A7%BA%B4%D8%C5%3Cbr/%3E%A7%BA%CA%D1%C1%BE%D1%B9%B8%EC%A1%D1%B9&amp;month=4&amp;year=2020&amp;thetype=%A7%BA%CB%B9%E8%C7%C2%A7%D2%B9" xr:uid="{00000000-0004-0000-0D00-00004C070000}"/>
    <hyperlink ref="E1877" r:id="rId1870" display="http://hfo63.cfo.in.th/CheckDataDtl.aspx?orgid=04630&amp;balance=%A7%BA%B4%D8%C5%3Cbr/%3E%A7%BA%CA%D1%C1%BE%D1%B9%B8%EC%A1%D1%B9&amp;month=4&amp;year=2020&amp;thetype=%A7%BA%CB%B9%E8%C7%C2%A7%D2%B9" xr:uid="{00000000-0004-0000-0D00-00004D070000}"/>
    <hyperlink ref="E1878" r:id="rId1871" display="http://hfo63.cfo.in.th/CheckDataDtl.aspx?orgid=04630&amp;balance=%A7%BA%B4%D8%C5%3Cbr/%3E%A7%BA%CA%D1%C1%BE%D1%B9%B8%EC%A1%D1%B9&amp;month=4&amp;year=2020&amp;thetype=%A7%BA%CB%B9%E8%C7%C2%A7%D2%B9" xr:uid="{00000000-0004-0000-0D00-00004E070000}"/>
    <hyperlink ref="E1879" r:id="rId1872" display="http://hfo63.cfo.in.th/CheckDataDtl.aspx?orgid=04631&amp;balance=%A7%BA%B4%D8%C5%3Cbr/%3E%A7%BA%CA%D1%C1%BE%D1%B9%B8%EC%A1%D1%B9&amp;month=4&amp;year=2020&amp;thetype=%A7%BA%CB%B9%E8%C7%C2%A7%D2%B9" xr:uid="{00000000-0004-0000-0D00-00004F070000}"/>
    <hyperlink ref="E1880" r:id="rId1873" display="http://hfo63.cfo.in.th/CheckDataDtl.aspx?orgid=04631&amp;balance=%A7%BA%B4%D8%C5%3Cbr/%3E%A7%BA%CA%D1%C1%BE%D1%B9%B8%EC%A1%D1%B9&amp;month=4&amp;year=2020&amp;thetype=%A7%BA%CB%B9%E8%C7%C2%A7%D2%B9" xr:uid="{00000000-0004-0000-0D00-000050070000}"/>
    <hyperlink ref="E1881" r:id="rId1874" display="http://hfo63.cfo.in.th/CheckDataDtl.aspx?orgid=04632&amp;balance=%A7%BA%B4%D8%C5%3Cbr/%3E%A7%BA%CA%D1%C1%BE%D1%B9%B8%EC%A1%D1%B9&amp;month=4&amp;year=2020&amp;thetype=%A7%BA%CB%B9%E8%C7%C2%A7%D2%B9" xr:uid="{00000000-0004-0000-0D00-000051070000}"/>
    <hyperlink ref="E1882" r:id="rId1875" display="http://hfo63.cfo.in.th/CheckDataDtl.aspx?orgid=04632&amp;balance=%A7%BA%B4%D8%C5%3Cbr/%3E%A7%BA%CA%D1%C1%BE%D1%B9%B8%EC%A1%D1%B9&amp;month=4&amp;year=2020&amp;thetype=%A7%BA%CB%B9%E8%C7%C2%A7%D2%B9" xr:uid="{00000000-0004-0000-0D00-000052070000}"/>
    <hyperlink ref="E1883" r:id="rId1876" display="http://hfo63.cfo.in.th/CheckDataDtl.aspx?orgid=04633&amp;balance=%A7%BA%B4%D8%C5%3Cbr/%3E%A7%BA%CA%D1%C1%BE%D1%B9%B8%EC%A1%D1%B9&amp;month=4&amp;year=2020&amp;thetype=%A7%BA%CB%B9%E8%C7%C2%A7%D2%B9" xr:uid="{00000000-0004-0000-0D00-000053070000}"/>
    <hyperlink ref="E1884" r:id="rId1877" display="http://hfo63.cfo.in.th/CheckDataDtl.aspx?orgid=04633&amp;balance=%A7%BA%B4%D8%C5%3Cbr/%3E%A7%BA%CA%D1%C1%BE%D1%B9%B8%EC%A1%D1%B9&amp;month=4&amp;year=2020&amp;thetype=%A7%BA%CB%B9%E8%C7%C2%A7%D2%B9" xr:uid="{00000000-0004-0000-0D00-000054070000}"/>
    <hyperlink ref="E1885" r:id="rId1878" display="http://hfo63.cfo.in.th/CheckDataDtl.aspx?orgid=04634&amp;balance=%A7%BA%B4%D8%C5%3Cbr/%3E%A7%BA%CA%D1%C1%BE%D1%B9%B8%EC%A1%D1%B9&amp;month=4&amp;year=2020&amp;thetype=%A7%BA%CB%B9%E8%C7%C2%A7%D2%B9" xr:uid="{00000000-0004-0000-0D00-000055070000}"/>
    <hyperlink ref="E1886" r:id="rId1879" display="http://hfo63.cfo.in.th/CheckDataDtl.aspx?orgid=04634&amp;balance=%A7%BA%B4%D8%C5%3Cbr/%3E%A7%BA%CA%D1%C1%BE%D1%B9%B8%EC%A1%D1%B9&amp;month=4&amp;year=2020&amp;thetype=%A7%BA%CB%B9%E8%C7%C2%A7%D2%B9" xr:uid="{00000000-0004-0000-0D00-000056070000}"/>
    <hyperlink ref="E1887" r:id="rId1880" display="http://hfo63.cfo.in.th/CheckDataDtl.aspx?orgid=04635&amp;balance=%A7%BA%B4%D8%C5%3Cbr/%3E%A7%BA%CA%D1%C1%BE%D1%B9%B8%EC%A1%D1%B9&amp;month=4&amp;year=2020&amp;thetype=%A7%BA%CB%B9%E8%C7%C2%A7%D2%B9" xr:uid="{00000000-0004-0000-0D00-000057070000}"/>
    <hyperlink ref="E1888" r:id="rId1881" display="http://hfo63.cfo.in.th/CheckDataDtl.aspx?orgid=04635&amp;balance=%A7%BA%B4%D8%C5%3Cbr/%3E%A7%BA%CA%D1%C1%BE%D1%B9%B8%EC%A1%D1%B9&amp;month=4&amp;year=2020&amp;thetype=%A7%BA%CB%B9%E8%C7%C2%A7%D2%B9" xr:uid="{00000000-0004-0000-0D00-000058070000}"/>
    <hyperlink ref="E1889" r:id="rId1882" display="http://hfo63.cfo.in.th/CheckDataDtl.aspx?orgid=04636&amp;balance=%A7%BA%B4%D8%C5%3Cbr/%3E%A7%BA%CA%D1%C1%BE%D1%B9%B8%EC%A1%D1%B9&amp;month=4&amp;year=2020&amp;thetype=%A7%BA%CB%B9%E8%C7%C2%A7%D2%B9" xr:uid="{00000000-0004-0000-0D00-000059070000}"/>
    <hyperlink ref="E1890" r:id="rId1883" display="http://hfo63.cfo.in.th/CheckDataDtl.aspx?orgid=04636&amp;balance=%A7%BA%B4%D8%C5%3Cbr/%3E%A7%BA%CA%D1%C1%BE%D1%B9%B8%EC%A1%D1%B9&amp;month=4&amp;year=2020&amp;thetype=%A7%BA%CB%B9%E8%C7%C2%A7%D2%B9" xr:uid="{00000000-0004-0000-0D00-00005A070000}"/>
    <hyperlink ref="E1891" r:id="rId1884" display="http://hfo63.cfo.in.th/CheckDataDtl.aspx?orgid=04637&amp;balance=%A7%BA%B4%D8%C5%3Cbr/%3E%A7%BA%CA%D1%C1%BE%D1%B9%B8%EC%A1%D1%B9&amp;month=4&amp;year=2020&amp;thetype=%A7%BA%CB%B9%E8%C7%C2%A7%D2%B9" xr:uid="{00000000-0004-0000-0D00-00005B070000}"/>
    <hyperlink ref="E1892" r:id="rId1885" display="http://hfo63.cfo.in.th/CheckDataDtl.aspx?orgid=04637&amp;balance=%A7%BA%B4%D8%C5%3Cbr/%3E%A7%BA%CA%D1%C1%BE%D1%B9%B8%EC%A1%D1%B9&amp;month=4&amp;year=2020&amp;thetype=%A7%BA%CB%B9%E8%C7%C2%A7%D2%B9" xr:uid="{00000000-0004-0000-0D00-00005C070000}"/>
    <hyperlink ref="E1893" r:id="rId1886" display="http://hfo63.cfo.in.th/CheckDataDtl.aspx?orgid=04638&amp;balance=%A7%BA%B4%D8%C5%3Cbr/%3E%A7%BA%CA%D1%C1%BE%D1%B9%B8%EC%A1%D1%B9&amp;month=4&amp;year=2020&amp;thetype=%A7%BA%CB%B9%E8%C7%C2%A7%D2%B9" xr:uid="{00000000-0004-0000-0D00-00005D070000}"/>
    <hyperlink ref="E1894" r:id="rId1887" display="http://hfo63.cfo.in.th/CheckDataDtl.aspx?orgid=04638&amp;balance=%A7%BA%B4%D8%C5%3Cbr/%3E%A7%BA%CA%D1%C1%BE%D1%B9%B8%EC%A1%D1%B9&amp;month=4&amp;year=2020&amp;thetype=%A7%BA%CB%B9%E8%C7%C2%A7%D2%B9" xr:uid="{00000000-0004-0000-0D00-00005E070000}"/>
    <hyperlink ref="E1895" r:id="rId1888" display="http://hfo63.cfo.in.th/CheckDataDtl.aspx?orgid=04639&amp;balance=%A7%BA%B4%D8%C5%3Cbr/%3E%A7%BA%CA%D1%C1%BE%D1%B9%B8%EC%A1%D1%B9&amp;month=4&amp;year=2020&amp;thetype=%A7%BA%CB%B9%E8%C7%C2%A7%D2%B9" xr:uid="{00000000-0004-0000-0D00-00005F070000}"/>
    <hyperlink ref="E1896" r:id="rId1889" display="http://hfo63.cfo.in.th/CheckDataDtl.aspx?orgid=04639&amp;balance=%A7%BA%B4%D8%C5%3Cbr/%3E%A7%BA%CA%D1%C1%BE%D1%B9%B8%EC%A1%D1%B9&amp;month=4&amp;year=2020&amp;thetype=%A7%BA%CB%B9%E8%C7%C2%A7%D2%B9" xr:uid="{00000000-0004-0000-0D00-000060070000}"/>
    <hyperlink ref="E1897" r:id="rId1890" display="http://hfo63.cfo.in.th/CheckDataDtl.aspx?orgid=04640&amp;balance=%A7%BA%B4%D8%C5%3Cbr/%3E%A7%BA%CA%D1%C1%BE%D1%B9%B8%EC%A1%D1%B9&amp;month=4&amp;year=2020&amp;thetype=%A7%BA%CB%B9%E8%C7%C2%A7%D2%B9" xr:uid="{00000000-0004-0000-0D00-000061070000}"/>
    <hyperlink ref="E1898" r:id="rId1891" display="http://hfo63.cfo.in.th/CheckDataDtl.aspx?orgid=04640&amp;balance=%A7%BA%B4%D8%C5%3Cbr/%3E%A7%BA%CA%D1%C1%BE%D1%B9%B8%EC%A1%D1%B9&amp;month=4&amp;year=2020&amp;thetype=%A7%BA%CB%B9%E8%C7%C2%A7%D2%B9" xr:uid="{00000000-0004-0000-0D00-000062070000}"/>
    <hyperlink ref="E1899" r:id="rId1892" display="http://hfo63.cfo.in.th/CheckDataDtl.aspx?orgid=04641&amp;balance=%A7%BA%B4%D8%C5%3Cbr/%3E%A7%BA%CA%D1%C1%BE%D1%B9%B8%EC%A1%D1%B9&amp;month=4&amp;year=2020&amp;thetype=%A7%BA%CB%B9%E8%C7%C2%A7%D2%B9" xr:uid="{00000000-0004-0000-0D00-000063070000}"/>
    <hyperlink ref="E1900" r:id="rId1893" display="http://hfo63.cfo.in.th/CheckDataDtl.aspx?orgid=04641&amp;balance=%A7%BA%B4%D8%C5%3Cbr/%3E%A7%BA%CA%D1%C1%BE%D1%B9%B8%EC%A1%D1%B9&amp;month=4&amp;year=2020&amp;thetype=%A7%BA%CB%B9%E8%C7%C2%A7%D2%B9" xr:uid="{00000000-0004-0000-0D00-000064070000}"/>
    <hyperlink ref="E1901" r:id="rId1894" display="http://hfo63.cfo.in.th/CheckDataDtl.aspx?orgid=04642&amp;balance=%A7%BA%B4%D8%C5%3Cbr/%3E%A7%BA%CA%D1%C1%BE%D1%B9%B8%EC%A1%D1%B9&amp;month=4&amp;year=2020&amp;thetype=%A7%BA%CB%B9%E8%C7%C2%A7%D2%B9" xr:uid="{00000000-0004-0000-0D00-000065070000}"/>
    <hyperlink ref="E1902" r:id="rId1895" display="http://hfo63.cfo.in.th/CheckDataDtl.aspx?orgid=04642&amp;balance=%A7%BA%B4%D8%C5%3Cbr/%3E%A7%BA%CA%D1%C1%BE%D1%B9%B8%EC%A1%D1%B9&amp;month=4&amp;year=2020&amp;thetype=%A7%BA%CB%B9%E8%C7%C2%A7%D2%B9" xr:uid="{00000000-0004-0000-0D00-000066070000}"/>
    <hyperlink ref="E1903" r:id="rId1896" display="http://hfo63.cfo.in.th/CheckDataDtl.aspx?orgid=04643&amp;balance=%A7%BA%B4%D8%C5%3Cbr/%3E%A7%BA%CA%D1%C1%BE%D1%B9%B8%EC%A1%D1%B9&amp;month=4&amp;year=2020&amp;thetype=%A7%BA%CB%B9%E8%C7%C2%A7%D2%B9" xr:uid="{00000000-0004-0000-0D00-000067070000}"/>
    <hyperlink ref="E1904" r:id="rId1897" display="http://hfo63.cfo.in.th/CheckDataDtl.aspx?orgid=04643&amp;balance=%A7%BA%B4%D8%C5%3Cbr/%3E%A7%BA%CA%D1%C1%BE%D1%B9%B8%EC%A1%D1%B9&amp;month=4&amp;year=2020&amp;thetype=%A7%BA%CB%B9%E8%C7%C2%A7%D2%B9" xr:uid="{00000000-0004-0000-0D00-000068070000}"/>
    <hyperlink ref="E1905" r:id="rId1898" display="http://hfo63.cfo.in.th/CheckDataDtl.aspx?orgid=04644&amp;balance=%A7%BA%B4%D8%C5%3Cbr/%3E%A7%BA%CA%D1%C1%BE%D1%B9%B8%EC%A1%D1%B9&amp;month=4&amp;year=2020&amp;thetype=%A7%BA%CB%B9%E8%C7%C2%A7%D2%B9" xr:uid="{00000000-0004-0000-0D00-000069070000}"/>
    <hyperlink ref="E1906" r:id="rId1899" display="http://hfo63.cfo.in.th/CheckDataDtl.aspx?orgid=04644&amp;balance=%A7%BA%B4%D8%C5%3Cbr/%3E%A7%BA%CA%D1%C1%BE%D1%B9%B8%EC%A1%D1%B9&amp;month=4&amp;year=2020&amp;thetype=%A7%BA%CB%B9%E8%C7%C2%A7%D2%B9" xr:uid="{00000000-0004-0000-0D00-00006A070000}"/>
    <hyperlink ref="E1907" r:id="rId1900" display="http://hfo63.cfo.in.th/CheckDataDtl.aspx?orgid=04645&amp;balance=%A7%BA%B4%D8%C5%3Cbr/%3E%A7%BA%CA%D1%C1%BE%D1%B9%B8%EC%A1%D1%B9&amp;month=4&amp;year=2020&amp;thetype=%A7%BA%CB%B9%E8%C7%C2%A7%D2%B9" xr:uid="{00000000-0004-0000-0D00-00006B070000}"/>
    <hyperlink ref="E1908" r:id="rId1901" display="http://hfo63.cfo.in.th/CheckDataDtl.aspx?orgid=04645&amp;balance=%A7%BA%B4%D8%C5%3Cbr/%3E%A7%BA%CA%D1%C1%BE%D1%B9%B8%EC%A1%D1%B9&amp;month=4&amp;year=2020&amp;thetype=%A7%BA%CB%B9%E8%C7%C2%A7%D2%B9" xr:uid="{00000000-0004-0000-0D00-00006C070000}"/>
    <hyperlink ref="E1909" r:id="rId1902" display="http://hfo63.cfo.in.th/CheckDataDtl.aspx?orgid=04646&amp;balance=%A7%BA%B4%D8%C5%3Cbr/%3E%A7%BA%CA%D1%C1%BE%D1%B9%B8%EC%A1%D1%B9&amp;month=4&amp;year=2020&amp;thetype=%A7%BA%CB%B9%E8%C7%C2%A7%D2%B9" xr:uid="{00000000-0004-0000-0D00-00006D070000}"/>
    <hyperlink ref="E1910" r:id="rId1903" display="http://hfo63.cfo.in.th/CheckDataDtl.aspx?orgid=04646&amp;balance=%A7%BA%B4%D8%C5%3Cbr/%3E%A7%BA%CA%D1%C1%BE%D1%B9%B8%EC%A1%D1%B9&amp;month=4&amp;year=2020&amp;thetype=%A7%BA%CB%B9%E8%C7%C2%A7%D2%B9" xr:uid="{00000000-0004-0000-0D00-00006E070000}"/>
    <hyperlink ref="E1911" r:id="rId1904" display="http://hfo63.cfo.in.th/CheckDataDtl.aspx?orgid=04647&amp;balance=%A7%BA%B4%D8%C5%3Cbr/%3E%A7%BA%CA%D1%C1%BE%D1%B9%B8%EC%A1%D1%B9&amp;month=4&amp;year=2020&amp;thetype=%A7%BA%CB%B9%E8%C7%C2%A7%D2%B9" xr:uid="{00000000-0004-0000-0D00-00006F070000}"/>
    <hyperlink ref="E1912" r:id="rId1905" display="http://hfo63.cfo.in.th/CheckDataDtl.aspx?orgid=04647&amp;balance=%A7%BA%B4%D8%C5%3Cbr/%3E%A7%BA%CA%D1%C1%BE%D1%B9%B8%EC%A1%D1%B9&amp;month=4&amp;year=2020&amp;thetype=%A7%BA%CB%B9%E8%C7%C2%A7%D2%B9" xr:uid="{00000000-0004-0000-0D00-000070070000}"/>
    <hyperlink ref="E1913" r:id="rId1906" display="http://hfo63.cfo.in.th/CheckDataDtl.aspx?orgid=04648&amp;balance=%A7%BA%B4%D8%C5%3Cbr/%3E%A7%BA%CA%D1%C1%BE%D1%B9%B8%EC%A1%D1%B9&amp;month=4&amp;year=2020&amp;thetype=%A7%BA%CB%B9%E8%C7%C2%A7%D2%B9" xr:uid="{00000000-0004-0000-0D00-000071070000}"/>
    <hyperlink ref="E1914" r:id="rId1907" display="http://hfo63.cfo.in.th/CheckDataDtl.aspx?orgid=04648&amp;balance=%A7%BA%B4%D8%C5%3Cbr/%3E%A7%BA%CA%D1%C1%BE%D1%B9%B8%EC%A1%D1%B9&amp;month=4&amp;year=2020&amp;thetype=%A7%BA%CB%B9%E8%C7%C2%A7%D2%B9" xr:uid="{00000000-0004-0000-0D00-000072070000}"/>
    <hyperlink ref="E1915" r:id="rId1908" display="http://hfo63.cfo.in.th/CheckDataDtl.aspx?orgid=04649&amp;balance=%A7%BA%B4%D8%C5%3Cbr/%3E%A7%BA%CA%D1%C1%BE%D1%B9%B8%EC%A1%D1%B9&amp;month=4&amp;year=2020&amp;thetype=%A7%BA%CB%B9%E8%C7%C2%A7%D2%B9" xr:uid="{00000000-0004-0000-0D00-000073070000}"/>
    <hyperlink ref="E1916" r:id="rId1909" display="http://hfo63.cfo.in.th/CheckDataDtl.aspx?orgid=04649&amp;balance=%A7%BA%B4%D8%C5%3Cbr/%3E%A7%BA%CA%D1%C1%BE%D1%B9%B8%EC%A1%D1%B9&amp;month=4&amp;year=2020&amp;thetype=%A7%BA%CB%B9%E8%C7%C2%A7%D2%B9" xr:uid="{00000000-0004-0000-0D00-000074070000}"/>
    <hyperlink ref="E1917" r:id="rId1910" display="http://hfo63.cfo.in.th/CheckDataDtl.aspx?orgid=04650&amp;balance=%A7%BA%B4%D8%C5%3Cbr/%3E%A7%BA%CA%D1%C1%BE%D1%B9%B8%EC%A1%D1%B9&amp;month=4&amp;year=2020&amp;thetype=%A7%BA%CB%B9%E8%C7%C2%A7%D2%B9" xr:uid="{00000000-0004-0000-0D00-000075070000}"/>
    <hyperlink ref="E1918" r:id="rId1911" display="http://hfo63.cfo.in.th/CheckDataDtl.aspx?orgid=04650&amp;balance=%A7%BA%B4%D8%C5%3Cbr/%3E%A7%BA%CA%D1%C1%BE%D1%B9%B8%EC%A1%D1%B9&amp;month=4&amp;year=2020&amp;thetype=%A7%BA%CB%B9%E8%C7%C2%A7%D2%B9" xr:uid="{00000000-0004-0000-0D00-000076070000}"/>
    <hyperlink ref="E1919" r:id="rId1912" display="http://hfo63.cfo.in.th/CheckDataDtl.aspx?orgid=04651&amp;balance=%A7%BA%B4%D8%C5%3Cbr/%3E%A7%BA%CA%D1%C1%BE%D1%B9%B8%EC%A1%D1%B9&amp;month=4&amp;year=2020&amp;thetype=%A7%BA%CB%B9%E8%C7%C2%A7%D2%B9" xr:uid="{00000000-0004-0000-0D00-000077070000}"/>
    <hyperlink ref="E1920" r:id="rId1913" display="http://hfo63.cfo.in.th/CheckDataDtl.aspx?orgid=04651&amp;balance=%A7%BA%B4%D8%C5%3Cbr/%3E%A7%BA%CA%D1%C1%BE%D1%B9%B8%EC%A1%D1%B9&amp;month=4&amp;year=2020&amp;thetype=%A7%BA%CB%B9%E8%C7%C2%A7%D2%B9" xr:uid="{00000000-0004-0000-0D00-000078070000}"/>
    <hyperlink ref="E1921" r:id="rId1914" display="http://hfo63.cfo.in.th/CheckDataDtl.aspx?orgid=04652&amp;balance=%A7%BA%B4%D8%C5%3Cbr/%3E%A7%BA%CA%D1%C1%BE%D1%B9%B8%EC%A1%D1%B9&amp;month=4&amp;year=2020&amp;thetype=%A7%BA%CB%B9%E8%C7%C2%A7%D2%B9" xr:uid="{00000000-0004-0000-0D00-000079070000}"/>
    <hyperlink ref="E1922" r:id="rId1915" display="http://hfo63.cfo.in.th/CheckDataDtl.aspx?orgid=04652&amp;balance=%A7%BA%B4%D8%C5%3Cbr/%3E%A7%BA%CA%D1%C1%BE%D1%B9%B8%EC%A1%D1%B9&amp;month=4&amp;year=2020&amp;thetype=%A7%BA%CB%B9%E8%C7%C2%A7%D2%B9" xr:uid="{00000000-0004-0000-0D00-00007A070000}"/>
    <hyperlink ref="E1923" r:id="rId1916" display="http://hfo63.cfo.in.th/CheckDataDtl.aspx?orgid=04653&amp;balance=%A7%BA%B4%D8%C5%3Cbr/%3E%A7%BA%CA%D1%C1%BE%D1%B9%B8%EC%A1%D1%B9&amp;month=4&amp;year=2020&amp;thetype=%A7%BA%CB%B9%E8%C7%C2%A7%D2%B9" xr:uid="{00000000-0004-0000-0D00-00007B070000}"/>
    <hyperlink ref="E1924" r:id="rId1917" display="http://hfo63.cfo.in.th/CheckDataDtl.aspx?orgid=04653&amp;balance=%A7%BA%B4%D8%C5%3Cbr/%3E%A7%BA%CA%D1%C1%BE%D1%B9%B8%EC%A1%D1%B9&amp;month=4&amp;year=2020&amp;thetype=%A7%BA%CB%B9%E8%C7%C2%A7%D2%B9" xr:uid="{00000000-0004-0000-0D00-00007C070000}"/>
    <hyperlink ref="E1925" r:id="rId1918" display="http://hfo63.cfo.in.th/CheckDataDtl.aspx?orgid=04654&amp;balance=%A7%BA%B4%D8%C5%3Cbr/%3E%A7%BA%CA%D1%C1%BE%D1%B9%B8%EC%A1%D1%B9&amp;month=4&amp;year=2020&amp;thetype=%A7%BA%CB%B9%E8%C7%C2%A7%D2%B9" xr:uid="{00000000-0004-0000-0D00-00007D070000}"/>
    <hyperlink ref="E1926" r:id="rId1919" display="http://hfo63.cfo.in.th/CheckDataDtl.aspx?orgid=04654&amp;balance=%A7%BA%B4%D8%C5%3Cbr/%3E%A7%BA%CA%D1%C1%BE%D1%B9%B8%EC%A1%D1%B9&amp;month=4&amp;year=2020&amp;thetype=%A7%BA%CB%B9%E8%C7%C2%A7%D2%B9" xr:uid="{00000000-0004-0000-0D00-00007E070000}"/>
    <hyperlink ref="E1927" r:id="rId1920" display="http://hfo63.cfo.in.th/CheckDataDtl.aspx?orgid=04655&amp;balance=%A7%BA%B4%D8%C5%3Cbr/%3E%A7%BA%CA%D1%C1%BE%D1%B9%B8%EC%A1%D1%B9&amp;month=4&amp;year=2020&amp;thetype=%A7%BA%CB%B9%E8%C7%C2%A7%D2%B9" xr:uid="{00000000-0004-0000-0D00-00007F070000}"/>
    <hyperlink ref="E1928" r:id="rId1921" display="http://hfo63.cfo.in.th/CheckDataDtl.aspx?orgid=04655&amp;balance=%A7%BA%B4%D8%C5%3Cbr/%3E%A7%BA%CA%D1%C1%BE%D1%B9%B8%EC%A1%D1%B9&amp;month=4&amp;year=2020&amp;thetype=%A7%BA%CB%B9%E8%C7%C2%A7%D2%B9" xr:uid="{00000000-0004-0000-0D00-000080070000}"/>
    <hyperlink ref="E1929" r:id="rId1922" display="http://hfo63.cfo.in.th/CheckDataDtl.aspx?orgid=04656&amp;balance=%A7%BA%B4%D8%C5%3Cbr/%3E%A7%BA%CA%D1%C1%BE%D1%B9%B8%EC%A1%D1%B9&amp;month=4&amp;year=2020&amp;thetype=%A7%BA%CB%B9%E8%C7%C2%A7%D2%B9" xr:uid="{00000000-0004-0000-0D00-000081070000}"/>
    <hyperlink ref="E1930" r:id="rId1923" display="http://hfo63.cfo.in.th/CheckDataDtl.aspx?orgid=04656&amp;balance=%A7%BA%B4%D8%C5%3Cbr/%3E%A7%BA%CA%D1%C1%BE%D1%B9%B8%EC%A1%D1%B9&amp;month=4&amp;year=2020&amp;thetype=%A7%BA%CB%B9%E8%C7%C2%A7%D2%B9" xr:uid="{00000000-0004-0000-0D00-000082070000}"/>
    <hyperlink ref="E1931" r:id="rId1924" display="http://hfo63.cfo.in.th/CheckDataDtl.aspx?orgid=04657&amp;balance=%A7%BA%B4%D8%C5%3Cbr/%3E%A7%BA%CA%D1%C1%BE%D1%B9%B8%EC%A1%D1%B9&amp;month=4&amp;year=2020&amp;thetype=%A7%BA%CB%B9%E8%C7%C2%A7%D2%B9" xr:uid="{00000000-0004-0000-0D00-000083070000}"/>
    <hyperlink ref="E1932" r:id="rId1925" display="http://hfo63.cfo.in.th/CheckDataDtl.aspx?orgid=04657&amp;balance=%A7%BA%B4%D8%C5%3Cbr/%3E%A7%BA%CA%D1%C1%BE%D1%B9%B8%EC%A1%D1%B9&amp;month=4&amp;year=2020&amp;thetype=%A7%BA%CB%B9%E8%C7%C2%A7%D2%B9" xr:uid="{00000000-0004-0000-0D00-000084070000}"/>
    <hyperlink ref="E1933" r:id="rId1926" display="http://hfo63.cfo.in.th/CheckDataDtl.aspx?orgid=04658&amp;balance=%A7%BA%B4%D8%C5%3Cbr/%3E%A7%BA%CA%D1%C1%BE%D1%B9%B8%EC%A1%D1%B9&amp;month=4&amp;year=2020&amp;thetype=%A7%BA%CB%B9%E8%C7%C2%A7%D2%B9" xr:uid="{00000000-0004-0000-0D00-000085070000}"/>
    <hyperlink ref="E1934" r:id="rId1927" display="http://hfo63.cfo.in.th/CheckDataDtl.aspx?orgid=04658&amp;balance=%A7%BA%B4%D8%C5%3Cbr/%3E%A7%BA%CA%D1%C1%BE%D1%B9%B8%EC%A1%D1%B9&amp;month=4&amp;year=2020&amp;thetype=%A7%BA%CB%B9%E8%C7%C2%A7%D2%B9" xr:uid="{00000000-0004-0000-0D00-000086070000}"/>
    <hyperlink ref="E1935" r:id="rId1928" display="http://hfo63.cfo.in.th/CheckDataDtl.aspx?orgid=04659&amp;balance=%A7%BA%B4%D8%C5%3Cbr/%3E%A7%BA%CA%D1%C1%BE%D1%B9%B8%EC%A1%D1%B9&amp;month=4&amp;year=2020&amp;thetype=%A7%BA%CB%B9%E8%C7%C2%A7%D2%B9" xr:uid="{00000000-0004-0000-0D00-000087070000}"/>
    <hyperlink ref="E1936" r:id="rId1929" display="http://hfo63.cfo.in.th/CheckDataDtl.aspx?orgid=04659&amp;balance=%A7%BA%B4%D8%C5%3Cbr/%3E%A7%BA%CA%D1%C1%BE%D1%B9%B8%EC%A1%D1%B9&amp;month=4&amp;year=2020&amp;thetype=%A7%BA%CB%B9%E8%C7%C2%A7%D2%B9" xr:uid="{00000000-0004-0000-0D00-000088070000}"/>
    <hyperlink ref="E1937" r:id="rId1930" display="http://hfo63.cfo.in.th/CheckDataDtl.aspx?orgid=04660&amp;balance=%A7%BA%B4%D8%C5%3Cbr/%3E%A7%BA%CA%D1%C1%BE%D1%B9%B8%EC%A1%D1%B9&amp;month=4&amp;year=2020&amp;thetype=%A7%BA%CB%B9%E8%C7%C2%A7%D2%B9" xr:uid="{00000000-0004-0000-0D00-000089070000}"/>
    <hyperlink ref="E1938" r:id="rId1931" display="http://hfo63.cfo.in.th/CheckDataDtl.aspx?orgid=04660&amp;balance=%A7%BA%B4%D8%C5%3Cbr/%3E%A7%BA%CA%D1%C1%BE%D1%B9%B8%EC%A1%D1%B9&amp;month=4&amp;year=2020&amp;thetype=%A7%BA%CB%B9%E8%C7%C2%A7%D2%B9" xr:uid="{00000000-0004-0000-0D00-00008A070000}"/>
    <hyperlink ref="E1939" r:id="rId1932" display="http://hfo63.cfo.in.th/CheckDataDtl.aspx?orgid=04661&amp;balance=%A7%BA%B4%D8%C5%3Cbr/%3E%A7%BA%CA%D1%C1%BE%D1%B9%B8%EC%A1%D1%B9&amp;month=4&amp;year=2020&amp;thetype=%A7%BA%CB%B9%E8%C7%C2%A7%D2%B9" xr:uid="{00000000-0004-0000-0D00-00008B070000}"/>
    <hyperlink ref="E1940" r:id="rId1933" display="http://hfo63.cfo.in.th/CheckDataDtl.aspx?orgid=04661&amp;balance=%A7%BA%B4%D8%C5%3Cbr/%3E%A7%BA%CA%D1%C1%BE%D1%B9%B8%EC%A1%D1%B9&amp;month=4&amp;year=2020&amp;thetype=%A7%BA%CB%B9%E8%C7%C2%A7%D2%B9" xr:uid="{00000000-0004-0000-0D00-00008C070000}"/>
    <hyperlink ref="E1941" r:id="rId1934" display="http://hfo63.cfo.in.th/CheckDataDtl.aspx?orgid=04662&amp;balance=%A7%BA%B4%D8%C5%3Cbr/%3E%A7%BA%CA%D1%C1%BE%D1%B9%B8%EC%A1%D1%B9&amp;month=4&amp;year=2020&amp;thetype=%A7%BA%CB%B9%E8%C7%C2%A7%D2%B9" xr:uid="{00000000-0004-0000-0D00-00008D070000}"/>
    <hyperlink ref="E1942" r:id="rId1935" display="http://hfo63.cfo.in.th/CheckDataDtl.aspx?orgid=04662&amp;balance=%A7%BA%B4%D8%C5%3Cbr/%3E%A7%BA%CA%D1%C1%BE%D1%B9%B8%EC%A1%D1%B9&amp;month=4&amp;year=2020&amp;thetype=%A7%BA%CB%B9%E8%C7%C2%A7%D2%B9" xr:uid="{00000000-0004-0000-0D00-00008E070000}"/>
    <hyperlink ref="E1943" r:id="rId1936" display="http://hfo63.cfo.in.th/CheckDataDtl.aspx?orgid=04663&amp;balance=%A7%BA%B4%D8%C5%3Cbr/%3E%A7%BA%CA%D1%C1%BE%D1%B9%B8%EC%A1%D1%B9&amp;month=4&amp;year=2020&amp;thetype=%A7%BA%CB%B9%E8%C7%C2%A7%D2%B9" xr:uid="{00000000-0004-0000-0D00-00008F070000}"/>
    <hyperlink ref="E1944" r:id="rId1937" display="http://hfo63.cfo.in.th/CheckDataDtl.aspx?orgid=04663&amp;balance=%A7%BA%B4%D8%C5%3Cbr/%3E%A7%BA%CA%D1%C1%BE%D1%B9%B8%EC%A1%D1%B9&amp;month=4&amp;year=2020&amp;thetype=%A7%BA%CB%B9%E8%C7%C2%A7%D2%B9" xr:uid="{00000000-0004-0000-0D00-000090070000}"/>
    <hyperlink ref="E1945" r:id="rId1938" display="http://hfo63.cfo.in.th/CheckDataDtl.aspx?orgid=04664&amp;balance=%A7%BA%B4%D8%C5%3Cbr/%3E%A7%BA%CA%D1%C1%BE%D1%B9%B8%EC%A1%D1%B9&amp;month=4&amp;year=2020&amp;thetype=%A7%BA%CB%B9%E8%C7%C2%A7%D2%B9" xr:uid="{00000000-0004-0000-0D00-000091070000}"/>
    <hyperlink ref="E1946" r:id="rId1939" display="http://hfo63.cfo.in.th/CheckDataDtl.aspx?orgid=04664&amp;balance=%A7%BA%B4%D8%C5%3Cbr/%3E%A7%BA%CA%D1%C1%BE%D1%B9%B8%EC%A1%D1%B9&amp;month=4&amp;year=2020&amp;thetype=%A7%BA%CB%B9%E8%C7%C2%A7%D2%B9" xr:uid="{00000000-0004-0000-0D00-000092070000}"/>
    <hyperlink ref="E1947" r:id="rId1940" display="http://hfo63.cfo.in.th/CheckDataDtl.aspx?orgid=10671&amp;balance=%A7%BA%B4%D8%C5%3Cbr/%3E%A7%BA%CA%D1%C1%BE%D1%B9%B8%EC%A1%D1%B9&amp;month=4&amp;year=2020&amp;thetype=%A7%BA%CB%B9%E8%C7%C2%A7%D2%B9" xr:uid="{00000000-0004-0000-0D00-000093070000}"/>
    <hyperlink ref="E1948" r:id="rId1941" display="http://hfo63.cfo.in.th/CheckDataDtl.aspx?orgid=10671&amp;balance=%A7%BA%B4%D8%C5%3Cbr/%3E%A7%BA%CA%D1%C1%BE%D1%B9%B8%EC%A1%D1%B9&amp;month=4&amp;year=2020&amp;thetype=%A7%BA%CB%B9%E8%C7%C2%A7%D2%B9" xr:uid="{00000000-0004-0000-0D00-000094070000}"/>
    <hyperlink ref="E1949" r:id="rId1942" display="http://hfo63.cfo.in.th/CheckDataDtl.aspx?orgid=11013&amp;balance=%A7%BA%B4%D8%C5%3Cbr/%3E%A7%BA%CA%D1%C1%BE%D1%B9%B8%EC%A1%D1%B9&amp;month=4&amp;year=2020&amp;thetype=%A7%BA%CB%B9%E8%C7%C2%A7%D2%B9" xr:uid="{00000000-0004-0000-0D00-000095070000}"/>
    <hyperlink ref="E1950" r:id="rId1943" display="http://hfo63.cfo.in.th/CheckDataDtl.aspx?orgid=11013&amp;balance=%A7%BA%B4%D8%C5%3Cbr/%3E%A7%BA%CA%D1%C1%BE%D1%B9%B8%EC%A1%D1%B9&amp;month=4&amp;year=2020&amp;thetype=%A7%BA%CB%B9%E8%C7%C2%A7%D2%B9" xr:uid="{00000000-0004-0000-0D00-000096070000}"/>
    <hyperlink ref="E1951" r:id="rId1944" display="http://hfo63.cfo.in.th/CheckDataDtl.aspx?orgid=11014&amp;balance=%A7%BA%B4%D8%C5%3Cbr/%3E%A7%BA%CA%D1%C1%BE%D1%B9%B8%EC%A1%D1%B9&amp;month=4&amp;year=2020&amp;thetype=%A7%BA%CB%B9%E8%C7%C2%A7%D2%B9" xr:uid="{00000000-0004-0000-0D00-000097070000}"/>
    <hyperlink ref="E1952" r:id="rId1945" display="http://hfo63.cfo.in.th/CheckDataDtl.aspx?orgid=11014&amp;balance=%A7%BA%B4%D8%C5%3Cbr/%3E%A7%BA%CA%D1%C1%BE%D1%B9%B8%EC%A1%D1%B9&amp;month=4&amp;year=2020&amp;thetype=%A7%BA%CB%B9%E8%C7%C2%A7%D2%B9" xr:uid="{00000000-0004-0000-0D00-000098070000}"/>
    <hyperlink ref="E1953" r:id="rId1946" display="http://hfo63.cfo.in.th/CheckDataDtl.aspx?orgid=11015&amp;balance=%A7%BA%B4%D8%C5%3Cbr/%3E%A7%BA%CA%D1%C1%BE%D1%B9%B8%EC%A1%D1%B9&amp;month=4&amp;year=2020&amp;thetype=%A7%BA%CB%B9%E8%C7%C2%A7%D2%B9" xr:uid="{00000000-0004-0000-0D00-000099070000}"/>
    <hyperlink ref="E1954" r:id="rId1947" display="http://hfo63.cfo.in.th/CheckDataDtl.aspx?orgid=11015&amp;balance=%A7%BA%B4%D8%C5%3Cbr/%3E%A7%BA%CA%D1%C1%BE%D1%B9%B8%EC%A1%D1%B9&amp;month=4&amp;year=2020&amp;thetype=%A7%BA%CB%B9%E8%C7%C2%A7%D2%B9" xr:uid="{00000000-0004-0000-0D00-00009A070000}"/>
    <hyperlink ref="E1955" r:id="rId1948" display="http://hfo63.cfo.in.th/CheckDataDtl.aspx?orgid=11016&amp;balance=%A7%BA%B4%D8%C5%3Cbr/%3E%A7%BA%CA%D1%C1%BE%D1%B9%B8%EC%A1%D1%B9&amp;month=4&amp;year=2020&amp;thetype=%A7%BA%CB%B9%E8%C7%C2%A7%D2%B9" xr:uid="{00000000-0004-0000-0D00-00009B070000}"/>
    <hyperlink ref="E1956" r:id="rId1949" display="http://hfo63.cfo.in.th/CheckDataDtl.aspx?orgid=11016&amp;balance=%A7%BA%B4%D8%C5%3Cbr/%3E%A7%BA%CA%D1%C1%BE%D1%B9%B8%EC%A1%D1%B9&amp;month=4&amp;year=2020&amp;thetype=%A7%BA%CB%B9%E8%C7%C2%A7%D2%B9" xr:uid="{00000000-0004-0000-0D00-00009C070000}"/>
    <hyperlink ref="E1957" r:id="rId1950" display="http://hfo63.cfo.in.th/CheckDataDtl.aspx?orgid=11017&amp;balance=%A7%BA%B4%D8%C5%3Cbr/%3E%A7%BA%CA%D1%C1%BE%D1%B9%B8%EC%A1%D1%B9&amp;month=4&amp;year=2020&amp;thetype=%A7%BA%CB%B9%E8%C7%C2%A7%D2%B9" xr:uid="{00000000-0004-0000-0D00-00009D070000}"/>
    <hyperlink ref="E1958" r:id="rId1951" display="http://hfo63.cfo.in.th/CheckDataDtl.aspx?orgid=11017&amp;balance=%A7%BA%B4%D8%C5%3Cbr/%3E%A7%BA%CA%D1%C1%BE%D1%B9%B8%EC%A1%D1%B9&amp;month=4&amp;year=2020&amp;thetype=%A7%BA%CB%B9%E8%C7%C2%A7%D2%B9" xr:uid="{00000000-0004-0000-0D00-00009E070000}"/>
    <hyperlink ref="E1959" r:id="rId1952" display="http://hfo63.cfo.in.th/CheckDataDtl.aspx?orgid=11018&amp;balance=%A7%BA%B4%D8%C5%3Cbr/%3E%A7%BA%CA%D1%C1%BE%D1%B9%B8%EC%A1%D1%B9&amp;month=4&amp;year=2020&amp;thetype=%A7%BA%CB%B9%E8%C7%C2%A7%D2%B9" xr:uid="{00000000-0004-0000-0D00-00009F070000}"/>
    <hyperlink ref="E1960" r:id="rId1953" display="http://hfo63.cfo.in.th/CheckDataDtl.aspx?orgid=11018&amp;balance=%A7%BA%B4%D8%C5%3Cbr/%3E%A7%BA%CA%D1%C1%BE%D1%B9%B8%EC%A1%D1%B9&amp;month=4&amp;year=2020&amp;thetype=%A7%BA%CB%B9%E8%C7%C2%A7%D2%B9" xr:uid="{00000000-0004-0000-0D00-0000A0070000}"/>
    <hyperlink ref="E1961" r:id="rId1954" display="http://hfo63.cfo.in.th/CheckDataDtl.aspx?orgid=11019&amp;balance=%A7%BA%B4%D8%C5%3Cbr/%3E%A7%BA%CA%D1%C1%BE%D1%B9%B8%EC%A1%D1%B9&amp;month=4&amp;year=2020&amp;thetype=%A7%BA%CB%B9%E8%C7%C2%A7%D2%B9" xr:uid="{00000000-0004-0000-0D00-0000A1070000}"/>
    <hyperlink ref="E1962" r:id="rId1955" display="http://hfo63.cfo.in.th/CheckDataDtl.aspx?orgid=11019&amp;balance=%A7%BA%B4%D8%C5%3Cbr/%3E%A7%BA%CA%D1%C1%BE%D1%B9%B8%EC%A1%D1%B9&amp;month=4&amp;year=2020&amp;thetype=%A7%BA%CB%B9%E8%C7%C2%A7%D2%B9" xr:uid="{00000000-0004-0000-0D00-0000A2070000}"/>
    <hyperlink ref="E1963" r:id="rId1956" display="http://hfo63.cfo.in.th/CheckDataDtl.aspx?orgid=11020&amp;balance=%A7%BA%B4%D8%C5%3Cbr/%3E%A7%BA%CA%D1%C1%BE%D1%B9%B8%EC%A1%D1%B9&amp;month=4&amp;year=2020&amp;thetype=%A7%BA%CB%B9%E8%C7%C2%A7%D2%B9" xr:uid="{00000000-0004-0000-0D00-0000A3070000}"/>
    <hyperlink ref="E1964" r:id="rId1957" display="http://hfo63.cfo.in.th/CheckDataDtl.aspx?orgid=11020&amp;balance=%A7%BA%B4%D8%C5%3Cbr/%3E%A7%BA%CA%D1%C1%BE%D1%B9%B8%EC%A1%D1%B9&amp;month=4&amp;year=2020&amp;thetype=%A7%BA%CB%B9%E8%C7%C2%A7%D2%B9" xr:uid="{00000000-0004-0000-0D00-0000A4070000}"/>
    <hyperlink ref="E1965" r:id="rId1958" display="http://hfo63.cfo.in.th/CheckDataDtl.aspx?orgid=11021&amp;balance=%A7%BA%B4%D8%C5%3Cbr/%3E%A7%BA%CA%D1%C1%BE%D1%B9%B8%EC%A1%D1%B9&amp;month=4&amp;year=2020&amp;thetype=%A7%BA%CB%B9%E8%C7%C2%A7%D2%B9" xr:uid="{00000000-0004-0000-0D00-0000A5070000}"/>
    <hyperlink ref="E1966" r:id="rId1959" display="http://hfo63.cfo.in.th/CheckDataDtl.aspx?orgid=11021&amp;balance=%A7%BA%B4%D8%C5%3Cbr/%3E%A7%BA%CA%D1%C1%BE%D1%B9%B8%EC%A1%D1%B9&amp;month=4&amp;year=2020&amp;thetype=%A7%BA%CB%B9%E8%C7%C2%A7%D2%B9" xr:uid="{00000000-0004-0000-0D00-0000A6070000}"/>
    <hyperlink ref="E1967" r:id="rId1960" display="http://hfo63.cfo.in.th/CheckDataDtl.aspx?orgid=11022&amp;balance=%A7%BA%B4%D8%C5%3Cbr/%3E%A7%BA%CA%D1%C1%BE%D1%B9%B8%EC%A1%D1%B9&amp;month=4&amp;year=2020&amp;thetype=%A7%BA%CB%B9%E8%C7%C2%A7%D2%B9" xr:uid="{00000000-0004-0000-0D00-0000A7070000}"/>
    <hyperlink ref="E1968" r:id="rId1961" display="http://hfo63.cfo.in.th/CheckDataDtl.aspx?orgid=11022&amp;balance=%A7%BA%B4%D8%C5%3Cbr/%3E%A7%BA%CA%D1%C1%BE%D1%B9%B8%EC%A1%D1%B9&amp;month=4&amp;year=2020&amp;thetype=%A7%BA%CB%B9%E8%C7%C2%A7%D2%B9" xr:uid="{00000000-0004-0000-0D00-0000A8070000}"/>
    <hyperlink ref="E1969" r:id="rId1962" display="http://hfo63.cfo.in.th/CheckDataDtl.aspx?orgid=11023&amp;balance=%A7%BA%B4%D8%C5%3Cbr/%3E%A7%BA%CA%D1%C1%BE%D1%B9%B8%EC%A1%D1%B9&amp;month=4&amp;year=2020&amp;thetype=%A7%BA%CB%B9%E8%C7%C2%A7%D2%B9" xr:uid="{00000000-0004-0000-0D00-0000A9070000}"/>
    <hyperlink ref="E1970" r:id="rId1963" display="http://hfo63.cfo.in.th/CheckDataDtl.aspx?orgid=11023&amp;balance=%A7%BA%B4%D8%C5%3Cbr/%3E%A7%BA%CA%D1%C1%BE%D1%B9%B8%EC%A1%D1%B9&amp;month=4&amp;year=2020&amp;thetype=%A7%BA%CB%B9%E8%C7%C2%A7%D2%B9" xr:uid="{00000000-0004-0000-0D00-0000AA070000}"/>
    <hyperlink ref="E1971" r:id="rId1964" display="http://hfo63.cfo.in.th/CheckDataDtl.aspx?orgid=11024&amp;balance=%A7%BA%B4%D8%C5%3Cbr/%3E%A7%BA%CA%D1%C1%BE%D1%B9%B8%EC%A1%D1%B9&amp;month=4&amp;year=2020&amp;thetype=%A7%BA%CB%B9%E8%C7%C2%A7%D2%B9" xr:uid="{00000000-0004-0000-0D00-0000AB070000}"/>
    <hyperlink ref="E1972" r:id="rId1965" display="http://hfo63.cfo.in.th/CheckDataDtl.aspx?orgid=11024&amp;balance=%A7%BA%B4%D8%C5%3Cbr/%3E%A7%BA%CA%D1%C1%BE%D1%B9%B8%EC%A1%D1%B9&amp;month=4&amp;year=2020&amp;thetype=%A7%BA%CB%B9%E8%C7%C2%A7%D2%B9" xr:uid="{00000000-0004-0000-0D00-0000AC070000}"/>
    <hyperlink ref="E1973" r:id="rId1966" display="http://hfo63.cfo.in.th/CheckDataDtl.aspx?orgid=11025&amp;balance=%A7%BA%B4%D8%C5%3Cbr/%3E%A7%BA%CA%D1%C1%BE%D1%B9%B8%EC%A1%D1%B9&amp;month=4&amp;year=2020&amp;thetype=%A7%BA%CB%B9%E8%C7%C2%A7%D2%B9" xr:uid="{00000000-0004-0000-0D00-0000AD070000}"/>
    <hyperlink ref="E1974" r:id="rId1967" display="http://hfo63.cfo.in.th/CheckDataDtl.aspx?orgid=11025&amp;balance=%A7%BA%B4%D8%C5%3Cbr/%3E%A7%BA%CA%D1%C1%BE%D1%B9%B8%EC%A1%D1%B9&amp;month=4&amp;year=2020&amp;thetype=%A7%BA%CB%B9%E8%C7%C2%A7%D2%B9" xr:uid="{00000000-0004-0000-0D00-0000AE070000}"/>
    <hyperlink ref="E1975" r:id="rId1968" display="http://hfo63.cfo.in.th/CheckDataDtl.aspx?orgid=11026&amp;balance=%A7%BA%B4%D8%C5%3Cbr/%3E%A7%BA%CA%D1%C1%BE%D1%B9%B8%EC%A1%D1%B9&amp;month=4&amp;year=2020&amp;thetype=%A7%BA%CB%B9%E8%C7%C2%A7%D2%B9" xr:uid="{00000000-0004-0000-0D00-0000AF070000}"/>
    <hyperlink ref="E1976" r:id="rId1969" display="http://hfo63.cfo.in.th/CheckDataDtl.aspx?orgid=11026&amp;balance=%A7%BA%B4%D8%C5%3Cbr/%3E%A7%BA%CA%D1%C1%BE%D1%B9%B8%EC%A1%D1%B9&amp;month=4&amp;year=2020&amp;thetype=%A7%BA%CB%B9%E8%C7%C2%A7%D2%B9" xr:uid="{00000000-0004-0000-0D00-0000B0070000}"/>
    <hyperlink ref="E1977" r:id="rId1970" display="http://hfo63.cfo.in.th/CheckDataDtl.aspx?orgid=11027&amp;balance=%A7%BA%B4%D8%C5%3Cbr/%3E%A7%BA%CA%D1%C1%BE%D1%B9%B8%EC%A1%D1%B9&amp;month=4&amp;year=2020&amp;thetype=%A7%BA%CB%B9%E8%C7%C2%A7%D2%B9" xr:uid="{00000000-0004-0000-0D00-0000B1070000}"/>
    <hyperlink ref="E1978" r:id="rId1971" display="http://hfo63.cfo.in.th/CheckDataDtl.aspx?orgid=11027&amp;balance=%A7%BA%B4%D8%C5%3Cbr/%3E%A7%BA%CA%D1%C1%BE%D1%B9%B8%EC%A1%D1%B9&amp;month=4&amp;year=2020&amp;thetype=%A7%BA%CB%B9%E8%C7%C2%A7%D2%B9" xr:uid="{00000000-0004-0000-0D00-0000B2070000}"/>
    <hyperlink ref="E1979" r:id="rId1972" display="http://hfo63.cfo.in.th/CheckDataDtl.aspx?orgid=11028&amp;balance=%A7%BA%B4%D8%C5%3Cbr/%3E%A7%BA%CA%D1%C1%BE%D1%B9%B8%EC%A1%D1%B9&amp;month=4&amp;year=2020&amp;thetype=%A7%BA%CB%B9%E8%C7%C2%A7%D2%B9" xr:uid="{00000000-0004-0000-0D00-0000B3070000}"/>
    <hyperlink ref="E1980" r:id="rId1973" display="http://hfo63.cfo.in.th/CheckDataDtl.aspx?orgid=11028&amp;balance=%A7%BA%B4%D8%C5%3Cbr/%3E%A7%BA%CA%D1%C1%BE%D1%B9%B8%EC%A1%D1%B9&amp;month=4&amp;year=2020&amp;thetype=%A7%BA%CB%B9%E8%C7%C2%A7%D2%B9" xr:uid="{00000000-0004-0000-0D00-0000B4070000}"/>
    <hyperlink ref="E1981" r:id="rId1974" display="http://hfo63.cfo.in.th/CheckDataDtl.aspx?orgid=11029&amp;balance=%A7%BA%B4%D8%C5%3Cbr/%3E%A7%BA%CA%D1%C1%BE%D1%B9%B8%EC%A1%D1%B9&amp;month=4&amp;year=2020&amp;thetype=%A7%BA%CB%B9%E8%C7%C2%A7%D2%B9" xr:uid="{00000000-0004-0000-0D00-0000B5070000}"/>
    <hyperlink ref="E1982" r:id="rId1975" display="http://hfo63.cfo.in.th/CheckDataDtl.aspx?orgid=11029&amp;balance=%A7%BA%B4%D8%C5%3Cbr/%3E%A7%BA%CA%D1%C1%BE%D1%B9%B8%EC%A1%D1%B9&amp;month=4&amp;year=2020&amp;thetype=%A7%BA%CB%B9%E8%C7%C2%A7%D2%B9" xr:uid="{00000000-0004-0000-0D00-0000B6070000}"/>
    <hyperlink ref="E1983" r:id="rId1976" display="http://hfo63.cfo.in.th/CheckDataDtl.aspx?orgid=11446&amp;balance=%A7%BA%B4%D8%C5%3Cbr/%3E%A7%BA%CA%D1%C1%BE%D1%B9%B8%EC%A1%D1%B9&amp;month=4&amp;year=2020&amp;thetype=%A7%BA%CB%B9%E8%C7%C2%A7%D2%B9" xr:uid="{00000000-0004-0000-0D00-0000B7070000}"/>
    <hyperlink ref="E1984" r:id="rId1977" display="http://hfo63.cfo.in.th/CheckDataDtl.aspx?orgid=11446&amp;balance=%A7%BA%B4%D8%C5%3Cbr/%3E%A7%BA%CA%D1%C1%BE%D1%B9%B8%EC%A1%D1%B9&amp;month=4&amp;year=2020&amp;thetype=%A7%BA%CB%B9%E8%C7%C2%A7%D2%B9" xr:uid="{00000000-0004-0000-0D00-0000B8070000}"/>
    <hyperlink ref="E1985" r:id="rId1978" display="http://hfo63.cfo.in.th/CheckDataDtl.aspx?orgid=13904&amp;balance=%A7%BA%B4%D8%C5%3Cbr/%3E%A7%BA%CA%D1%C1%BE%D1%B9%B8%EC%A1%D1%B9&amp;month=4&amp;year=2020&amp;thetype=%A7%BA%CB%B9%E8%C7%C2%A7%D2%B9" xr:uid="{00000000-0004-0000-0D00-0000B9070000}"/>
    <hyperlink ref="E1986" r:id="rId1979" display="http://hfo63.cfo.in.th/CheckDataDtl.aspx?orgid=13904&amp;balance=%A7%BA%B4%D8%C5%3Cbr/%3E%A7%BA%CA%D1%C1%BE%D1%B9%B8%EC%A1%D1%B9&amp;month=4&amp;year=2020&amp;thetype=%A7%BA%CB%B9%E8%C7%C2%A7%D2%B9" xr:uid="{00000000-0004-0000-0D00-0000BA070000}"/>
    <hyperlink ref="E1987" r:id="rId1980" display="http://hfo63.cfo.in.th/CheckDataDtl.aspx?orgid=13905&amp;balance=%A7%BA%B4%D8%C5%3Cbr/%3E%A7%BA%CA%D1%C1%BE%D1%B9%B8%EC%A1%D1%B9&amp;month=4&amp;year=2020&amp;thetype=%A7%BA%CB%B9%E8%C7%C2%A7%D2%B9" xr:uid="{00000000-0004-0000-0D00-0000BB070000}"/>
    <hyperlink ref="E1988" r:id="rId1981" display="http://hfo63.cfo.in.th/CheckDataDtl.aspx?orgid=13905&amp;balance=%A7%BA%B4%D8%C5%3Cbr/%3E%A7%BA%CA%D1%C1%BE%D1%B9%B8%EC%A1%D1%B9&amp;month=4&amp;year=2020&amp;thetype=%A7%BA%CB%B9%E8%C7%C2%A7%D2%B9" xr:uid="{00000000-0004-0000-0D00-0000BC070000}"/>
    <hyperlink ref="E1989" r:id="rId1982" display="http://hfo63.cfo.in.th/CheckDataDtl.aspx?orgid=13906&amp;balance=%A7%BA%B4%D8%C5%3Cbr/%3E%A7%BA%CA%D1%C1%BE%D1%B9%B8%EC%A1%D1%B9&amp;month=4&amp;year=2020&amp;thetype=%A7%BA%CB%B9%E8%C7%C2%A7%D2%B9" xr:uid="{00000000-0004-0000-0D00-0000BD070000}"/>
    <hyperlink ref="E1990" r:id="rId1983" display="http://hfo63.cfo.in.th/CheckDataDtl.aspx?orgid=13906&amp;balance=%A7%BA%B4%D8%C5%3Cbr/%3E%A7%BA%CA%D1%C1%BE%D1%B9%B8%EC%A1%D1%B9&amp;month=4&amp;year=2020&amp;thetype=%A7%BA%CB%B9%E8%C7%C2%A7%D2%B9" xr:uid="{00000000-0004-0000-0D00-0000BE070000}"/>
    <hyperlink ref="E1991" r:id="rId1984" display="http://hfo63.cfo.in.th/CheckDataDtl.aspx?orgid=13907&amp;balance=%A7%BA%B4%D8%C5%3Cbr/%3E%A7%BA%CA%D1%C1%BE%D1%B9%B8%EC%A1%D1%B9&amp;month=4&amp;year=2020&amp;thetype=%A7%BA%CB%B9%E8%C7%C2%A7%D2%B9" xr:uid="{00000000-0004-0000-0D00-0000BF070000}"/>
    <hyperlink ref="E1992" r:id="rId1985" display="http://hfo63.cfo.in.th/CheckDataDtl.aspx?orgid=13907&amp;balance=%A7%BA%B4%D8%C5%3Cbr/%3E%A7%BA%CA%D1%C1%BE%D1%B9%B8%EC%A1%D1%B9&amp;month=4&amp;year=2020&amp;thetype=%A7%BA%CB%B9%E8%C7%C2%A7%D2%B9" xr:uid="{00000000-0004-0000-0D00-0000C0070000}"/>
    <hyperlink ref="E1993" r:id="rId1986" display="http://hfo63.cfo.in.th/CheckDataDtl.aspx?orgid=13908&amp;balance=%A7%BA%B4%D8%C5%3Cbr/%3E%A7%BA%CA%D1%C1%BE%D1%B9%B8%EC%A1%D1%B9&amp;month=4&amp;year=2020&amp;thetype=%A7%BA%CB%B9%E8%C7%C2%A7%D2%B9" xr:uid="{00000000-0004-0000-0D00-0000C1070000}"/>
    <hyperlink ref="E1994" r:id="rId1987" display="http://hfo63.cfo.in.th/CheckDataDtl.aspx?orgid=13908&amp;balance=%A7%BA%B4%D8%C5%3Cbr/%3E%A7%BA%CA%D1%C1%BE%D1%B9%B8%EC%A1%D1%B9&amp;month=4&amp;year=2020&amp;thetype=%A7%BA%CB%B9%E8%C7%C2%A7%D2%B9" xr:uid="{00000000-0004-0000-0D00-0000C2070000}"/>
    <hyperlink ref="E1995" r:id="rId1988" display="http://hfo63.cfo.in.th/CheckDataDtl.aspx?orgid=13909&amp;balance=%A7%BA%B4%D8%C5%3Cbr/%3E%A7%BA%CA%D1%C1%BE%D1%B9%B8%EC%A1%D1%B9&amp;month=4&amp;year=2020&amp;thetype=%A7%BA%CB%B9%E8%C7%C2%A7%D2%B9" xr:uid="{00000000-0004-0000-0D00-0000C3070000}"/>
    <hyperlink ref="E1996" r:id="rId1989" display="http://hfo63.cfo.in.th/CheckDataDtl.aspx?orgid=13909&amp;balance=%A7%BA%B4%D8%C5%3Cbr/%3E%A7%BA%CA%D1%C1%BE%D1%B9%B8%EC%A1%D1%B9&amp;month=4&amp;year=2020&amp;thetype=%A7%BA%CB%B9%E8%C7%C2%A7%D2%B9" xr:uid="{00000000-0004-0000-0D00-0000C4070000}"/>
    <hyperlink ref="E1997" r:id="rId1990" display="http://hfo63.cfo.in.th/CheckDataDtl.aspx?orgid=13910&amp;balance=%A7%BA%B4%D8%C5%3Cbr/%3E%A7%BA%CA%D1%C1%BE%D1%B9%B8%EC%A1%D1%B9&amp;month=4&amp;year=2020&amp;thetype=%A7%BA%CB%B9%E8%C7%C2%A7%D2%B9" xr:uid="{00000000-0004-0000-0D00-0000C5070000}"/>
    <hyperlink ref="E1998" r:id="rId1991" display="http://hfo63.cfo.in.th/CheckDataDtl.aspx?orgid=13910&amp;balance=%A7%BA%B4%D8%C5%3Cbr/%3E%A7%BA%CA%D1%C1%BE%D1%B9%B8%EC%A1%D1%B9&amp;month=4&amp;year=2020&amp;thetype=%A7%BA%CB%B9%E8%C7%C2%A7%D2%B9" xr:uid="{00000000-0004-0000-0D00-0000C6070000}"/>
    <hyperlink ref="E1999" r:id="rId1992" display="http://hfo63.cfo.in.th/CheckDataDtl.aspx?orgid=13911&amp;balance=%A7%BA%B4%D8%C5%3Cbr/%3E%A7%BA%CA%D1%C1%BE%D1%B9%B8%EC%A1%D1%B9&amp;month=4&amp;year=2020&amp;thetype=%A7%BA%CB%B9%E8%C7%C2%A7%D2%B9" xr:uid="{00000000-0004-0000-0D00-0000C7070000}"/>
    <hyperlink ref="E2000" r:id="rId1993" display="http://hfo63.cfo.in.th/CheckDataDtl.aspx?orgid=13911&amp;balance=%A7%BA%B4%D8%C5%3Cbr/%3E%A7%BA%CA%D1%C1%BE%D1%B9%B8%EC%A1%D1%B9&amp;month=4&amp;year=2020&amp;thetype=%A7%BA%CB%B9%E8%C7%C2%A7%D2%B9" xr:uid="{00000000-0004-0000-0D00-0000C8070000}"/>
    <hyperlink ref="E2001" r:id="rId1994" display="http://hfo63.cfo.in.th/CheckDataDtl.aspx?orgid=13913&amp;balance=%A7%BA%B4%D8%C5%3Cbr/%3E%A7%BA%CA%D1%C1%BE%D1%B9%B8%EC%A1%D1%B9&amp;month=4&amp;year=2020&amp;thetype=%A7%BA%CB%B9%E8%C7%C2%A7%D2%B9" xr:uid="{00000000-0004-0000-0D00-0000C9070000}"/>
    <hyperlink ref="E2002" r:id="rId1995" display="http://hfo63.cfo.in.th/CheckDataDtl.aspx?orgid=13913&amp;balance=%A7%BA%B4%D8%C5%3Cbr/%3E%A7%BA%CA%D1%C1%BE%D1%B9%B8%EC%A1%D1%B9&amp;month=4&amp;year=2020&amp;thetype=%A7%BA%CB%B9%E8%C7%C2%A7%D2%B9" xr:uid="{00000000-0004-0000-0D00-0000CA070000}"/>
    <hyperlink ref="E2003" r:id="rId1996" display="http://hfo63.cfo.in.th/CheckDataDtl.aspx?orgid=13914&amp;balance=%A7%BA%B4%D8%C5%3Cbr/%3E%A7%BA%CA%D1%C1%BE%D1%B9%B8%EC%A1%D1%B9&amp;month=4&amp;year=2020&amp;thetype=%A7%BA%CB%B9%E8%C7%C2%A7%D2%B9" xr:uid="{00000000-0004-0000-0D00-0000CB070000}"/>
    <hyperlink ref="E2004" r:id="rId1997" display="http://hfo63.cfo.in.th/CheckDataDtl.aspx?orgid=13914&amp;balance=%A7%BA%B4%D8%C5%3Cbr/%3E%A7%BA%CA%D1%C1%BE%D1%B9%B8%EC%A1%D1%B9&amp;month=4&amp;year=2020&amp;thetype=%A7%BA%CB%B9%E8%C7%C2%A7%D2%B9" xr:uid="{00000000-0004-0000-0D00-0000CC070000}"/>
    <hyperlink ref="E2005" r:id="rId1998" display="http://hfo63.cfo.in.th/CheckDataDtl.aspx?orgid=13915&amp;balance=%A7%BA%B4%D8%C5%3Cbr/%3E%A7%BA%CA%D1%C1%BE%D1%B9%B8%EC%A1%D1%B9&amp;month=4&amp;year=2020&amp;thetype=%A7%BA%CB%B9%E8%C7%C2%A7%D2%B9" xr:uid="{00000000-0004-0000-0D00-0000CD070000}"/>
    <hyperlink ref="E2006" r:id="rId1999" display="http://hfo63.cfo.in.th/CheckDataDtl.aspx?orgid=13915&amp;balance=%A7%BA%B4%D8%C5%3Cbr/%3E%A7%BA%CA%D1%C1%BE%D1%B9%B8%EC%A1%D1%B9&amp;month=4&amp;year=2020&amp;thetype=%A7%BA%CB%B9%E8%C7%C2%A7%D2%B9" xr:uid="{00000000-0004-0000-0D00-0000CE070000}"/>
    <hyperlink ref="E2007" r:id="rId2000" display="http://hfo63.cfo.in.th/CheckDataDtl.aspx?orgid=13916&amp;balance=%A7%BA%B4%D8%C5%3Cbr/%3E%A7%BA%CA%D1%C1%BE%D1%B9%B8%EC%A1%D1%B9&amp;month=4&amp;year=2020&amp;thetype=%A7%BA%CB%B9%E8%C7%C2%A7%D2%B9" xr:uid="{00000000-0004-0000-0D00-0000CF070000}"/>
    <hyperlink ref="E2008" r:id="rId2001" display="http://hfo63.cfo.in.th/CheckDataDtl.aspx?orgid=13916&amp;balance=%A7%BA%B4%D8%C5%3Cbr/%3E%A7%BA%CA%D1%C1%BE%D1%B9%B8%EC%A1%D1%B9&amp;month=4&amp;year=2020&amp;thetype=%A7%BA%CB%B9%E8%C7%C2%A7%D2%B9" xr:uid="{00000000-0004-0000-0D00-0000D0070000}"/>
    <hyperlink ref="E2009" r:id="rId2002" display="http://hfo63.cfo.in.th/CheckDataDtl.aspx?orgid=13917&amp;balance=%A7%BA%B4%D8%C5%3Cbr/%3E%A7%BA%CA%D1%C1%BE%D1%B9%B8%EC%A1%D1%B9&amp;month=4&amp;year=2020&amp;thetype=%A7%BA%CB%B9%E8%C7%C2%A7%D2%B9" xr:uid="{00000000-0004-0000-0D00-0000D1070000}"/>
    <hyperlink ref="E2010" r:id="rId2003" display="http://hfo63.cfo.in.th/CheckDataDtl.aspx?orgid=13917&amp;balance=%A7%BA%B4%D8%C5%3Cbr/%3E%A7%BA%CA%D1%C1%BE%D1%B9%B8%EC%A1%D1%B9&amp;month=4&amp;year=2020&amp;thetype=%A7%BA%CB%B9%E8%C7%C2%A7%D2%B9" xr:uid="{00000000-0004-0000-0D00-0000D2070000}"/>
    <hyperlink ref="E2011" r:id="rId2004" display="http://hfo63.cfo.in.th/CheckDataDtl.aspx?orgid=13918&amp;balance=%A7%BA%B4%D8%C5%3Cbr/%3E%A7%BA%CA%D1%C1%BE%D1%B9%B8%EC%A1%D1%B9&amp;month=4&amp;year=2020&amp;thetype=%A7%BA%CB%B9%E8%C7%C2%A7%D2%B9" xr:uid="{00000000-0004-0000-0D00-0000D3070000}"/>
    <hyperlink ref="E2012" r:id="rId2005" display="http://hfo63.cfo.in.th/CheckDataDtl.aspx?orgid=13918&amp;balance=%A7%BA%B4%D8%C5%3Cbr/%3E%A7%BA%CA%D1%C1%BE%D1%B9%B8%EC%A1%D1%B9&amp;month=4&amp;year=2020&amp;thetype=%A7%BA%CB%B9%E8%C7%C2%A7%D2%B9" xr:uid="{00000000-0004-0000-0D00-0000D4070000}"/>
    <hyperlink ref="E2013" r:id="rId2006" display="http://hfo63.cfo.in.th/CheckDataDtl.aspx?orgid=13919&amp;balance=%A7%BA%B4%D8%C5%3Cbr/%3E%A7%BA%CA%D1%C1%BE%D1%B9%B8%EC%A1%D1%B9&amp;month=4&amp;year=2020&amp;thetype=%A7%BA%CB%B9%E8%C7%C2%A7%D2%B9" xr:uid="{00000000-0004-0000-0D00-0000D5070000}"/>
    <hyperlink ref="E2014" r:id="rId2007" display="http://hfo63.cfo.in.th/CheckDataDtl.aspx?orgid=13919&amp;balance=%A7%BA%B4%D8%C5%3Cbr/%3E%A7%BA%CA%D1%C1%BE%D1%B9%B8%EC%A1%D1%B9&amp;month=4&amp;year=2020&amp;thetype=%A7%BA%CB%B9%E8%C7%C2%A7%D2%B9" xr:uid="{00000000-0004-0000-0D00-0000D6070000}"/>
    <hyperlink ref="E2015" r:id="rId2008" display="http://hfo63.cfo.in.th/CheckDataDtl.aspx?orgid=13921&amp;balance=%A7%BA%B4%D8%C5%3Cbr/%3E%A7%BA%CA%D1%C1%BE%D1%B9%B8%EC%A1%D1%B9&amp;month=4&amp;year=2020&amp;thetype=%A7%BA%CB%B9%E8%C7%C2%A7%D2%B9" xr:uid="{00000000-0004-0000-0D00-0000D7070000}"/>
    <hyperlink ref="E2016" r:id="rId2009" display="http://hfo63.cfo.in.th/CheckDataDtl.aspx?orgid=13921&amp;balance=%A7%BA%B4%D8%C5%3Cbr/%3E%A7%BA%CA%D1%C1%BE%D1%B9%B8%EC%A1%D1%B9&amp;month=4&amp;year=2020&amp;thetype=%A7%BA%CB%B9%E8%C7%C2%A7%D2%B9" xr:uid="{00000000-0004-0000-0D00-0000D8070000}"/>
    <hyperlink ref="E2017" r:id="rId2010" display="http://hfo63.cfo.in.th/CheckDataDtl.aspx?orgid=13922&amp;balance=%A7%BA%B4%D8%C5%3Cbr/%3E%A7%BA%CA%D1%C1%BE%D1%B9%B8%EC%A1%D1%B9&amp;month=4&amp;year=2020&amp;thetype=%A7%BA%CB%B9%E8%C7%C2%A7%D2%B9" xr:uid="{00000000-0004-0000-0D00-0000D9070000}"/>
    <hyperlink ref="E2018" r:id="rId2011" display="http://hfo63.cfo.in.th/CheckDataDtl.aspx?orgid=13922&amp;balance=%A7%BA%B4%D8%C5%3Cbr/%3E%A7%BA%CA%D1%C1%BE%D1%B9%B8%EC%A1%D1%B9&amp;month=4&amp;year=2020&amp;thetype=%A7%BA%CB%B9%E8%C7%C2%A7%D2%B9" xr:uid="{00000000-0004-0000-0D00-0000DA070000}"/>
    <hyperlink ref="E2019" r:id="rId2012" display="http://hfo63.cfo.in.th/CheckDataDtl.aspx?orgid=14148&amp;balance=&amp;month=4&amp;year=2020&amp;thetype=%A7%BA%CB%B9%E8%C7%C2%A7%D2%B9" xr:uid="{00000000-0004-0000-0D00-0000DB070000}"/>
    <hyperlink ref="E2020" r:id="rId2013" display="http://hfo63.cfo.in.th/CheckDataDtl.aspx?orgid=14245&amp;balance=%A7%BA%B4%D8%C5%3Cbr/%3E%A7%BA%CA%D1%C1%BE%D1%B9%B8%EC%A1%D1%B9&amp;month=4&amp;year=2020&amp;thetype=%A7%BA%CB%B9%E8%C7%C2%A7%D2%B9" xr:uid="{00000000-0004-0000-0D00-0000DC070000}"/>
    <hyperlink ref="E2021" r:id="rId2014" display="http://hfo63.cfo.in.th/CheckDataDtl.aspx?orgid=14245&amp;balance=%A7%BA%B4%D8%C5%3Cbr/%3E%A7%BA%CA%D1%C1%BE%D1%B9%B8%EC%A1%D1%B9&amp;month=4&amp;year=2020&amp;thetype=%A7%BA%CB%B9%E8%C7%C2%A7%D2%B9" xr:uid="{00000000-0004-0000-0D00-0000DD070000}"/>
    <hyperlink ref="E2022" r:id="rId2015" display="http://hfo63.cfo.in.th/CheckDataDtl.aspx?orgid=14246&amp;balance=%A7%BA%B4%D8%C5%3Cbr/%3E%A7%BA%CA%D1%C1%BE%D1%B9%B8%EC%A1%D1%B9&amp;month=4&amp;year=2020&amp;thetype=%A7%BA%CB%B9%E8%C7%C2%A7%D2%B9" xr:uid="{00000000-0004-0000-0D00-0000DE070000}"/>
    <hyperlink ref="E2023" r:id="rId2016" display="http://hfo63.cfo.in.th/CheckDataDtl.aspx?orgid=14246&amp;balance=%A7%BA%B4%D8%C5%3Cbr/%3E%A7%BA%CA%D1%C1%BE%D1%B9%B8%EC%A1%D1%B9&amp;month=4&amp;year=2020&amp;thetype=%A7%BA%CB%B9%E8%C7%C2%A7%D2%B9" xr:uid="{00000000-0004-0000-0D00-0000DF070000}"/>
    <hyperlink ref="E2024" r:id="rId2017" display="http://hfo63.cfo.in.th/CheckDataDtl.aspx?orgid=14247&amp;balance=%A7%BA%B4%D8%C5%3Cbr/%3E%A7%BA%CA%D1%C1%BE%D1%B9%B8%EC%A1%D1%B9&amp;month=4&amp;year=2020&amp;thetype=%A7%BA%CB%B9%E8%C7%C2%A7%D2%B9" xr:uid="{00000000-0004-0000-0D00-0000E0070000}"/>
    <hyperlink ref="E2025" r:id="rId2018" display="http://hfo63.cfo.in.th/CheckDataDtl.aspx?orgid=14247&amp;balance=%A7%BA%B4%D8%C5%3Cbr/%3E%A7%BA%CA%D1%C1%BE%D1%B9%B8%EC%A1%D1%B9&amp;month=4&amp;year=2020&amp;thetype=%A7%BA%CB%B9%E8%C7%C2%A7%D2%B9" xr:uid="{00000000-0004-0000-0D00-0000E1070000}"/>
    <hyperlink ref="E2026" r:id="rId2019" display="http://hfo63.cfo.in.th/CheckDataDtl.aspx?orgid=14248&amp;balance=%A7%BA%B4%D8%C5%3Cbr/%3E%A7%BA%CA%D1%C1%BE%D1%B9%B8%EC%A1%D1%B9&amp;month=4&amp;year=2020&amp;thetype=%A7%BA%CB%B9%E8%C7%C2%A7%D2%B9" xr:uid="{00000000-0004-0000-0D00-0000E2070000}"/>
    <hyperlink ref="E2027" r:id="rId2020" display="http://hfo63.cfo.in.th/CheckDataDtl.aspx?orgid=14248&amp;balance=%A7%BA%B4%D8%C5%3Cbr/%3E%A7%BA%CA%D1%C1%BE%D1%B9%B8%EC%A1%D1%B9&amp;month=4&amp;year=2020&amp;thetype=%A7%BA%CB%B9%E8%C7%C2%A7%D2%B9" xr:uid="{00000000-0004-0000-0D00-0000E3070000}"/>
    <hyperlink ref="E2028" r:id="rId2021" display="http://hfo63.cfo.in.th/CheckDataDtl.aspx?orgid=14298&amp;balance=%A7%BA%B4%D8%C5%3Cbr/%3E%A7%BA%CA%D1%C1%BE%D1%B9%B8%EC%A1%D1%B9&amp;month=4&amp;year=2020&amp;thetype=%A7%BA%CB%B9%E8%C7%C2%A7%D2%B9" xr:uid="{00000000-0004-0000-0D00-0000E4070000}"/>
    <hyperlink ref="E2029" r:id="rId2022" display="http://hfo63.cfo.in.th/CheckDataDtl.aspx?orgid=14298&amp;balance=%A7%BA%B4%D8%C5%3Cbr/%3E%A7%BA%CA%D1%C1%BE%D1%B9%B8%EC%A1%D1%B9&amp;month=4&amp;year=2020&amp;thetype=%A7%BA%CB%B9%E8%C7%C2%A7%D2%B9" xr:uid="{00000000-0004-0000-0D00-0000E5070000}"/>
    <hyperlink ref="E2030" r:id="rId2023" display="http://hfo63.cfo.in.th/CheckDataDtl.aspx?orgid=14845&amp;balance=%A7%BA%B4%D8%C5%3Cbr/%3E%A7%BA%CA%D1%C1%BE%D1%B9%B8%EC%A1%D1%B9&amp;month=4&amp;year=2020&amp;thetype=%A7%BA%CB%B9%E8%C7%C2%A7%D2%B9" xr:uid="{00000000-0004-0000-0D00-0000E6070000}"/>
    <hyperlink ref="E2031" r:id="rId2024" display="http://hfo63.cfo.in.th/CheckDataDtl.aspx?orgid=14845&amp;balance=%A7%BA%B4%D8%C5%3Cbr/%3E%A7%BA%CA%D1%C1%BE%D1%B9%B8%EC%A1%D1%B9&amp;month=4&amp;year=2020&amp;thetype=%A7%BA%CB%B9%E8%C7%C2%A7%D2%B9" xr:uid="{00000000-0004-0000-0D00-0000E7070000}"/>
    <hyperlink ref="E2032" r:id="rId2025" display="http://hfo63.cfo.in.th/CheckDataDtl.aspx?orgid=14846&amp;balance=%A7%BA%B4%D8%C5%3Cbr/%3E%A7%BA%CA%D1%C1%BE%D1%B9%B8%EC%A1%D1%B9&amp;month=4&amp;year=2020&amp;thetype=%A7%BA%CB%B9%E8%C7%C2%A7%D2%B9" xr:uid="{00000000-0004-0000-0D00-0000E8070000}"/>
    <hyperlink ref="E2033" r:id="rId2026" display="http://hfo63.cfo.in.th/CheckDataDtl.aspx?orgid=14846&amp;balance=%A7%BA%B4%D8%C5%3Cbr/%3E%A7%BA%CA%D1%C1%BE%D1%B9%B8%EC%A1%D1%B9&amp;month=4&amp;year=2020&amp;thetype=%A7%BA%CB%B9%E8%C7%C2%A7%D2%B9" xr:uid="{00000000-0004-0000-0D00-0000E9070000}"/>
    <hyperlink ref="E2034" r:id="rId2027" display="http://hfo63.cfo.in.th/CheckDataDtl.aspx?orgid=14847&amp;balance=%A7%BA%B4%D8%C5%3Cbr/%3E%A7%BA%CA%D1%C1%BE%D1%B9%B8%EC%A1%D1%B9&amp;month=4&amp;year=2020&amp;thetype=%A7%BA%CB%B9%E8%C7%C2%A7%D2%B9" xr:uid="{00000000-0004-0000-0D00-0000EA070000}"/>
    <hyperlink ref="E2035" r:id="rId2028" display="http://hfo63.cfo.in.th/CheckDataDtl.aspx?orgid=14847&amp;balance=%A7%BA%B4%D8%C5%3Cbr/%3E%A7%BA%CA%D1%C1%BE%D1%B9%B8%EC%A1%D1%B9&amp;month=4&amp;year=2020&amp;thetype=%A7%BA%CB%B9%E8%C7%C2%A7%D2%B9" xr:uid="{00000000-0004-0000-0D00-0000EB070000}"/>
    <hyperlink ref="E2036" r:id="rId2029" display="http://hfo63.cfo.in.th/CheckDataDtl.aspx?orgid=14848&amp;balance=%A7%BA%B4%D8%C5%3Cbr/%3E%A7%BA%CA%D1%C1%BE%D1%B9%B8%EC%A1%D1%B9&amp;month=4&amp;year=2020&amp;thetype=%A7%BA%CB%B9%E8%C7%C2%A7%D2%B9" xr:uid="{00000000-0004-0000-0D00-0000EC070000}"/>
    <hyperlink ref="E2037" r:id="rId2030" display="http://hfo63.cfo.in.th/CheckDataDtl.aspx?orgid=14848&amp;balance=%A7%BA%B4%D8%C5%3Cbr/%3E%A7%BA%CA%D1%C1%BE%D1%B9%B8%EC%A1%D1%B9&amp;month=4&amp;year=2020&amp;thetype=%A7%BA%CB%B9%E8%C7%C2%A7%D2%B9" xr:uid="{00000000-0004-0000-0D00-0000ED070000}"/>
    <hyperlink ref="E2038" r:id="rId2031" display="http://hfo63.cfo.in.th/CheckDataDtl.aspx?orgid=14849&amp;balance=%A7%BA%B4%D8%C5%3Cbr/%3E%A7%BA%CA%D1%C1%BE%D1%B9%B8%EC%A1%D1%B9&amp;month=4&amp;year=2020&amp;thetype=%A7%BA%CB%B9%E8%C7%C2%A7%D2%B9" xr:uid="{00000000-0004-0000-0D00-0000EE070000}"/>
    <hyperlink ref="E2039" r:id="rId2032" display="http://hfo63.cfo.in.th/CheckDataDtl.aspx?orgid=14849&amp;balance=%A7%BA%B4%D8%C5%3Cbr/%3E%A7%BA%CA%D1%C1%BE%D1%B9%B8%EC%A1%D1%B9&amp;month=4&amp;year=2020&amp;thetype=%A7%BA%CB%B9%E8%C7%C2%A7%D2%B9" xr:uid="{00000000-0004-0000-0D00-0000EF070000}"/>
    <hyperlink ref="E2040" r:id="rId2033" display="http://hfo63.cfo.in.th/CheckDataDtl.aspx?orgid=15221&amp;balance=%A7%BA%B4%D8%C5%3Cbr/%3E%A7%BA%CA%D1%C1%BE%D1%B9%B8%EC%A1%D1%B9&amp;month=4&amp;year=2020&amp;thetype=%A7%BA%CB%B9%E8%C7%C2%A7%D2%B9" xr:uid="{00000000-0004-0000-0D00-0000F0070000}"/>
    <hyperlink ref="E2041" r:id="rId2034" display="http://hfo63.cfo.in.th/CheckDataDtl.aspx?orgid=15221&amp;balance=%A7%BA%B4%D8%C5%3Cbr/%3E%A7%BA%CA%D1%C1%BE%D1%B9%B8%EC%A1%D1%B9&amp;month=4&amp;year=2020&amp;thetype=%A7%BA%CB%B9%E8%C7%C2%A7%D2%B9" xr:uid="{00000000-0004-0000-0D00-0000F1070000}"/>
    <hyperlink ref="E2042" r:id="rId2035" display="http://hfo63.cfo.in.th/CheckDataDtl.aspx?orgid=21440&amp;balance=%A7%BA%B4%D8%C5%3Cbr/%3E%A7%BA%CA%D1%C1%BE%D1%B9%B8%EC%A1%D1%B9&amp;month=4&amp;year=2020&amp;thetype=%A7%BA%CB%B9%E8%C7%C2%A7%D2%B9" xr:uid="{00000000-0004-0000-0D00-0000F2070000}"/>
    <hyperlink ref="E2043" r:id="rId2036" display="http://hfo63.cfo.in.th/CheckDataDtl.aspx?orgid=21440&amp;balance=%A7%BA%B4%D8%C5%3Cbr/%3E%A7%BA%CA%D1%C1%BE%D1%B9%B8%EC%A1%D1%B9&amp;month=4&amp;year=2020&amp;thetype=%A7%BA%CB%B9%E8%C7%C2%A7%D2%B9" xr:uid="{00000000-0004-0000-0D00-0000F3070000}"/>
    <hyperlink ref="E2044" r:id="rId2037" display="http://hfo63.cfo.in.th/CheckDataDtl.aspx?orgid=23745&amp;balance=%A7%BA%B4%D8%C5%3Cbr/%3E%A7%BA%CA%D1%C1%BE%D1%B9%B8%EC%A1%D1%B9&amp;month=4&amp;year=2020&amp;thetype=%A7%BA%CB%B9%E8%C7%C2%A7%D2%B9" xr:uid="{00000000-0004-0000-0D00-0000F4070000}"/>
    <hyperlink ref="E2045" r:id="rId2038" display="http://hfo63.cfo.in.th/CheckDataDtl.aspx?orgid=23745&amp;balance=%A7%BA%B4%D8%C5%3Cbr/%3E%A7%BA%CA%D1%C1%BE%D1%B9%B8%EC%A1%D1%B9&amp;month=4&amp;year=2020&amp;thetype=%A7%BA%CB%B9%E8%C7%C2%A7%D2%B9" xr:uid="{00000000-0004-0000-0D00-0000F5070000}"/>
    <hyperlink ref="E2046" r:id="rId2039" display="http://hfo63.cfo.in.th/CheckDataDtl.aspx?orgid=24933&amp;balance=%A7%BA%B4%D8%C5%3Cbr/%3E%A7%BA%CA%D1%C1%BE%D1%B9%B8%EC%A1%D1%B9&amp;month=4&amp;year=2020&amp;thetype=%A7%BA%CB%B9%E8%C7%C2%A7%D2%B9" xr:uid="{00000000-0004-0000-0D00-0000F6070000}"/>
    <hyperlink ref="E2047" r:id="rId2040" display="http://hfo63.cfo.in.th/CheckDataDtl.aspx?orgid=24933&amp;balance=%A7%BA%B4%D8%C5%3Cbr/%3E%A7%BA%CA%D1%C1%BE%D1%B9%B8%EC%A1%D1%B9&amp;month=4&amp;year=2020&amp;thetype=%A7%BA%CB%B9%E8%C7%C2%A7%D2%B9" xr:uid="{00000000-0004-0000-0D00-0000F7070000}"/>
    <hyperlink ref="E2048" r:id="rId2041" display="http://hfo63.cfo.in.th/CheckDataDtl.aspx?orgid=25058&amp;balance=%A7%BA%B4%D8%C5%3Cbr/%3E%A7%BA%CA%D1%C1%BE%D1%B9%B8%EC%A1%D1%B9&amp;month=4&amp;year=2020&amp;thetype=%A7%BA%CB%B9%E8%C7%C2%A7%D2%B9" xr:uid="{00000000-0004-0000-0D00-0000F8070000}"/>
    <hyperlink ref="E2049" r:id="rId2042" display="http://hfo63.cfo.in.th/CheckDataDtl.aspx?orgid=25058&amp;balance=%A7%BA%B4%D8%C5%3Cbr/%3E%A7%BA%CA%D1%C1%BE%D1%B9%B8%EC%A1%D1%B9&amp;month=4&amp;year=2020&amp;thetype=%A7%BA%CB%B9%E8%C7%C2%A7%D2%B9" xr:uid="{00000000-0004-0000-0D00-0000F9070000}"/>
    <hyperlink ref="E2050" r:id="rId2043" display="http://hfo63.cfo.in.th/CheckDataDtl.aspx?orgid=25059&amp;balance=%A7%BA%B4%D8%C5%3Cbr/%3E%A7%BA%CA%D1%C1%BE%D1%B9%B8%EC%A1%D1%B9&amp;month=4&amp;year=2020&amp;thetype=%A7%BA%CB%B9%E8%C7%C2%A7%D2%B9" xr:uid="{00000000-0004-0000-0D00-0000FA070000}"/>
    <hyperlink ref="E2051" r:id="rId2044" display="http://hfo63.cfo.in.th/CheckDataDtl.aspx?orgid=25059&amp;balance=%A7%BA%B4%D8%C5%3Cbr/%3E%A7%BA%CA%D1%C1%BE%D1%B9%B8%EC%A1%D1%B9&amp;month=4&amp;year=2020&amp;thetype=%A7%BA%CB%B9%E8%C7%C2%A7%D2%B9" xr:uid="{00000000-0004-0000-0D00-0000FB070000}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3" r:id="rId2048" name="Control 1">
          <controlPr defaultSize="0" r:id="rId204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48" name="Control 1"/>
      </mc:Fallback>
    </mc:AlternateContent>
    <mc:AlternateContent xmlns:mc="http://schemas.openxmlformats.org/markup-compatibility/2006">
      <mc:Choice Requires="x14">
        <control shapeId="3074" r:id="rId2050" name="Control 2">
          <controlPr defaultSize="0" r:id="rId2051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0" name="Control 2"/>
      </mc:Fallback>
    </mc:AlternateContent>
    <mc:AlternateContent xmlns:mc="http://schemas.openxmlformats.org/markup-compatibility/2006">
      <mc:Choice Requires="x14">
        <control shapeId="3075" r:id="rId2052" name="Control 3">
          <controlPr defaultSize="0" r:id="rId2053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2" name="Control 3"/>
      </mc:Fallback>
    </mc:AlternateContent>
    <mc:AlternateContent xmlns:mc="http://schemas.openxmlformats.org/markup-compatibility/2006">
      <mc:Choice Requires="x14">
        <control shapeId="3076" r:id="rId2054" name="Control 4">
          <controlPr defaultSize="0" r:id="rId2055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4" name="Control 4"/>
      </mc:Fallback>
    </mc:AlternateContent>
    <mc:AlternateContent xmlns:mc="http://schemas.openxmlformats.org/markup-compatibility/2006">
      <mc:Choice Requires="x14">
        <control shapeId="3077" r:id="rId2056" name="Control 5">
          <controlPr defaultSize="0" r:id="rId205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6" name="Control 5"/>
      </mc:Fallback>
    </mc:AlternateContent>
    <mc:AlternateContent xmlns:mc="http://schemas.openxmlformats.org/markup-compatibility/2006">
      <mc:Choice Requires="x14">
        <control shapeId="3078" r:id="rId2058" name="Control 6">
          <controlPr defaultSize="0" r:id="rId205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449580</xdr:colOff>
                <xdr:row>5</xdr:row>
                <xdr:rowOff>129540</xdr:rowOff>
              </to>
            </anchor>
          </controlPr>
        </control>
      </mc:Choice>
      <mc:Fallback>
        <control shapeId="3078" r:id="rId2058" name="Control 6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5" tint="-0.249977111117893"/>
  </sheetPr>
  <dimension ref="A1:L41"/>
  <sheetViews>
    <sheetView zoomScale="82" zoomScaleNormal="82" workbookViewId="0">
      <selection activeCell="N10" sqref="N10"/>
    </sheetView>
  </sheetViews>
  <sheetFormatPr defaultRowHeight="21" x14ac:dyDescent="0.6"/>
  <cols>
    <col min="1" max="12" width="11.59765625" style="4" customWidth="1"/>
    <col min="13" max="254" width="9" style="4"/>
    <col min="255" max="255" width="12.69921875" style="4" customWidth="1"/>
    <col min="256" max="256" width="9.69921875" style="4" customWidth="1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510" width="9" style="4"/>
    <col min="511" max="511" width="12.69921875" style="4" customWidth="1"/>
    <col min="512" max="512" width="9.69921875" style="4" customWidth="1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766" width="9" style="4"/>
    <col min="767" max="767" width="12.69921875" style="4" customWidth="1"/>
    <col min="768" max="768" width="9.69921875" style="4" customWidth="1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1022" width="9" style="4"/>
    <col min="1023" max="1023" width="12.69921875" style="4" customWidth="1"/>
    <col min="1024" max="1024" width="9.69921875" style="4" customWidth="1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278" width="9" style="4"/>
    <col min="1279" max="1279" width="12.69921875" style="4" customWidth="1"/>
    <col min="1280" max="1280" width="9.69921875" style="4" customWidth="1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534" width="9" style="4"/>
    <col min="1535" max="1535" width="12.69921875" style="4" customWidth="1"/>
    <col min="1536" max="1536" width="9.69921875" style="4" customWidth="1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790" width="9" style="4"/>
    <col min="1791" max="1791" width="12.69921875" style="4" customWidth="1"/>
    <col min="1792" max="1792" width="9.69921875" style="4" customWidth="1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2046" width="9" style="4"/>
    <col min="2047" max="2047" width="12.69921875" style="4" customWidth="1"/>
    <col min="2048" max="2048" width="9.69921875" style="4" customWidth="1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302" width="9" style="4"/>
    <col min="2303" max="2303" width="12.69921875" style="4" customWidth="1"/>
    <col min="2304" max="2304" width="9.69921875" style="4" customWidth="1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558" width="9" style="4"/>
    <col min="2559" max="2559" width="12.69921875" style="4" customWidth="1"/>
    <col min="2560" max="2560" width="9.69921875" style="4" customWidth="1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814" width="9" style="4"/>
    <col min="2815" max="2815" width="12.69921875" style="4" customWidth="1"/>
    <col min="2816" max="2816" width="9.69921875" style="4" customWidth="1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3070" width="9" style="4"/>
    <col min="3071" max="3071" width="12.69921875" style="4" customWidth="1"/>
    <col min="3072" max="3072" width="9.69921875" style="4" customWidth="1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326" width="9" style="4"/>
    <col min="3327" max="3327" width="12.69921875" style="4" customWidth="1"/>
    <col min="3328" max="3328" width="9.69921875" style="4" customWidth="1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582" width="9" style="4"/>
    <col min="3583" max="3583" width="12.69921875" style="4" customWidth="1"/>
    <col min="3584" max="3584" width="9.69921875" style="4" customWidth="1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838" width="9" style="4"/>
    <col min="3839" max="3839" width="12.69921875" style="4" customWidth="1"/>
    <col min="3840" max="3840" width="9.69921875" style="4" customWidth="1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4094" width="9" style="4"/>
    <col min="4095" max="4095" width="12.69921875" style="4" customWidth="1"/>
    <col min="4096" max="4096" width="9.69921875" style="4" customWidth="1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350" width="9" style="4"/>
    <col min="4351" max="4351" width="12.69921875" style="4" customWidth="1"/>
    <col min="4352" max="4352" width="9.69921875" style="4" customWidth="1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606" width="9" style="4"/>
    <col min="4607" max="4607" width="12.69921875" style="4" customWidth="1"/>
    <col min="4608" max="4608" width="9.69921875" style="4" customWidth="1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862" width="9" style="4"/>
    <col min="4863" max="4863" width="12.69921875" style="4" customWidth="1"/>
    <col min="4864" max="4864" width="9.69921875" style="4" customWidth="1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5118" width="9" style="4"/>
    <col min="5119" max="5119" width="12.69921875" style="4" customWidth="1"/>
    <col min="5120" max="5120" width="9.69921875" style="4" customWidth="1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374" width="9" style="4"/>
    <col min="5375" max="5375" width="12.69921875" style="4" customWidth="1"/>
    <col min="5376" max="5376" width="9.69921875" style="4" customWidth="1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630" width="9" style="4"/>
    <col min="5631" max="5631" width="12.69921875" style="4" customWidth="1"/>
    <col min="5632" max="5632" width="9.69921875" style="4" customWidth="1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886" width="9" style="4"/>
    <col min="5887" max="5887" width="12.69921875" style="4" customWidth="1"/>
    <col min="5888" max="5888" width="9.69921875" style="4" customWidth="1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6142" width="9" style="4"/>
    <col min="6143" max="6143" width="12.69921875" style="4" customWidth="1"/>
    <col min="6144" max="6144" width="9.69921875" style="4" customWidth="1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398" width="9" style="4"/>
    <col min="6399" max="6399" width="12.69921875" style="4" customWidth="1"/>
    <col min="6400" max="6400" width="9.69921875" style="4" customWidth="1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654" width="9" style="4"/>
    <col min="6655" max="6655" width="12.69921875" style="4" customWidth="1"/>
    <col min="6656" max="6656" width="9.69921875" style="4" customWidth="1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910" width="9" style="4"/>
    <col min="6911" max="6911" width="12.69921875" style="4" customWidth="1"/>
    <col min="6912" max="6912" width="9.69921875" style="4" customWidth="1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7166" width="9" style="4"/>
    <col min="7167" max="7167" width="12.69921875" style="4" customWidth="1"/>
    <col min="7168" max="7168" width="9.69921875" style="4" customWidth="1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422" width="9" style="4"/>
    <col min="7423" max="7423" width="12.69921875" style="4" customWidth="1"/>
    <col min="7424" max="7424" width="9.69921875" style="4" customWidth="1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678" width="9" style="4"/>
    <col min="7679" max="7679" width="12.69921875" style="4" customWidth="1"/>
    <col min="7680" max="7680" width="9.69921875" style="4" customWidth="1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934" width="9" style="4"/>
    <col min="7935" max="7935" width="12.69921875" style="4" customWidth="1"/>
    <col min="7936" max="7936" width="9.69921875" style="4" customWidth="1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8190" width="9" style="4"/>
    <col min="8191" max="8191" width="12.69921875" style="4" customWidth="1"/>
    <col min="8192" max="8192" width="9.69921875" style="4" customWidth="1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446" width="9" style="4"/>
    <col min="8447" max="8447" width="12.69921875" style="4" customWidth="1"/>
    <col min="8448" max="8448" width="9.69921875" style="4" customWidth="1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702" width="9" style="4"/>
    <col min="8703" max="8703" width="12.69921875" style="4" customWidth="1"/>
    <col min="8704" max="8704" width="9.69921875" style="4" customWidth="1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958" width="9" style="4"/>
    <col min="8959" max="8959" width="12.69921875" style="4" customWidth="1"/>
    <col min="8960" max="8960" width="9.69921875" style="4" customWidth="1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9214" width="9" style="4"/>
    <col min="9215" max="9215" width="12.69921875" style="4" customWidth="1"/>
    <col min="9216" max="9216" width="9.69921875" style="4" customWidth="1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470" width="9" style="4"/>
    <col min="9471" max="9471" width="12.69921875" style="4" customWidth="1"/>
    <col min="9472" max="9472" width="9.69921875" style="4" customWidth="1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726" width="9" style="4"/>
    <col min="9727" max="9727" width="12.69921875" style="4" customWidth="1"/>
    <col min="9728" max="9728" width="9.69921875" style="4" customWidth="1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982" width="9" style="4"/>
    <col min="9983" max="9983" width="12.69921875" style="4" customWidth="1"/>
    <col min="9984" max="9984" width="9.69921875" style="4" customWidth="1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10238" width="9" style="4"/>
    <col min="10239" max="10239" width="12.69921875" style="4" customWidth="1"/>
    <col min="10240" max="10240" width="9.69921875" style="4" customWidth="1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494" width="9" style="4"/>
    <col min="10495" max="10495" width="12.69921875" style="4" customWidth="1"/>
    <col min="10496" max="10496" width="9.69921875" style="4" customWidth="1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750" width="9" style="4"/>
    <col min="10751" max="10751" width="12.69921875" style="4" customWidth="1"/>
    <col min="10752" max="10752" width="9.69921875" style="4" customWidth="1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1006" width="9" style="4"/>
    <col min="11007" max="11007" width="12.69921875" style="4" customWidth="1"/>
    <col min="11008" max="11008" width="9.69921875" style="4" customWidth="1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262" width="9" style="4"/>
    <col min="11263" max="11263" width="12.69921875" style="4" customWidth="1"/>
    <col min="11264" max="11264" width="9.69921875" style="4" customWidth="1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518" width="9" style="4"/>
    <col min="11519" max="11519" width="12.69921875" style="4" customWidth="1"/>
    <col min="11520" max="11520" width="9.69921875" style="4" customWidth="1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774" width="9" style="4"/>
    <col min="11775" max="11775" width="12.69921875" style="4" customWidth="1"/>
    <col min="11776" max="11776" width="9.69921875" style="4" customWidth="1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2030" width="9" style="4"/>
    <col min="12031" max="12031" width="12.69921875" style="4" customWidth="1"/>
    <col min="12032" max="12032" width="9.69921875" style="4" customWidth="1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286" width="9" style="4"/>
    <col min="12287" max="12287" width="12.69921875" style="4" customWidth="1"/>
    <col min="12288" max="12288" width="9.69921875" style="4" customWidth="1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542" width="9" style="4"/>
    <col min="12543" max="12543" width="12.69921875" style="4" customWidth="1"/>
    <col min="12544" max="12544" width="9.69921875" style="4" customWidth="1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798" width="9" style="4"/>
    <col min="12799" max="12799" width="12.69921875" style="4" customWidth="1"/>
    <col min="12800" max="12800" width="9.69921875" style="4" customWidth="1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3054" width="9" style="4"/>
    <col min="13055" max="13055" width="12.69921875" style="4" customWidth="1"/>
    <col min="13056" max="13056" width="9.69921875" style="4" customWidth="1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310" width="9" style="4"/>
    <col min="13311" max="13311" width="12.69921875" style="4" customWidth="1"/>
    <col min="13312" max="13312" width="9.69921875" style="4" customWidth="1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566" width="9" style="4"/>
    <col min="13567" max="13567" width="12.69921875" style="4" customWidth="1"/>
    <col min="13568" max="13568" width="9.69921875" style="4" customWidth="1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822" width="9" style="4"/>
    <col min="13823" max="13823" width="12.69921875" style="4" customWidth="1"/>
    <col min="13824" max="13824" width="9.69921875" style="4" customWidth="1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4078" width="9" style="4"/>
    <col min="14079" max="14079" width="12.69921875" style="4" customWidth="1"/>
    <col min="14080" max="14080" width="9.69921875" style="4" customWidth="1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334" width="9" style="4"/>
    <col min="14335" max="14335" width="12.69921875" style="4" customWidth="1"/>
    <col min="14336" max="14336" width="9.69921875" style="4" customWidth="1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590" width="9" style="4"/>
    <col min="14591" max="14591" width="12.69921875" style="4" customWidth="1"/>
    <col min="14592" max="14592" width="9.69921875" style="4" customWidth="1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846" width="9" style="4"/>
    <col min="14847" max="14847" width="12.69921875" style="4" customWidth="1"/>
    <col min="14848" max="14848" width="9.69921875" style="4" customWidth="1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5102" width="9" style="4"/>
    <col min="15103" max="15103" width="12.69921875" style="4" customWidth="1"/>
    <col min="15104" max="15104" width="9.69921875" style="4" customWidth="1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358" width="9" style="4"/>
    <col min="15359" max="15359" width="12.69921875" style="4" customWidth="1"/>
    <col min="15360" max="15360" width="9.69921875" style="4" customWidth="1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614" width="9" style="4"/>
    <col min="15615" max="15615" width="12.69921875" style="4" customWidth="1"/>
    <col min="15616" max="15616" width="9.69921875" style="4" customWidth="1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870" width="9" style="4"/>
    <col min="15871" max="15871" width="12.69921875" style="4" customWidth="1"/>
    <col min="15872" max="15872" width="9.69921875" style="4" customWidth="1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6126" width="9" style="4"/>
    <col min="16127" max="16127" width="12.69921875" style="4" customWidth="1"/>
    <col min="16128" max="16128" width="9.69921875" style="4" customWidth="1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382" width="9" style="4"/>
    <col min="16383" max="16384" width="9" style="4" customWidth="1"/>
  </cols>
  <sheetData>
    <row r="1" spans="1:12" ht="24.6" x14ac:dyDescent="0.7">
      <c r="K1" s="311" t="s">
        <v>48</v>
      </c>
      <c r="L1" s="311"/>
    </row>
    <row r="2" spans="1:12" x14ac:dyDescent="0.6">
      <c r="A2" s="312" t="s">
        <v>49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</row>
    <row r="3" spans="1:12" x14ac:dyDescent="0.6">
      <c r="A3" s="312" t="str">
        <f>'1.สรุปรายงานการส่งงบ '!A3:H3</f>
        <v xml:space="preserve">สำหรับเดือน พฤศจิกายน 2567  ปีงบประมาณ 2568 (ข้อมูล ณ วันที่ 26 ธันวาคม 2567  เวลา 09.30 น.) 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</row>
    <row r="4" spans="1:12" x14ac:dyDescent="0.6">
      <c r="A4" s="313" t="s">
        <v>50</v>
      </c>
      <c r="B4" s="313"/>
      <c r="C4" s="313" t="s">
        <v>51</v>
      </c>
      <c r="D4" s="313"/>
      <c r="E4" s="313" t="s">
        <v>52</v>
      </c>
      <c r="F4" s="313"/>
      <c r="G4" s="314" t="s">
        <v>53</v>
      </c>
      <c r="H4" s="314"/>
      <c r="I4" s="314" t="s">
        <v>54</v>
      </c>
      <c r="J4" s="314"/>
      <c r="K4" s="314" t="s">
        <v>55</v>
      </c>
      <c r="L4" s="314"/>
    </row>
    <row r="5" spans="1:12" x14ac:dyDescent="0.6">
      <c r="A5" s="70" t="s">
        <v>56</v>
      </c>
      <c r="B5" s="5" t="s">
        <v>57</v>
      </c>
      <c r="C5" s="70" t="s">
        <v>56</v>
      </c>
      <c r="D5" s="5" t="s">
        <v>57</v>
      </c>
      <c r="E5" s="70" t="s">
        <v>56</v>
      </c>
      <c r="F5" s="5" t="s">
        <v>57</v>
      </c>
      <c r="G5" s="180" t="s">
        <v>56</v>
      </c>
      <c r="H5" s="5" t="s">
        <v>57</v>
      </c>
      <c r="I5" s="70" t="s">
        <v>56</v>
      </c>
      <c r="J5" s="5" t="s">
        <v>57</v>
      </c>
      <c r="K5" s="70" t="s">
        <v>56</v>
      </c>
      <c r="L5" s="5" t="s">
        <v>57</v>
      </c>
    </row>
    <row r="6" spans="1:12" s="2" customFormat="1" x14ac:dyDescent="0.6">
      <c r="A6" s="3" t="s">
        <v>38</v>
      </c>
      <c r="B6" s="49">
        <v>50</v>
      </c>
      <c r="C6" s="10" t="s">
        <v>39</v>
      </c>
      <c r="D6" s="49">
        <v>50</v>
      </c>
      <c r="E6" s="3" t="s">
        <v>40</v>
      </c>
      <c r="F6" s="177">
        <v>50</v>
      </c>
      <c r="G6" s="3" t="s">
        <v>41</v>
      </c>
      <c r="H6" s="49">
        <v>50</v>
      </c>
      <c r="I6" s="10" t="s">
        <v>42</v>
      </c>
      <c r="J6" s="49">
        <v>50</v>
      </c>
      <c r="K6" s="3" t="s">
        <v>44</v>
      </c>
      <c r="L6" s="49">
        <v>50</v>
      </c>
    </row>
    <row r="7" spans="1:12" s="2" customFormat="1" x14ac:dyDescent="0.6">
      <c r="A7" s="3" t="s">
        <v>58</v>
      </c>
      <c r="B7" s="49">
        <v>50</v>
      </c>
      <c r="C7" s="10" t="s">
        <v>59</v>
      </c>
      <c r="D7" s="49">
        <v>50</v>
      </c>
      <c r="E7" s="3" t="s">
        <v>60</v>
      </c>
      <c r="F7" s="177">
        <v>50</v>
      </c>
      <c r="G7" s="3" t="s">
        <v>94</v>
      </c>
      <c r="H7" s="49">
        <v>50</v>
      </c>
      <c r="I7" s="10" t="s">
        <v>61</v>
      </c>
      <c r="J7" s="49">
        <v>50</v>
      </c>
      <c r="K7" s="3" t="s">
        <v>73</v>
      </c>
      <c r="L7" s="49">
        <v>50</v>
      </c>
    </row>
    <row r="8" spans="1:12" s="2" customFormat="1" x14ac:dyDescent="0.6">
      <c r="A8" s="3" t="s">
        <v>63</v>
      </c>
      <c r="B8" s="49">
        <v>50</v>
      </c>
      <c r="C8" s="10" t="s">
        <v>64</v>
      </c>
      <c r="D8" s="49">
        <v>50</v>
      </c>
      <c r="E8" s="3" t="s">
        <v>65</v>
      </c>
      <c r="F8" s="177">
        <v>50</v>
      </c>
      <c r="G8" s="3" t="s">
        <v>116</v>
      </c>
      <c r="H8" s="49">
        <v>50</v>
      </c>
      <c r="I8" s="10" t="s">
        <v>66</v>
      </c>
      <c r="J8" s="49">
        <v>50</v>
      </c>
      <c r="K8" s="3" t="s">
        <v>62</v>
      </c>
      <c r="L8" s="49">
        <v>50</v>
      </c>
    </row>
    <row r="9" spans="1:12" s="2" customFormat="1" x14ac:dyDescent="0.6">
      <c r="A9" s="3" t="s">
        <v>68</v>
      </c>
      <c r="B9" s="49">
        <v>50</v>
      </c>
      <c r="C9" s="10" t="s">
        <v>69</v>
      </c>
      <c r="D9" s="49">
        <v>50</v>
      </c>
      <c r="E9" s="3" t="s">
        <v>70</v>
      </c>
      <c r="F9" s="177">
        <v>50</v>
      </c>
      <c r="G9" s="3" t="s">
        <v>71</v>
      </c>
      <c r="H9" s="49">
        <v>50</v>
      </c>
      <c r="I9" s="10" t="s">
        <v>72</v>
      </c>
      <c r="J9" s="49">
        <v>50</v>
      </c>
      <c r="K9" s="3" t="s">
        <v>67</v>
      </c>
      <c r="L9" s="49">
        <v>50</v>
      </c>
    </row>
    <row r="10" spans="1:12" s="2" customFormat="1" x14ac:dyDescent="0.6">
      <c r="A10" s="3" t="s">
        <v>74</v>
      </c>
      <c r="B10" s="49">
        <v>50</v>
      </c>
      <c r="C10" s="10" t="s">
        <v>75</v>
      </c>
      <c r="D10" s="49">
        <v>50</v>
      </c>
      <c r="E10" s="3" t="s">
        <v>76</v>
      </c>
      <c r="F10" s="177">
        <v>50</v>
      </c>
      <c r="G10" s="3" t="s">
        <v>77</v>
      </c>
      <c r="H10" s="262">
        <v>50</v>
      </c>
      <c r="I10" s="10" t="s">
        <v>78</v>
      </c>
      <c r="J10" s="49">
        <v>50</v>
      </c>
      <c r="K10" s="6" t="s">
        <v>79</v>
      </c>
      <c r="L10" s="114"/>
    </row>
    <row r="11" spans="1:12" s="2" customFormat="1" ht="21.6" thickBot="1" x14ac:dyDescent="0.65">
      <c r="A11" s="3" t="s">
        <v>80</v>
      </c>
      <c r="B11" s="49">
        <v>50</v>
      </c>
      <c r="C11" s="10" t="s">
        <v>81</v>
      </c>
      <c r="D11" s="49">
        <v>50</v>
      </c>
      <c r="E11" s="3" t="s">
        <v>82</v>
      </c>
      <c r="F11" s="49">
        <v>50</v>
      </c>
      <c r="G11" s="260" t="s">
        <v>89</v>
      </c>
      <c r="H11" s="261">
        <f>AVERAGE(H6:H10)</f>
        <v>50</v>
      </c>
      <c r="I11" s="3" t="s">
        <v>83</v>
      </c>
      <c r="J11" s="49">
        <v>50</v>
      </c>
      <c r="K11" s="3" t="s">
        <v>84</v>
      </c>
      <c r="L11" s="49">
        <v>50</v>
      </c>
    </row>
    <row r="12" spans="1:12" s="2" customFormat="1" ht="21.6" thickTop="1" x14ac:dyDescent="0.6">
      <c r="A12" s="3" t="s">
        <v>85</v>
      </c>
      <c r="B12" s="49">
        <v>50</v>
      </c>
      <c r="C12" s="10" t="s">
        <v>86</v>
      </c>
      <c r="D12" s="49">
        <v>50</v>
      </c>
      <c r="E12" s="3" t="s">
        <v>87</v>
      </c>
      <c r="F12" s="49">
        <v>50</v>
      </c>
      <c r="G12" s="4"/>
      <c r="H12" s="258"/>
      <c r="I12" s="40" t="s">
        <v>88</v>
      </c>
      <c r="J12" s="49">
        <v>50</v>
      </c>
      <c r="K12" s="3" t="s">
        <v>90</v>
      </c>
      <c r="L12" s="49">
        <v>50</v>
      </c>
    </row>
    <row r="13" spans="1:12" s="2" customFormat="1" x14ac:dyDescent="0.6">
      <c r="A13" s="3" t="s">
        <v>91</v>
      </c>
      <c r="B13" s="49">
        <v>50</v>
      </c>
      <c r="C13" s="10" t="s">
        <v>92</v>
      </c>
      <c r="D13" s="49">
        <v>50</v>
      </c>
      <c r="E13" s="3" t="s">
        <v>93</v>
      </c>
      <c r="F13" s="49">
        <v>50</v>
      </c>
      <c r="G13" s="4"/>
      <c r="H13" s="258"/>
      <c r="I13" s="3" t="s">
        <v>95</v>
      </c>
      <c r="J13" s="49">
        <v>50</v>
      </c>
      <c r="K13" s="3" t="s">
        <v>96</v>
      </c>
      <c r="L13" s="49">
        <v>50</v>
      </c>
    </row>
    <row r="14" spans="1:12" s="2" customFormat="1" ht="21.6" thickBot="1" x14ac:dyDescent="0.65">
      <c r="A14" s="3" t="s">
        <v>97</v>
      </c>
      <c r="B14" s="49">
        <v>50</v>
      </c>
      <c r="C14" s="7" t="s">
        <v>89</v>
      </c>
      <c r="D14" s="9">
        <f>AVERAGE(D6:D13)</f>
        <v>50</v>
      </c>
      <c r="E14" s="3" t="s">
        <v>98</v>
      </c>
      <c r="F14" s="49">
        <v>50</v>
      </c>
      <c r="G14" s="4"/>
      <c r="H14" s="258"/>
      <c r="I14" s="3" t="s">
        <v>99</v>
      </c>
      <c r="J14" s="49">
        <v>50</v>
      </c>
      <c r="K14" s="3" t="s">
        <v>100</v>
      </c>
      <c r="L14" s="49">
        <v>50</v>
      </c>
    </row>
    <row r="15" spans="1:12" s="2" customFormat="1" ht="22.2" thickTop="1" thickBot="1" x14ac:dyDescent="0.65">
      <c r="A15" s="3" t="s">
        <v>101</v>
      </c>
      <c r="B15" s="49">
        <v>50</v>
      </c>
      <c r="C15" s="4"/>
      <c r="D15" s="4"/>
      <c r="E15" s="3" t="s">
        <v>102</v>
      </c>
      <c r="F15" s="49">
        <v>50</v>
      </c>
      <c r="G15" s="4"/>
      <c r="H15" s="258"/>
      <c r="I15" s="8" t="s">
        <v>89</v>
      </c>
      <c r="J15" s="9">
        <f>AVERAGE(J6:J14)</f>
        <v>50</v>
      </c>
      <c r="K15" s="3" t="s">
        <v>103</v>
      </c>
      <c r="L15" s="49">
        <v>50</v>
      </c>
    </row>
    <row r="16" spans="1:12" s="2" customFormat="1" ht="21.6" thickTop="1" x14ac:dyDescent="0.6">
      <c r="A16" s="3" t="s">
        <v>104</v>
      </c>
      <c r="B16" s="49">
        <v>50</v>
      </c>
      <c r="C16" s="4"/>
      <c r="D16" s="4"/>
      <c r="E16" s="3" t="s">
        <v>105</v>
      </c>
      <c r="F16" s="49">
        <v>50</v>
      </c>
      <c r="G16" s="4"/>
      <c r="H16" s="258"/>
      <c r="I16" s="4"/>
      <c r="J16" s="4"/>
      <c r="K16" s="3" t="s">
        <v>106</v>
      </c>
      <c r="L16" s="49">
        <v>50</v>
      </c>
    </row>
    <row r="17" spans="1:12" s="2" customFormat="1" x14ac:dyDescent="0.6">
      <c r="A17" s="40" t="s">
        <v>107</v>
      </c>
      <c r="B17" s="49">
        <v>50</v>
      </c>
      <c r="C17" s="4"/>
      <c r="D17" s="4"/>
      <c r="E17" s="3" t="s">
        <v>108</v>
      </c>
      <c r="F17" s="49">
        <v>50</v>
      </c>
      <c r="G17" s="4"/>
      <c r="H17" s="258"/>
      <c r="I17" s="4"/>
      <c r="J17" s="4"/>
      <c r="K17" s="3" t="s">
        <v>109</v>
      </c>
      <c r="L17" s="49">
        <v>50</v>
      </c>
    </row>
    <row r="18" spans="1:12" ht="21.6" thickBot="1" x14ac:dyDescent="0.65">
      <c r="A18" s="8" t="s">
        <v>89</v>
      </c>
      <c r="B18" s="9">
        <f>AVERAGE(B6:B17)</f>
        <v>50</v>
      </c>
      <c r="E18" s="3" t="s">
        <v>110</v>
      </c>
      <c r="F18" s="49">
        <v>50</v>
      </c>
      <c r="H18" s="258"/>
      <c r="K18" s="3" t="s">
        <v>111</v>
      </c>
      <c r="L18" s="49">
        <v>50</v>
      </c>
    </row>
    <row r="19" spans="1:12" ht="21.6" thickTop="1" x14ac:dyDescent="0.6">
      <c r="E19" s="3" t="s">
        <v>112</v>
      </c>
      <c r="F19" s="49">
        <v>50</v>
      </c>
      <c r="H19" s="258"/>
      <c r="K19" s="3" t="s">
        <v>113</v>
      </c>
      <c r="L19" s="49">
        <v>50</v>
      </c>
    </row>
    <row r="20" spans="1:12" ht="21.6" thickBot="1" x14ac:dyDescent="0.65">
      <c r="E20" s="8" t="s">
        <v>89</v>
      </c>
      <c r="F20" s="9">
        <f>AVERAGE(F6:F19)</f>
        <v>50</v>
      </c>
      <c r="H20" s="258"/>
      <c r="K20" s="3" t="s">
        <v>114</v>
      </c>
      <c r="L20" s="49">
        <v>50</v>
      </c>
    </row>
    <row r="21" spans="1:12" ht="21.6" thickTop="1" x14ac:dyDescent="0.6">
      <c r="H21" s="258"/>
      <c r="K21" s="3" t="s">
        <v>115</v>
      </c>
      <c r="L21" s="49">
        <v>50</v>
      </c>
    </row>
    <row r="22" spans="1:12" x14ac:dyDescent="0.6">
      <c r="H22" s="258"/>
      <c r="K22" s="3" t="s">
        <v>117</v>
      </c>
      <c r="L22" s="49">
        <v>50</v>
      </c>
    </row>
    <row r="23" spans="1:12" x14ac:dyDescent="0.6">
      <c r="G23" s="259"/>
      <c r="H23" s="178"/>
      <c r="K23" s="3" t="s">
        <v>118</v>
      </c>
      <c r="L23" s="49">
        <v>50</v>
      </c>
    </row>
    <row r="24" spans="1:12" x14ac:dyDescent="0.6">
      <c r="G24" s="179"/>
      <c r="H24" s="178"/>
      <c r="K24" s="3" t="s">
        <v>119</v>
      </c>
      <c r="L24" s="49">
        <v>50</v>
      </c>
    </row>
    <row r="25" spans="1:12" x14ac:dyDescent="0.6">
      <c r="K25" s="3" t="s">
        <v>120</v>
      </c>
      <c r="L25" s="49">
        <v>50</v>
      </c>
    </row>
    <row r="26" spans="1:12" x14ac:dyDescent="0.6">
      <c r="A26" s="11" t="s">
        <v>121</v>
      </c>
      <c r="B26" s="4" t="s">
        <v>475</v>
      </c>
      <c r="K26" s="3" t="s">
        <v>122</v>
      </c>
      <c r="L26" s="49">
        <v>50</v>
      </c>
    </row>
    <row r="27" spans="1:12" ht="21.6" thickBot="1" x14ac:dyDescent="0.65">
      <c r="B27" s="4" t="s">
        <v>123</v>
      </c>
      <c r="K27" s="8" t="s">
        <v>89</v>
      </c>
      <c r="L27" s="9">
        <f>AVERAGE(L6:L26)</f>
        <v>50</v>
      </c>
    </row>
    <row r="28" spans="1:12" ht="21.6" thickTop="1" x14ac:dyDescent="0.6"/>
    <row r="33" spans="4:8" x14ac:dyDescent="0.6">
      <c r="D33" s="43"/>
      <c r="E33" s="43"/>
      <c r="F33" s="43"/>
      <c r="G33" s="43"/>
      <c r="H33" s="43"/>
    </row>
    <row r="36" spans="4:8" x14ac:dyDescent="0.6">
      <c r="H36" s="48"/>
    </row>
    <row r="41" spans="4:8" x14ac:dyDescent="0.6">
      <c r="G41" s="47"/>
      <c r="H41" s="47"/>
    </row>
  </sheetData>
  <mergeCells count="9">
    <mergeCell ref="K1:L1"/>
    <mergeCell ref="A2:L2"/>
    <mergeCell ref="A3:L3"/>
    <mergeCell ref="A4:B4"/>
    <mergeCell ref="C4:D4"/>
    <mergeCell ref="E4:F4"/>
    <mergeCell ref="G4:H4"/>
    <mergeCell ref="I4:J4"/>
    <mergeCell ref="K4:L4"/>
  </mergeCells>
  <pageMargins left="1.02" right="0.21" top="0.55118110236220474" bottom="0.77" header="0.31496062992125984" footer="0.31496062992125984"/>
  <pageSetup paperSize="9" scale="8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00B0F0"/>
  </sheetPr>
  <dimension ref="A1:R759"/>
  <sheetViews>
    <sheetView tabSelected="1" zoomScale="96" zoomScaleNormal="96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K671" sqref="K671"/>
    </sheetView>
  </sheetViews>
  <sheetFormatPr defaultRowHeight="24.6" x14ac:dyDescent="0.7"/>
  <cols>
    <col min="1" max="1" width="5.5" style="71" customWidth="1"/>
    <col min="2" max="2" width="6.59765625" style="71" customWidth="1"/>
    <col min="3" max="3" width="5.69921875" style="71" customWidth="1"/>
    <col min="4" max="4" width="8.5" style="71" customWidth="1"/>
    <col min="5" max="5" width="11.19921875" style="71" customWidth="1"/>
    <col min="6" max="6" width="6.8984375" style="71" customWidth="1"/>
    <col min="7" max="7" width="17.19921875" style="71" customWidth="1"/>
    <col min="8" max="8" width="10.296875" style="202" bestFit="1" customWidth="1"/>
    <col min="9" max="9" width="8.3984375" style="188" customWidth="1"/>
    <col min="10" max="10" width="17.19921875" style="78" customWidth="1"/>
    <col min="11" max="11" width="16.796875" style="77" customWidth="1"/>
    <col min="12" max="12" width="18.09765625" style="78" customWidth="1"/>
    <col min="13" max="13" width="19.19921875" style="78" customWidth="1"/>
    <col min="14" max="14" width="7.59765625" style="71" customWidth="1"/>
    <col min="15" max="16" width="7.8984375" style="71" customWidth="1"/>
    <col min="17" max="17" width="17.19921875" style="77" bestFit="1" customWidth="1"/>
    <col min="18" max="18" width="10.69921875" style="78" bestFit="1" customWidth="1"/>
    <col min="19" max="238" width="9.09765625" style="71"/>
    <col min="239" max="239" width="6.59765625" style="71" customWidth="1"/>
    <col min="240" max="240" width="11.3984375" style="71" customWidth="1"/>
    <col min="241" max="241" width="6.8984375" style="71" customWidth="1"/>
    <col min="242" max="242" width="16.3984375" style="71" customWidth="1"/>
    <col min="243" max="243" width="14.09765625" style="71" customWidth="1"/>
    <col min="244" max="244" width="5.3984375" style="71" customWidth="1"/>
    <col min="245" max="245" width="44.8984375" style="71" customWidth="1"/>
    <col min="246" max="246" width="7.19921875" style="71" customWidth="1"/>
    <col min="247" max="247" width="6.3984375" style="71" customWidth="1"/>
    <col min="248" max="248" width="11.8984375" style="71" customWidth="1"/>
    <col min="249" max="249" width="14.59765625" style="71" customWidth="1"/>
    <col min="250" max="250" width="14.3984375" style="71" customWidth="1"/>
    <col min="251" max="251" width="12.69921875" style="71" customWidth="1"/>
    <col min="252" max="252" width="13.8984375" style="71" customWidth="1"/>
    <col min="253" max="253" width="14.3984375" style="71" customWidth="1"/>
    <col min="254" max="254" width="12.69921875" style="71" customWidth="1"/>
    <col min="255" max="255" width="13.8984375" style="71" customWidth="1"/>
    <col min="256" max="256" width="14.3984375" style="71" customWidth="1"/>
    <col min="257" max="257" width="12.69921875" style="71" customWidth="1"/>
    <col min="258" max="260" width="7.3984375" style="71" customWidth="1"/>
    <col min="261" max="261" width="10.69921875" style="71" customWidth="1"/>
    <col min="262" max="494" width="9.09765625" style="71"/>
    <col min="495" max="495" width="6.59765625" style="71" customWidth="1"/>
    <col min="496" max="496" width="11.3984375" style="71" customWidth="1"/>
    <col min="497" max="497" width="6.8984375" style="71" customWidth="1"/>
    <col min="498" max="498" width="16.3984375" style="71" customWidth="1"/>
    <col min="499" max="499" width="14.09765625" style="71" customWidth="1"/>
    <col min="500" max="500" width="5.3984375" style="71" customWidth="1"/>
    <col min="501" max="501" width="44.8984375" style="71" customWidth="1"/>
    <col min="502" max="502" width="7.19921875" style="71" customWidth="1"/>
    <col min="503" max="503" width="6.3984375" style="71" customWidth="1"/>
    <col min="504" max="504" width="11.8984375" style="71" customWidth="1"/>
    <col min="505" max="505" width="14.59765625" style="71" customWidth="1"/>
    <col min="506" max="506" width="14.3984375" style="71" customWidth="1"/>
    <col min="507" max="507" width="12.69921875" style="71" customWidth="1"/>
    <col min="508" max="508" width="13.8984375" style="71" customWidth="1"/>
    <col min="509" max="509" width="14.3984375" style="71" customWidth="1"/>
    <col min="510" max="510" width="12.69921875" style="71" customWidth="1"/>
    <col min="511" max="511" width="13.8984375" style="71" customWidth="1"/>
    <col min="512" max="512" width="14.3984375" style="71" customWidth="1"/>
    <col min="513" max="513" width="12.69921875" style="71" customWidth="1"/>
    <col min="514" max="516" width="7.3984375" style="71" customWidth="1"/>
    <col min="517" max="517" width="10.69921875" style="71" customWidth="1"/>
    <col min="518" max="750" width="9.09765625" style="71"/>
    <col min="751" max="751" width="6.59765625" style="71" customWidth="1"/>
    <col min="752" max="752" width="11.3984375" style="71" customWidth="1"/>
    <col min="753" max="753" width="6.8984375" style="71" customWidth="1"/>
    <col min="754" max="754" width="16.3984375" style="71" customWidth="1"/>
    <col min="755" max="755" width="14.09765625" style="71" customWidth="1"/>
    <col min="756" max="756" width="5.3984375" style="71" customWidth="1"/>
    <col min="757" max="757" width="44.8984375" style="71" customWidth="1"/>
    <col min="758" max="758" width="7.19921875" style="71" customWidth="1"/>
    <col min="759" max="759" width="6.3984375" style="71" customWidth="1"/>
    <col min="760" max="760" width="11.8984375" style="71" customWidth="1"/>
    <col min="761" max="761" width="14.59765625" style="71" customWidth="1"/>
    <col min="762" max="762" width="14.3984375" style="71" customWidth="1"/>
    <col min="763" max="763" width="12.69921875" style="71" customWidth="1"/>
    <col min="764" max="764" width="13.8984375" style="71" customWidth="1"/>
    <col min="765" max="765" width="14.3984375" style="71" customWidth="1"/>
    <col min="766" max="766" width="12.69921875" style="71" customWidth="1"/>
    <col min="767" max="767" width="13.8984375" style="71" customWidth="1"/>
    <col min="768" max="768" width="14.3984375" style="71" customWidth="1"/>
    <col min="769" max="769" width="12.69921875" style="71" customWidth="1"/>
    <col min="770" max="772" width="7.3984375" style="71" customWidth="1"/>
    <col min="773" max="773" width="10.69921875" style="71" customWidth="1"/>
    <col min="774" max="1006" width="9.09765625" style="71"/>
    <col min="1007" max="1007" width="6.59765625" style="71" customWidth="1"/>
    <col min="1008" max="1008" width="11.3984375" style="71" customWidth="1"/>
    <col min="1009" max="1009" width="6.8984375" style="71" customWidth="1"/>
    <col min="1010" max="1010" width="16.3984375" style="71" customWidth="1"/>
    <col min="1011" max="1011" width="14.09765625" style="71" customWidth="1"/>
    <col min="1012" max="1012" width="5.3984375" style="71" customWidth="1"/>
    <col min="1013" max="1013" width="44.8984375" style="71" customWidth="1"/>
    <col min="1014" max="1014" width="7.19921875" style="71" customWidth="1"/>
    <col min="1015" max="1015" width="6.3984375" style="71" customWidth="1"/>
    <col min="1016" max="1016" width="11.8984375" style="71" customWidth="1"/>
    <col min="1017" max="1017" width="14.59765625" style="71" customWidth="1"/>
    <col min="1018" max="1018" width="14.3984375" style="71" customWidth="1"/>
    <col min="1019" max="1019" width="12.69921875" style="71" customWidth="1"/>
    <col min="1020" max="1020" width="13.8984375" style="71" customWidth="1"/>
    <col min="1021" max="1021" width="14.3984375" style="71" customWidth="1"/>
    <col min="1022" max="1022" width="12.69921875" style="71" customWidth="1"/>
    <col min="1023" max="1023" width="13.8984375" style="71" customWidth="1"/>
    <col min="1024" max="1024" width="14.3984375" style="71" customWidth="1"/>
    <col min="1025" max="1025" width="12.69921875" style="71" customWidth="1"/>
    <col min="1026" max="1028" width="7.3984375" style="71" customWidth="1"/>
    <col min="1029" max="1029" width="10.69921875" style="71" customWidth="1"/>
    <col min="1030" max="1262" width="9.09765625" style="71"/>
    <col min="1263" max="1263" width="6.59765625" style="71" customWidth="1"/>
    <col min="1264" max="1264" width="11.3984375" style="71" customWidth="1"/>
    <col min="1265" max="1265" width="6.8984375" style="71" customWidth="1"/>
    <col min="1266" max="1266" width="16.3984375" style="71" customWidth="1"/>
    <col min="1267" max="1267" width="14.09765625" style="71" customWidth="1"/>
    <col min="1268" max="1268" width="5.3984375" style="71" customWidth="1"/>
    <col min="1269" max="1269" width="44.8984375" style="71" customWidth="1"/>
    <col min="1270" max="1270" width="7.19921875" style="71" customWidth="1"/>
    <col min="1271" max="1271" width="6.3984375" style="71" customWidth="1"/>
    <col min="1272" max="1272" width="11.8984375" style="71" customWidth="1"/>
    <col min="1273" max="1273" width="14.59765625" style="71" customWidth="1"/>
    <col min="1274" max="1274" width="14.3984375" style="71" customWidth="1"/>
    <col min="1275" max="1275" width="12.69921875" style="71" customWidth="1"/>
    <col min="1276" max="1276" width="13.8984375" style="71" customWidth="1"/>
    <col min="1277" max="1277" width="14.3984375" style="71" customWidth="1"/>
    <col min="1278" max="1278" width="12.69921875" style="71" customWidth="1"/>
    <col min="1279" max="1279" width="13.8984375" style="71" customWidth="1"/>
    <col min="1280" max="1280" width="14.3984375" style="71" customWidth="1"/>
    <col min="1281" max="1281" width="12.69921875" style="71" customWidth="1"/>
    <col min="1282" max="1284" width="7.3984375" style="71" customWidth="1"/>
    <col min="1285" max="1285" width="10.69921875" style="71" customWidth="1"/>
    <col min="1286" max="1518" width="9.09765625" style="71"/>
    <col min="1519" max="1519" width="6.59765625" style="71" customWidth="1"/>
    <col min="1520" max="1520" width="11.3984375" style="71" customWidth="1"/>
    <col min="1521" max="1521" width="6.8984375" style="71" customWidth="1"/>
    <col min="1522" max="1522" width="16.3984375" style="71" customWidth="1"/>
    <col min="1523" max="1523" width="14.09765625" style="71" customWidth="1"/>
    <col min="1524" max="1524" width="5.3984375" style="71" customWidth="1"/>
    <col min="1525" max="1525" width="44.8984375" style="71" customWidth="1"/>
    <col min="1526" max="1526" width="7.19921875" style="71" customWidth="1"/>
    <col min="1527" max="1527" width="6.3984375" style="71" customWidth="1"/>
    <col min="1528" max="1528" width="11.8984375" style="71" customWidth="1"/>
    <col min="1529" max="1529" width="14.59765625" style="71" customWidth="1"/>
    <col min="1530" max="1530" width="14.3984375" style="71" customWidth="1"/>
    <col min="1531" max="1531" width="12.69921875" style="71" customWidth="1"/>
    <col min="1532" max="1532" width="13.8984375" style="71" customWidth="1"/>
    <col min="1533" max="1533" width="14.3984375" style="71" customWidth="1"/>
    <col min="1534" max="1534" width="12.69921875" style="71" customWidth="1"/>
    <col min="1535" max="1535" width="13.8984375" style="71" customWidth="1"/>
    <col min="1536" max="1536" width="14.3984375" style="71" customWidth="1"/>
    <col min="1537" max="1537" width="12.69921875" style="71" customWidth="1"/>
    <col min="1538" max="1540" width="7.3984375" style="71" customWidth="1"/>
    <col min="1541" max="1541" width="10.69921875" style="71" customWidth="1"/>
    <col min="1542" max="1774" width="9.09765625" style="71"/>
    <col min="1775" max="1775" width="6.59765625" style="71" customWidth="1"/>
    <col min="1776" max="1776" width="11.3984375" style="71" customWidth="1"/>
    <col min="1777" max="1777" width="6.8984375" style="71" customWidth="1"/>
    <col min="1778" max="1778" width="16.3984375" style="71" customWidth="1"/>
    <col min="1779" max="1779" width="14.09765625" style="71" customWidth="1"/>
    <col min="1780" max="1780" width="5.3984375" style="71" customWidth="1"/>
    <col min="1781" max="1781" width="44.8984375" style="71" customWidth="1"/>
    <col min="1782" max="1782" width="7.19921875" style="71" customWidth="1"/>
    <col min="1783" max="1783" width="6.3984375" style="71" customWidth="1"/>
    <col min="1784" max="1784" width="11.8984375" style="71" customWidth="1"/>
    <col min="1785" max="1785" width="14.59765625" style="71" customWidth="1"/>
    <col min="1786" max="1786" width="14.3984375" style="71" customWidth="1"/>
    <col min="1787" max="1787" width="12.69921875" style="71" customWidth="1"/>
    <col min="1788" max="1788" width="13.8984375" style="71" customWidth="1"/>
    <col min="1789" max="1789" width="14.3984375" style="71" customWidth="1"/>
    <col min="1790" max="1790" width="12.69921875" style="71" customWidth="1"/>
    <col min="1791" max="1791" width="13.8984375" style="71" customWidth="1"/>
    <col min="1792" max="1792" width="14.3984375" style="71" customWidth="1"/>
    <col min="1793" max="1793" width="12.69921875" style="71" customWidth="1"/>
    <col min="1794" max="1796" width="7.3984375" style="71" customWidth="1"/>
    <col min="1797" max="1797" width="10.69921875" style="71" customWidth="1"/>
    <col min="1798" max="2030" width="9.09765625" style="71"/>
    <col min="2031" max="2031" width="6.59765625" style="71" customWidth="1"/>
    <col min="2032" max="2032" width="11.3984375" style="71" customWidth="1"/>
    <col min="2033" max="2033" width="6.8984375" style="71" customWidth="1"/>
    <col min="2034" max="2034" width="16.3984375" style="71" customWidth="1"/>
    <col min="2035" max="2035" width="14.09765625" style="71" customWidth="1"/>
    <col min="2036" max="2036" width="5.3984375" style="71" customWidth="1"/>
    <col min="2037" max="2037" width="44.8984375" style="71" customWidth="1"/>
    <col min="2038" max="2038" width="7.19921875" style="71" customWidth="1"/>
    <col min="2039" max="2039" width="6.3984375" style="71" customWidth="1"/>
    <col min="2040" max="2040" width="11.8984375" style="71" customWidth="1"/>
    <col min="2041" max="2041" width="14.59765625" style="71" customWidth="1"/>
    <col min="2042" max="2042" width="14.3984375" style="71" customWidth="1"/>
    <col min="2043" max="2043" width="12.69921875" style="71" customWidth="1"/>
    <col min="2044" max="2044" width="13.8984375" style="71" customWidth="1"/>
    <col min="2045" max="2045" width="14.3984375" style="71" customWidth="1"/>
    <col min="2046" max="2046" width="12.69921875" style="71" customWidth="1"/>
    <col min="2047" max="2047" width="13.8984375" style="71" customWidth="1"/>
    <col min="2048" max="2048" width="14.3984375" style="71" customWidth="1"/>
    <col min="2049" max="2049" width="12.69921875" style="71" customWidth="1"/>
    <col min="2050" max="2052" width="7.3984375" style="71" customWidth="1"/>
    <col min="2053" max="2053" width="10.69921875" style="71" customWidth="1"/>
    <col min="2054" max="2286" width="9.09765625" style="71"/>
    <col min="2287" max="2287" width="6.59765625" style="71" customWidth="1"/>
    <col min="2288" max="2288" width="11.3984375" style="71" customWidth="1"/>
    <col min="2289" max="2289" width="6.8984375" style="71" customWidth="1"/>
    <col min="2290" max="2290" width="16.3984375" style="71" customWidth="1"/>
    <col min="2291" max="2291" width="14.09765625" style="71" customWidth="1"/>
    <col min="2292" max="2292" width="5.3984375" style="71" customWidth="1"/>
    <col min="2293" max="2293" width="44.8984375" style="71" customWidth="1"/>
    <col min="2294" max="2294" width="7.19921875" style="71" customWidth="1"/>
    <col min="2295" max="2295" width="6.3984375" style="71" customWidth="1"/>
    <col min="2296" max="2296" width="11.8984375" style="71" customWidth="1"/>
    <col min="2297" max="2297" width="14.59765625" style="71" customWidth="1"/>
    <col min="2298" max="2298" width="14.3984375" style="71" customWidth="1"/>
    <col min="2299" max="2299" width="12.69921875" style="71" customWidth="1"/>
    <col min="2300" max="2300" width="13.8984375" style="71" customWidth="1"/>
    <col min="2301" max="2301" width="14.3984375" style="71" customWidth="1"/>
    <col min="2302" max="2302" width="12.69921875" style="71" customWidth="1"/>
    <col min="2303" max="2303" width="13.8984375" style="71" customWidth="1"/>
    <col min="2304" max="2304" width="14.3984375" style="71" customWidth="1"/>
    <col min="2305" max="2305" width="12.69921875" style="71" customWidth="1"/>
    <col min="2306" max="2308" width="7.3984375" style="71" customWidth="1"/>
    <col min="2309" max="2309" width="10.69921875" style="71" customWidth="1"/>
    <col min="2310" max="2542" width="9.09765625" style="71"/>
    <col min="2543" max="2543" width="6.59765625" style="71" customWidth="1"/>
    <col min="2544" max="2544" width="11.3984375" style="71" customWidth="1"/>
    <col min="2545" max="2545" width="6.8984375" style="71" customWidth="1"/>
    <col min="2546" max="2546" width="16.3984375" style="71" customWidth="1"/>
    <col min="2547" max="2547" width="14.09765625" style="71" customWidth="1"/>
    <col min="2548" max="2548" width="5.3984375" style="71" customWidth="1"/>
    <col min="2549" max="2549" width="44.8984375" style="71" customWidth="1"/>
    <col min="2550" max="2550" width="7.19921875" style="71" customWidth="1"/>
    <col min="2551" max="2551" width="6.3984375" style="71" customWidth="1"/>
    <col min="2552" max="2552" width="11.8984375" style="71" customWidth="1"/>
    <col min="2553" max="2553" width="14.59765625" style="71" customWidth="1"/>
    <col min="2554" max="2554" width="14.3984375" style="71" customWidth="1"/>
    <col min="2555" max="2555" width="12.69921875" style="71" customWidth="1"/>
    <col min="2556" max="2556" width="13.8984375" style="71" customWidth="1"/>
    <col min="2557" max="2557" width="14.3984375" style="71" customWidth="1"/>
    <col min="2558" max="2558" width="12.69921875" style="71" customWidth="1"/>
    <col min="2559" max="2559" width="13.8984375" style="71" customWidth="1"/>
    <col min="2560" max="2560" width="14.3984375" style="71" customWidth="1"/>
    <col min="2561" max="2561" width="12.69921875" style="71" customWidth="1"/>
    <col min="2562" max="2564" width="7.3984375" style="71" customWidth="1"/>
    <col min="2565" max="2565" width="10.69921875" style="71" customWidth="1"/>
    <col min="2566" max="2798" width="9.09765625" style="71"/>
    <col min="2799" max="2799" width="6.59765625" style="71" customWidth="1"/>
    <col min="2800" max="2800" width="11.3984375" style="71" customWidth="1"/>
    <col min="2801" max="2801" width="6.8984375" style="71" customWidth="1"/>
    <col min="2802" max="2802" width="16.3984375" style="71" customWidth="1"/>
    <col min="2803" max="2803" width="14.09765625" style="71" customWidth="1"/>
    <col min="2804" max="2804" width="5.3984375" style="71" customWidth="1"/>
    <col min="2805" max="2805" width="44.8984375" style="71" customWidth="1"/>
    <col min="2806" max="2806" width="7.19921875" style="71" customWidth="1"/>
    <col min="2807" max="2807" width="6.3984375" style="71" customWidth="1"/>
    <col min="2808" max="2808" width="11.8984375" style="71" customWidth="1"/>
    <col min="2809" max="2809" width="14.59765625" style="71" customWidth="1"/>
    <col min="2810" max="2810" width="14.3984375" style="71" customWidth="1"/>
    <col min="2811" max="2811" width="12.69921875" style="71" customWidth="1"/>
    <col min="2812" max="2812" width="13.8984375" style="71" customWidth="1"/>
    <col min="2813" max="2813" width="14.3984375" style="71" customWidth="1"/>
    <col min="2814" max="2814" width="12.69921875" style="71" customWidth="1"/>
    <col min="2815" max="2815" width="13.8984375" style="71" customWidth="1"/>
    <col min="2816" max="2816" width="14.3984375" style="71" customWidth="1"/>
    <col min="2817" max="2817" width="12.69921875" style="71" customWidth="1"/>
    <col min="2818" max="2820" width="7.3984375" style="71" customWidth="1"/>
    <col min="2821" max="2821" width="10.69921875" style="71" customWidth="1"/>
    <col min="2822" max="3054" width="9.09765625" style="71"/>
    <col min="3055" max="3055" width="6.59765625" style="71" customWidth="1"/>
    <col min="3056" max="3056" width="11.3984375" style="71" customWidth="1"/>
    <col min="3057" max="3057" width="6.8984375" style="71" customWidth="1"/>
    <col min="3058" max="3058" width="16.3984375" style="71" customWidth="1"/>
    <col min="3059" max="3059" width="14.09765625" style="71" customWidth="1"/>
    <col min="3060" max="3060" width="5.3984375" style="71" customWidth="1"/>
    <col min="3061" max="3061" width="44.8984375" style="71" customWidth="1"/>
    <col min="3062" max="3062" width="7.19921875" style="71" customWidth="1"/>
    <col min="3063" max="3063" width="6.3984375" style="71" customWidth="1"/>
    <col min="3064" max="3064" width="11.8984375" style="71" customWidth="1"/>
    <col min="3065" max="3065" width="14.59765625" style="71" customWidth="1"/>
    <col min="3066" max="3066" width="14.3984375" style="71" customWidth="1"/>
    <col min="3067" max="3067" width="12.69921875" style="71" customWidth="1"/>
    <col min="3068" max="3068" width="13.8984375" style="71" customWidth="1"/>
    <col min="3069" max="3069" width="14.3984375" style="71" customWidth="1"/>
    <col min="3070" max="3070" width="12.69921875" style="71" customWidth="1"/>
    <col min="3071" max="3071" width="13.8984375" style="71" customWidth="1"/>
    <col min="3072" max="3072" width="14.3984375" style="71" customWidth="1"/>
    <col min="3073" max="3073" width="12.69921875" style="71" customWidth="1"/>
    <col min="3074" max="3076" width="7.3984375" style="71" customWidth="1"/>
    <col min="3077" max="3077" width="10.69921875" style="71" customWidth="1"/>
    <col min="3078" max="3310" width="9.09765625" style="71"/>
    <col min="3311" max="3311" width="6.59765625" style="71" customWidth="1"/>
    <col min="3312" max="3312" width="11.3984375" style="71" customWidth="1"/>
    <col min="3313" max="3313" width="6.8984375" style="71" customWidth="1"/>
    <col min="3314" max="3314" width="16.3984375" style="71" customWidth="1"/>
    <col min="3315" max="3315" width="14.09765625" style="71" customWidth="1"/>
    <col min="3316" max="3316" width="5.3984375" style="71" customWidth="1"/>
    <col min="3317" max="3317" width="44.8984375" style="71" customWidth="1"/>
    <col min="3318" max="3318" width="7.19921875" style="71" customWidth="1"/>
    <col min="3319" max="3319" width="6.3984375" style="71" customWidth="1"/>
    <col min="3320" max="3320" width="11.8984375" style="71" customWidth="1"/>
    <col min="3321" max="3321" width="14.59765625" style="71" customWidth="1"/>
    <col min="3322" max="3322" width="14.3984375" style="71" customWidth="1"/>
    <col min="3323" max="3323" width="12.69921875" style="71" customWidth="1"/>
    <col min="3324" max="3324" width="13.8984375" style="71" customWidth="1"/>
    <col min="3325" max="3325" width="14.3984375" style="71" customWidth="1"/>
    <col min="3326" max="3326" width="12.69921875" style="71" customWidth="1"/>
    <col min="3327" max="3327" width="13.8984375" style="71" customWidth="1"/>
    <col min="3328" max="3328" width="14.3984375" style="71" customWidth="1"/>
    <col min="3329" max="3329" width="12.69921875" style="71" customWidth="1"/>
    <col min="3330" max="3332" width="7.3984375" style="71" customWidth="1"/>
    <col min="3333" max="3333" width="10.69921875" style="71" customWidth="1"/>
    <col min="3334" max="3566" width="9.09765625" style="71"/>
    <col min="3567" max="3567" width="6.59765625" style="71" customWidth="1"/>
    <col min="3568" max="3568" width="11.3984375" style="71" customWidth="1"/>
    <col min="3569" max="3569" width="6.8984375" style="71" customWidth="1"/>
    <col min="3570" max="3570" width="16.3984375" style="71" customWidth="1"/>
    <col min="3571" max="3571" width="14.09765625" style="71" customWidth="1"/>
    <col min="3572" max="3572" width="5.3984375" style="71" customWidth="1"/>
    <col min="3573" max="3573" width="44.8984375" style="71" customWidth="1"/>
    <col min="3574" max="3574" width="7.19921875" style="71" customWidth="1"/>
    <col min="3575" max="3575" width="6.3984375" style="71" customWidth="1"/>
    <col min="3576" max="3576" width="11.8984375" style="71" customWidth="1"/>
    <col min="3577" max="3577" width="14.59765625" style="71" customWidth="1"/>
    <col min="3578" max="3578" width="14.3984375" style="71" customWidth="1"/>
    <col min="3579" max="3579" width="12.69921875" style="71" customWidth="1"/>
    <col min="3580" max="3580" width="13.8984375" style="71" customWidth="1"/>
    <col min="3581" max="3581" width="14.3984375" style="71" customWidth="1"/>
    <col min="3582" max="3582" width="12.69921875" style="71" customWidth="1"/>
    <col min="3583" max="3583" width="13.8984375" style="71" customWidth="1"/>
    <col min="3584" max="3584" width="14.3984375" style="71" customWidth="1"/>
    <col min="3585" max="3585" width="12.69921875" style="71" customWidth="1"/>
    <col min="3586" max="3588" width="7.3984375" style="71" customWidth="1"/>
    <col min="3589" max="3589" width="10.69921875" style="71" customWidth="1"/>
    <col min="3590" max="3822" width="9.09765625" style="71"/>
    <col min="3823" max="3823" width="6.59765625" style="71" customWidth="1"/>
    <col min="3824" max="3824" width="11.3984375" style="71" customWidth="1"/>
    <col min="3825" max="3825" width="6.8984375" style="71" customWidth="1"/>
    <col min="3826" max="3826" width="16.3984375" style="71" customWidth="1"/>
    <col min="3827" max="3827" width="14.09765625" style="71" customWidth="1"/>
    <col min="3828" max="3828" width="5.3984375" style="71" customWidth="1"/>
    <col min="3829" max="3829" width="44.8984375" style="71" customWidth="1"/>
    <col min="3830" max="3830" width="7.19921875" style="71" customWidth="1"/>
    <col min="3831" max="3831" width="6.3984375" style="71" customWidth="1"/>
    <col min="3832" max="3832" width="11.8984375" style="71" customWidth="1"/>
    <col min="3833" max="3833" width="14.59765625" style="71" customWidth="1"/>
    <col min="3834" max="3834" width="14.3984375" style="71" customWidth="1"/>
    <col min="3835" max="3835" width="12.69921875" style="71" customWidth="1"/>
    <col min="3836" max="3836" width="13.8984375" style="71" customWidth="1"/>
    <col min="3837" max="3837" width="14.3984375" style="71" customWidth="1"/>
    <col min="3838" max="3838" width="12.69921875" style="71" customWidth="1"/>
    <col min="3839" max="3839" width="13.8984375" style="71" customWidth="1"/>
    <col min="3840" max="3840" width="14.3984375" style="71" customWidth="1"/>
    <col min="3841" max="3841" width="12.69921875" style="71" customWidth="1"/>
    <col min="3842" max="3844" width="7.3984375" style="71" customWidth="1"/>
    <col min="3845" max="3845" width="10.69921875" style="71" customWidth="1"/>
    <col min="3846" max="4078" width="9.09765625" style="71"/>
    <col min="4079" max="4079" width="6.59765625" style="71" customWidth="1"/>
    <col min="4080" max="4080" width="11.3984375" style="71" customWidth="1"/>
    <col min="4081" max="4081" width="6.8984375" style="71" customWidth="1"/>
    <col min="4082" max="4082" width="16.3984375" style="71" customWidth="1"/>
    <col min="4083" max="4083" width="14.09765625" style="71" customWidth="1"/>
    <col min="4084" max="4084" width="5.3984375" style="71" customWidth="1"/>
    <col min="4085" max="4085" width="44.8984375" style="71" customWidth="1"/>
    <col min="4086" max="4086" width="7.19921875" style="71" customWidth="1"/>
    <col min="4087" max="4087" width="6.3984375" style="71" customWidth="1"/>
    <col min="4088" max="4088" width="11.8984375" style="71" customWidth="1"/>
    <col min="4089" max="4089" width="14.59765625" style="71" customWidth="1"/>
    <col min="4090" max="4090" width="14.3984375" style="71" customWidth="1"/>
    <col min="4091" max="4091" width="12.69921875" style="71" customWidth="1"/>
    <col min="4092" max="4092" width="13.8984375" style="71" customWidth="1"/>
    <col min="4093" max="4093" width="14.3984375" style="71" customWidth="1"/>
    <col min="4094" max="4094" width="12.69921875" style="71" customWidth="1"/>
    <col min="4095" max="4095" width="13.8984375" style="71" customWidth="1"/>
    <col min="4096" max="4096" width="14.3984375" style="71" customWidth="1"/>
    <col min="4097" max="4097" width="12.69921875" style="71" customWidth="1"/>
    <col min="4098" max="4100" width="7.3984375" style="71" customWidth="1"/>
    <col min="4101" max="4101" width="10.69921875" style="71" customWidth="1"/>
    <col min="4102" max="4334" width="9.09765625" style="71"/>
    <col min="4335" max="4335" width="6.59765625" style="71" customWidth="1"/>
    <col min="4336" max="4336" width="11.3984375" style="71" customWidth="1"/>
    <col min="4337" max="4337" width="6.8984375" style="71" customWidth="1"/>
    <col min="4338" max="4338" width="16.3984375" style="71" customWidth="1"/>
    <col min="4339" max="4339" width="14.09765625" style="71" customWidth="1"/>
    <col min="4340" max="4340" width="5.3984375" style="71" customWidth="1"/>
    <col min="4341" max="4341" width="44.8984375" style="71" customWidth="1"/>
    <col min="4342" max="4342" width="7.19921875" style="71" customWidth="1"/>
    <col min="4343" max="4343" width="6.3984375" style="71" customWidth="1"/>
    <col min="4344" max="4344" width="11.8984375" style="71" customWidth="1"/>
    <col min="4345" max="4345" width="14.59765625" style="71" customWidth="1"/>
    <col min="4346" max="4346" width="14.3984375" style="71" customWidth="1"/>
    <col min="4347" max="4347" width="12.69921875" style="71" customWidth="1"/>
    <col min="4348" max="4348" width="13.8984375" style="71" customWidth="1"/>
    <col min="4349" max="4349" width="14.3984375" style="71" customWidth="1"/>
    <col min="4350" max="4350" width="12.69921875" style="71" customWidth="1"/>
    <col min="4351" max="4351" width="13.8984375" style="71" customWidth="1"/>
    <col min="4352" max="4352" width="14.3984375" style="71" customWidth="1"/>
    <col min="4353" max="4353" width="12.69921875" style="71" customWidth="1"/>
    <col min="4354" max="4356" width="7.3984375" style="71" customWidth="1"/>
    <col min="4357" max="4357" width="10.69921875" style="71" customWidth="1"/>
    <col min="4358" max="4590" width="9.09765625" style="71"/>
    <col min="4591" max="4591" width="6.59765625" style="71" customWidth="1"/>
    <col min="4592" max="4592" width="11.3984375" style="71" customWidth="1"/>
    <col min="4593" max="4593" width="6.8984375" style="71" customWidth="1"/>
    <col min="4594" max="4594" width="16.3984375" style="71" customWidth="1"/>
    <col min="4595" max="4595" width="14.09765625" style="71" customWidth="1"/>
    <col min="4596" max="4596" width="5.3984375" style="71" customWidth="1"/>
    <col min="4597" max="4597" width="44.8984375" style="71" customWidth="1"/>
    <col min="4598" max="4598" width="7.19921875" style="71" customWidth="1"/>
    <col min="4599" max="4599" width="6.3984375" style="71" customWidth="1"/>
    <col min="4600" max="4600" width="11.8984375" style="71" customWidth="1"/>
    <col min="4601" max="4601" width="14.59765625" style="71" customWidth="1"/>
    <col min="4602" max="4602" width="14.3984375" style="71" customWidth="1"/>
    <col min="4603" max="4603" width="12.69921875" style="71" customWidth="1"/>
    <col min="4604" max="4604" width="13.8984375" style="71" customWidth="1"/>
    <col min="4605" max="4605" width="14.3984375" style="71" customWidth="1"/>
    <col min="4606" max="4606" width="12.69921875" style="71" customWidth="1"/>
    <col min="4607" max="4607" width="13.8984375" style="71" customWidth="1"/>
    <col min="4608" max="4608" width="14.3984375" style="71" customWidth="1"/>
    <col min="4609" max="4609" width="12.69921875" style="71" customWidth="1"/>
    <col min="4610" max="4612" width="7.3984375" style="71" customWidth="1"/>
    <col min="4613" max="4613" width="10.69921875" style="71" customWidth="1"/>
    <col min="4614" max="4846" width="9.09765625" style="71"/>
    <col min="4847" max="4847" width="6.59765625" style="71" customWidth="1"/>
    <col min="4848" max="4848" width="11.3984375" style="71" customWidth="1"/>
    <col min="4849" max="4849" width="6.8984375" style="71" customWidth="1"/>
    <col min="4850" max="4850" width="16.3984375" style="71" customWidth="1"/>
    <col min="4851" max="4851" width="14.09765625" style="71" customWidth="1"/>
    <col min="4852" max="4852" width="5.3984375" style="71" customWidth="1"/>
    <col min="4853" max="4853" width="44.8984375" style="71" customWidth="1"/>
    <col min="4854" max="4854" width="7.19921875" style="71" customWidth="1"/>
    <col min="4855" max="4855" width="6.3984375" style="71" customWidth="1"/>
    <col min="4856" max="4856" width="11.8984375" style="71" customWidth="1"/>
    <col min="4857" max="4857" width="14.59765625" style="71" customWidth="1"/>
    <col min="4858" max="4858" width="14.3984375" style="71" customWidth="1"/>
    <col min="4859" max="4859" width="12.69921875" style="71" customWidth="1"/>
    <col min="4860" max="4860" width="13.8984375" style="71" customWidth="1"/>
    <col min="4861" max="4861" width="14.3984375" style="71" customWidth="1"/>
    <col min="4862" max="4862" width="12.69921875" style="71" customWidth="1"/>
    <col min="4863" max="4863" width="13.8984375" style="71" customWidth="1"/>
    <col min="4864" max="4864" width="14.3984375" style="71" customWidth="1"/>
    <col min="4865" max="4865" width="12.69921875" style="71" customWidth="1"/>
    <col min="4866" max="4868" width="7.3984375" style="71" customWidth="1"/>
    <col min="4869" max="4869" width="10.69921875" style="71" customWidth="1"/>
    <col min="4870" max="5102" width="9.09765625" style="71"/>
    <col min="5103" max="5103" width="6.59765625" style="71" customWidth="1"/>
    <col min="5104" max="5104" width="11.3984375" style="71" customWidth="1"/>
    <col min="5105" max="5105" width="6.8984375" style="71" customWidth="1"/>
    <col min="5106" max="5106" width="16.3984375" style="71" customWidth="1"/>
    <col min="5107" max="5107" width="14.09765625" style="71" customWidth="1"/>
    <col min="5108" max="5108" width="5.3984375" style="71" customWidth="1"/>
    <col min="5109" max="5109" width="44.8984375" style="71" customWidth="1"/>
    <col min="5110" max="5110" width="7.19921875" style="71" customWidth="1"/>
    <col min="5111" max="5111" width="6.3984375" style="71" customWidth="1"/>
    <col min="5112" max="5112" width="11.8984375" style="71" customWidth="1"/>
    <col min="5113" max="5113" width="14.59765625" style="71" customWidth="1"/>
    <col min="5114" max="5114" width="14.3984375" style="71" customWidth="1"/>
    <col min="5115" max="5115" width="12.69921875" style="71" customWidth="1"/>
    <col min="5116" max="5116" width="13.8984375" style="71" customWidth="1"/>
    <col min="5117" max="5117" width="14.3984375" style="71" customWidth="1"/>
    <col min="5118" max="5118" width="12.69921875" style="71" customWidth="1"/>
    <col min="5119" max="5119" width="13.8984375" style="71" customWidth="1"/>
    <col min="5120" max="5120" width="14.3984375" style="71" customWidth="1"/>
    <col min="5121" max="5121" width="12.69921875" style="71" customWidth="1"/>
    <col min="5122" max="5124" width="7.3984375" style="71" customWidth="1"/>
    <col min="5125" max="5125" width="10.69921875" style="71" customWidth="1"/>
    <col min="5126" max="5358" width="9.09765625" style="71"/>
    <col min="5359" max="5359" width="6.59765625" style="71" customWidth="1"/>
    <col min="5360" max="5360" width="11.3984375" style="71" customWidth="1"/>
    <col min="5361" max="5361" width="6.8984375" style="71" customWidth="1"/>
    <col min="5362" max="5362" width="16.3984375" style="71" customWidth="1"/>
    <col min="5363" max="5363" width="14.09765625" style="71" customWidth="1"/>
    <col min="5364" max="5364" width="5.3984375" style="71" customWidth="1"/>
    <col min="5365" max="5365" width="44.8984375" style="71" customWidth="1"/>
    <col min="5366" max="5366" width="7.19921875" style="71" customWidth="1"/>
    <col min="5367" max="5367" width="6.3984375" style="71" customWidth="1"/>
    <col min="5368" max="5368" width="11.8984375" style="71" customWidth="1"/>
    <col min="5369" max="5369" width="14.59765625" style="71" customWidth="1"/>
    <col min="5370" max="5370" width="14.3984375" style="71" customWidth="1"/>
    <col min="5371" max="5371" width="12.69921875" style="71" customWidth="1"/>
    <col min="5372" max="5372" width="13.8984375" style="71" customWidth="1"/>
    <col min="5373" max="5373" width="14.3984375" style="71" customWidth="1"/>
    <col min="5374" max="5374" width="12.69921875" style="71" customWidth="1"/>
    <col min="5375" max="5375" width="13.8984375" style="71" customWidth="1"/>
    <col min="5376" max="5376" width="14.3984375" style="71" customWidth="1"/>
    <col min="5377" max="5377" width="12.69921875" style="71" customWidth="1"/>
    <col min="5378" max="5380" width="7.3984375" style="71" customWidth="1"/>
    <col min="5381" max="5381" width="10.69921875" style="71" customWidth="1"/>
    <col min="5382" max="5614" width="9.09765625" style="71"/>
    <col min="5615" max="5615" width="6.59765625" style="71" customWidth="1"/>
    <col min="5616" max="5616" width="11.3984375" style="71" customWidth="1"/>
    <col min="5617" max="5617" width="6.8984375" style="71" customWidth="1"/>
    <col min="5618" max="5618" width="16.3984375" style="71" customWidth="1"/>
    <col min="5619" max="5619" width="14.09765625" style="71" customWidth="1"/>
    <col min="5620" max="5620" width="5.3984375" style="71" customWidth="1"/>
    <col min="5621" max="5621" width="44.8984375" style="71" customWidth="1"/>
    <col min="5622" max="5622" width="7.19921875" style="71" customWidth="1"/>
    <col min="5623" max="5623" width="6.3984375" style="71" customWidth="1"/>
    <col min="5624" max="5624" width="11.8984375" style="71" customWidth="1"/>
    <col min="5625" max="5625" width="14.59765625" style="71" customWidth="1"/>
    <col min="5626" max="5626" width="14.3984375" style="71" customWidth="1"/>
    <col min="5627" max="5627" width="12.69921875" style="71" customWidth="1"/>
    <col min="5628" max="5628" width="13.8984375" style="71" customWidth="1"/>
    <col min="5629" max="5629" width="14.3984375" style="71" customWidth="1"/>
    <col min="5630" max="5630" width="12.69921875" style="71" customWidth="1"/>
    <col min="5631" max="5631" width="13.8984375" style="71" customWidth="1"/>
    <col min="5632" max="5632" width="14.3984375" style="71" customWidth="1"/>
    <col min="5633" max="5633" width="12.69921875" style="71" customWidth="1"/>
    <col min="5634" max="5636" width="7.3984375" style="71" customWidth="1"/>
    <col min="5637" max="5637" width="10.69921875" style="71" customWidth="1"/>
    <col min="5638" max="5870" width="9.09765625" style="71"/>
    <col min="5871" max="5871" width="6.59765625" style="71" customWidth="1"/>
    <col min="5872" max="5872" width="11.3984375" style="71" customWidth="1"/>
    <col min="5873" max="5873" width="6.8984375" style="71" customWidth="1"/>
    <col min="5874" max="5874" width="16.3984375" style="71" customWidth="1"/>
    <col min="5875" max="5875" width="14.09765625" style="71" customWidth="1"/>
    <col min="5876" max="5876" width="5.3984375" style="71" customWidth="1"/>
    <col min="5877" max="5877" width="44.8984375" style="71" customWidth="1"/>
    <col min="5878" max="5878" width="7.19921875" style="71" customWidth="1"/>
    <col min="5879" max="5879" width="6.3984375" style="71" customWidth="1"/>
    <col min="5880" max="5880" width="11.8984375" style="71" customWidth="1"/>
    <col min="5881" max="5881" width="14.59765625" style="71" customWidth="1"/>
    <col min="5882" max="5882" width="14.3984375" style="71" customWidth="1"/>
    <col min="5883" max="5883" width="12.69921875" style="71" customWidth="1"/>
    <col min="5884" max="5884" width="13.8984375" style="71" customWidth="1"/>
    <col min="5885" max="5885" width="14.3984375" style="71" customWidth="1"/>
    <col min="5886" max="5886" width="12.69921875" style="71" customWidth="1"/>
    <col min="5887" max="5887" width="13.8984375" style="71" customWidth="1"/>
    <col min="5888" max="5888" width="14.3984375" style="71" customWidth="1"/>
    <col min="5889" max="5889" width="12.69921875" style="71" customWidth="1"/>
    <col min="5890" max="5892" width="7.3984375" style="71" customWidth="1"/>
    <col min="5893" max="5893" width="10.69921875" style="71" customWidth="1"/>
    <col min="5894" max="6126" width="9.09765625" style="71"/>
    <col min="6127" max="6127" width="6.59765625" style="71" customWidth="1"/>
    <col min="6128" max="6128" width="11.3984375" style="71" customWidth="1"/>
    <col min="6129" max="6129" width="6.8984375" style="71" customWidth="1"/>
    <col min="6130" max="6130" width="16.3984375" style="71" customWidth="1"/>
    <col min="6131" max="6131" width="14.09765625" style="71" customWidth="1"/>
    <col min="6132" max="6132" width="5.3984375" style="71" customWidth="1"/>
    <col min="6133" max="6133" width="44.8984375" style="71" customWidth="1"/>
    <col min="6134" max="6134" width="7.19921875" style="71" customWidth="1"/>
    <col min="6135" max="6135" width="6.3984375" style="71" customWidth="1"/>
    <col min="6136" max="6136" width="11.8984375" style="71" customWidth="1"/>
    <col min="6137" max="6137" width="14.59765625" style="71" customWidth="1"/>
    <col min="6138" max="6138" width="14.3984375" style="71" customWidth="1"/>
    <col min="6139" max="6139" width="12.69921875" style="71" customWidth="1"/>
    <col min="6140" max="6140" width="13.8984375" style="71" customWidth="1"/>
    <col min="6141" max="6141" width="14.3984375" style="71" customWidth="1"/>
    <col min="6142" max="6142" width="12.69921875" style="71" customWidth="1"/>
    <col min="6143" max="6143" width="13.8984375" style="71" customWidth="1"/>
    <col min="6144" max="6144" width="14.3984375" style="71" customWidth="1"/>
    <col min="6145" max="6145" width="12.69921875" style="71" customWidth="1"/>
    <col min="6146" max="6148" width="7.3984375" style="71" customWidth="1"/>
    <col min="6149" max="6149" width="10.69921875" style="71" customWidth="1"/>
    <col min="6150" max="6382" width="9.09765625" style="71"/>
    <col min="6383" max="6383" width="6.59765625" style="71" customWidth="1"/>
    <col min="6384" max="6384" width="11.3984375" style="71" customWidth="1"/>
    <col min="6385" max="6385" width="6.8984375" style="71" customWidth="1"/>
    <col min="6386" max="6386" width="16.3984375" style="71" customWidth="1"/>
    <col min="6387" max="6387" width="14.09765625" style="71" customWidth="1"/>
    <col min="6388" max="6388" width="5.3984375" style="71" customWidth="1"/>
    <col min="6389" max="6389" width="44.8984375" style="71" customWidth="1"/>
    <col min="6390" max="6390" width="7.19921875" style="71" customWidth="1"/>
    <col min="6391" max="6391" width="6.3984375" style="71" customWidth="1"/>
    <col min="6392" max="6392" width="11.8984375" style="71" customWidth="1"/>
    <col min="6393" max="6393" width="14.59765625" style="71" customWidth="1"/>
    <col min="6394" max="6394" width="14.3984375" style="71" customWidth="1"/>
    <col min="6395" max="6395" width="12.69921875" style="71" customWidth="1"/>
    <col min="6396" max="6396" width="13.8984375" style="71" customWidth="1"/>
    <col min="6397" max="6397" width="14.3984375" style="71" customWidth="1"/>
    <col min="6398" max="6398" width="12.69921875" style="71" customWidth="1"/>
    <col min="6399" max="6399" width="13.8984375" style="71" customWidth="1"/>
    <col min="6400" max="6400" width="14.3984375" style="71" customWidth="1"/>
    <col min="6401" max="6401" width="12.69921875" style="71" customWidth="1"/>
    <col min="6402" max="6404" width="7.3984375" style="71" customWidth="1"/>
    <col min="6405" max="6405" width="10.69921875" style="71" customWidth="1"/>
    <col min="6406" max="6638" width="9.09765625" style="71"/>
    <col min="6639" max="6639" width="6.59765625" style="71" customWidth="1"/>
    <col min="6640" max="6640" width="11.3984375" style="71" customWidth="1"/>
    <col min="6641" max="6641" width="6.8984375" style="71" customWidth="1"/>
    <col min="6642" max="6642" width="16.3984375" style="71" customWidth="1"/>
    <col min="6643" max="6643" width="14.09765625" style="71" customWidth="1"/>
    <col min="6644" max="6644" width="5.3984375" style="71" customWidth="1"/>
    <col min="6645" max="6645" width="44.8984375" style="71" customWidth="1"/>
    <col min="6646" max="6646" width="7.19921875" style="71" customWidth="1"/>
    <col min="6647" max="6647" width="6.3984375" style="71" customWidth="1"/>
    <col min="6648" max="6648" width="11.8984375" style="71" customWidth="1"/>
    <col min="6649" max="6649" width="14.59765625" style="71" customWidth="1"/>
    <col min="6650" max="6650" width="14.3984375" style="71" customWidth="1"/>
    <col min="6651" max="6651" width="12.69921875" style="71" customWidth="1"/>
    <col min="6652" max="6652" width="13.8984375" style="71" customWidth="1"/>
    <col min="6653" max="6653" width="14.3984375" style="71" customWidth="1"/>
    <col min="6654" max="6654" width="12.69921875" style="71" customWidth="1"/>
    <col min="6655" max="6655" width="13.8984375" style="71" customWidth="1"/>
    <col min="6656" max="6656" width="14.3984375" style="71" customWidth="1"/>
    <col min="6657" max="6657" width="12.69921875" style="71" customWidth="1"/>
    <col min="6658" max="6660" width="7.3984375" style="71" customWidth="1"/>
    <col min="6661" max="6661" width="10.69921875" style="71" customWidth="1"/>
    <col min="6662" max="6894" width="9.09765625" style="71"/>
    <col min="6895" max="6895" width="6.59765625" style="71" customWidth="1"/>
    <col min="6896" max="6896" width="11.3984375" style="71" customWidth="1"/>
    <col min="6897" max="6897" width="6.8984375" style="71" customWidth="1"/>
    <col min="6898" max="6898" width="16.3984375" style="71" customWidth="1"/>
    <col min="6899" max="6899" width="14.09765625" style="71" customWidth="1"/>
    <col min="6900" max="6900" width="5.3984375" style="71" customWidth="1"/>
    <col min="6901" max="6901" width="44.8984375" style="71" customWidth="1"/>
    <col min="6902" max="6902" width="7.19921875" style="71" customWidth="1"/>
    <col min="6903" max="6903" width="6.3984375" style="71" customWidth="1"/>
    <col min="6904" max="6904" width="11.8984375" style="71" customWidth="1"/>
    <col min="6905" max="6905" width="14.59765625" style="71" customWidth="1"/>
    <col min="6906" max="6906" width="14.3984375" style="71" customWidth="1"/>
    <col min="6907" max="6907" width="12.69921875" style="71" customWidth="1"/>
    <col min="6908" max="6908" width="13.8984375" style="71" customWidth="1"/>
    <col min="6909" max="6909" width="14.3984375" style="71" customWidth="1"/>
    <col min="6910" max="6910" width="12.69921875" style="71" customWidth="1"/>
    <col min="6911" max="6911" width="13.8984375" style="71" customWidth="1"/>
    <col min="6912" max="6912" width="14.3984375" style="71" customWidth="1"/>
    <col min="6913" max="6913" width="12.69921875" style="71" customWidth="1"/>
    <col min="6914" max="6916" width="7.3984375" style="71" customWidth="1"/>
    <col min="6917" max="6917" width="10.69921875" style="71" customWidth="1"/>
    <col min="6918" max="7150" width="9.09765625" style="71"/>
    <col min="7151" max="7151" width="6.59765625" style="71" customWidth="1"/>
    <col min="7152" max="7152" width="11.3984375" style="71" customWidth="1"/>
    <col min="7153" max="7153" width="6.8984375" style="71" customWidth="1"/>
    <col min="7154" max="7154" width="16.3984375" style="71" customWidth="1"/>
    <col min="7155" max="7155" width="14.09765625" style="71" customWidth="1"/>
    <col min="7156" max="7156" width="5.3984375" style="71" customWidth="1"/>
    <col min="7157" max="7157" width="44.8984375" style="71" customWidth="1"/>
    <col min="7158" max="7158" width="7.19921875" style="71" customWidth="1"/>
    <col min="7159" max="7159" width="6.3984375" style="71" customWidth="1"/>
    <col min="7160" max="7160" width="11.8984375" style="71" customWidth="1"/>
    <col min="7161" max="7161" width="14.59765625" style="71" customWidth="1"/>
    <col min="7162" max="7162" width="14.3984375" style="71" customWidth="1"/>
    <col min="7163" max="7163" width="12.69921875" style="71" customWidth="1"/>
    <col min="7164" max="7164" width="13.8984375" style="71" customWidth="1"/>
    <col min="7165" max="7165" width="14.3984375" style="71" customWidth="1"/>
    <col min="7166" max="7166" width="12.69921875" style="71" customWidth="1"/>
    <col min="7167" max="7167" width="13.8984375" style="71" customWidth="1"/>
    <col min="7168" max="7168" width="14.3984375" style="71" customWidth="1"/>
    <col min="7169" max="7169" width="12.69921875" style="71" customWidth="1"/>
    <col min="7170" max="7172" width="7.3984375" style="71" customWidth="1"/>
    <col min="7173" max="7173" width="10.69921875" style="71" customWidth="1"/>
    <col min="7174" max="7406" width="9.09765625" style="71"/>
    <col min="7407" max="7407" width="6.59765625" style="71" customWidth="1"/>
    <col min="7408" max="7408" width="11.3984375" style="71" customWidth="1"/>
    <col min="7409" max="7409" width="6.8984375" style="71" customWidth="1"/>
    <col min="7410" max="7410" width="16.3984375" style="71" customWidth="1"/>
    <col min="7411" max="7411" width="14.09765625" style="71" customWidth="1"/>
    <col min="7412" max="7412" width="5.3984375" style="71" customWidth="1"/>
    <col min="7413" max="7413" width="44.8984375" style="71" customWidth="1"/>
    <col min="7414" max="7414" width="7.19921875" style="71" customWidth="1"/>
    <col min="7415" max="7415" width="6.3984375" style="71" customWidth="1"/>
    <col min="7416" max="7416" width="11.8984375" style="71" customWidth="1"/>
    <col min="7417" max="7417" width="14.59765625" style="71" customWidth="1"/>
    <col min="7418" max="7418" width="14.3984375" style="71" customWidth="1"/>
    <col min="7419" max="7419" width="12.69921875" style="71" customWidth="1"/>
    <col min="7420" max="7420" width="13.8984375" style="71" customWidth="1"/>
    <col min="7421" max="7421" width="14.3984375" style="71" customWidth="1"/>
    <col min="7422" max="7422" width="12.69921875" style="71" customWidth="1"/>
    <col min="7423" max="7423" width="13.8984375" style="71" customWidth="1"/>
    <col min="7424" max="7424" width="14.3984375" style="71" customWidth="1"/>
    <col min="7425" max="7425" width="12.69921875" style="71" customWidth="1"/>
    <col min="7426" max="7428" width="7.3984375" style="71" customWidth="1"/>
    <col min="7429" max="7429" width="10.69921875" style="71" customWidth="1"/>
    <col min="7430" max="7662" width="9.09765625" style="71"/>
    <col min="7663" max="7663" width="6.59765625" style="71" customWidth="1"/>
    <col min="7664" max="7664" width="11.3984375" style="71" customWidth="1"/>
    <col min="7665" max="7665" width="6.8984375" style="71" customWidth="1"/>
    <col min="7666" max="7666" width="16.3984375" style="71" customWidth="1"/>
    <col min="7667" max="7667" width="14.09765625" style="71" customWidth="1"/>
    <col min="7668" max="7668" width="5.3984375" style="71" customWidth="1"/>
    <col min="7669" max="7669" width="44.8984375" style="71" customWidth="1"/>
    <col min="7670" max="7670" width="7.19921875" style="71" customWidth="1"/>
    <col min="7671" max="7671" width="6.3984375" style="71" customWidth="1"/>
    <col min="7672" max="7672" width="11.8984375" style="71" customWidth="1"/>
    <col min="7673" max="7673" width="14.59765625" style="71" customWidth="1"/>
    <col min="7674" max="7674" width="14.3984375" style="71" customWidth="1"/>
    <col min="7675" max="7675" width="12.69921875" style="71" customWidth="1"/>
    <col min="7676" max="7676" width="13.8984375" style="71" customWidth="1"/>
    <col min="7677" max="7677" width="14.3984375" style="71" customWidth="1"/>
    <col min="7678" max="7678" width="12.69921875" style="71" customWidth="1"/>
    <col min="7679" max="7679" width="13.8984375" style="71" customWidth="1"/>
    <col min="7680" max="7680" width="14.3984375" style="71" customWidth="1"/>
    <col min="7681" max="7681" width="12.69921875" style="71" customWidth="1"/>
    <col min="7682" max="7684" width="7.3984375" style="71" customWidth="1"/>
    <col min="7685" max="7685" width="10.69921875" style="71" customWidth="1"/>
    <col min="7686" max="7918" width="9.09765625" style="71"/>
    <col min="7919" max="7919" width="6.59765625" style="71" customWidth="1"/>
    <col min="7920" max="7920" width="11.3984375" style="71" customWidth="1"/>
    <col min="7921" max="7921" width="6.8984375" style="71" customWidth="1"/>
    <col min="7922" max="7922" width="16.3984375" style="71" customWidth="1"/>
    <col min="7923" max="7923" width="14.09765625" style="71" customWidth="1"/>
    <col min="7924" max="7924" width="5.3984375" style="71" customWidth="1"/>
    <col min="7925" max="7925" width="44.8984375" style="71" customWidth="1"/>
    <col min="7926" max="7926" width="7.19921875" style="71" customWidth="1"/>
    <col min="7927" max="7927" width="6.3984375" style="71" customWidth="1"/>
    <col min="7928" max="7928" width="11.8984375" style="71" customWidth="1"/>
    <col min="7929" max="7929" width="14.59765625" style="71" customWidth="1"/>
    <col min="7930" max="7930" width="14.3984375" style="71" customWidth="1"/>
    <col min="7931" max="7931" width="12.69921875" style="71" customWidth="1"/>
    <col min="7932" max="7932" width="13.8984375" style="71" customWidth="1"/>
    <col min="7933" max="7933" width="14.3984375" style="71" customWidth="1"/>
    <col min="7934" max="7934" width="12.69921875" style="71" customWidth="1"/>
    <col min="7935" max="7935" width="13.8984375" style="71" customWidth="1"/>
    <col min="7936" max="7936" width="14.3984375" style="71" customWidth="1"/>
    <col min="7937" max="7937" width="12.69921875" style="71" customWidth="1"/>
    <col min="7938" max="7940" width="7.3984375" style="71" customWidth="1"/>
    <col min="7941" max="7941" width="10.69921875" style="71" customWidth="1"/>
    <col min="7942" max="8174" width="9.09765625" style="71"/>
    <col min="8175" max="8175" width="6.59765625" style="71" customWidth="1"/>
    <col min="8176" max="8176" width="11.3984375" style="71" customWidth="1"/>
    <col min="8177" max="8177" width="6.8984375" style="71" customWidth="1"/>
    <col min="8178" max="8178" width="16.3984375" style="71" customWidth="1"/>
    <col min="8179" max="8179" width="14.09765625" style="71" customWidth="1"/>
    <col min="8180" max="8180" width="5.3984375" style="71" customWidth="1"/>
    <col min="8181" max="8181" width="44.8984375" style="71" customWidth="1"/>
    <col min="8182" max="8182" width="7.19921875" style="71" customWidth="1"/>
    <col min="8183" max="8183" width="6.3984375" style="71" customWidth="1"/>
    <col min="8184" max="8184" width="11.8984375" style="71" customWidth="1"/>
    <col min="8185" max="8185" width="14.59765625" style="71" customWidth="1"/>
    <col min="8186" max="8186" width="14.3984375" style="71" customWidth="1"/>
    <col min="8187" max="8187" width="12.69921875" style="71" customWidth="1"/>
    <col min="8188" max="8188" width="13.8984375" style="71" customWidth="1"/>
    <col min="8189" max="8189" width="14.3984375" style="71" customWidth="1"/>
    <col min="8190" max="8190" width="12.69921875" style="71" customWidth="1"/>
    <col min="8191" max="8191" width="13.8984375" style="71" customWidth="1"/>
    <col min="8192" max="8192" width="14.3984375" style="71" customWidth="1"/>
    <col min="8193" max="8193" width="12.69921875" style="71" customWidth="1"/>
    <col min="8194" max="8196" width="7.3984375" style="71" customWidth="1"/>
    <col min="8197" max="8197" width="10.69921875" style="71" customWidth="1"/>
    <col min="8198" max="8430" width="9.09765625" style="71"/>
    <col min="8431" max="8431" width="6.59765625" style="71" customWidth="1"/>
    <col min="8432" max="8432" width="11.3984375" style="71" customWidth="1"/>
    <col min="8433" max="8433" width="6.8984375" style="71" customWidth="1"/>
    <col min="8434" max="8434" width="16.3984375" style="71" customWidth="1"/>
    <col min="8435" max="8435" width="14.09765625" style="71" customWidth="1"/>
    <col min="8436" max="8436" width="5.3984375" style="71" customWidth="1"/>
    <col min="8437" max="8437" width="44.8984375" style="71" customWidth="1"/>
    <col min="8438" max="8438" width="7.19921875" style="71" customWidth="1"/>
    <col min="8439" max="8439" width="6.3984375" style="71" customWidth="1"/>
    <col min="8440" max="8440" width="11.8984375" style="71" customWidth="1"/>
    <col min="8441" max="8441" width="14.59765625" style="71" customWidth="1"/>
    <col min="8442" max="8442" width="14.3984375" style="71" customWidth="1"/>
    <col min="8443" max="8443" width="12.69921875" style="71" customWidth="1"/>
    <col min="8444" max="8444" width="13.8984375" style="71" customWidth="1"/>
    <col min="8445" max="8445" width="14.3984375" style="71" customWidth="1"/>
    <col min="8446" max="8446" width="12.69921875" style="71" customWidth="1"/>
    <col min="8447" max="8447" width="13.8984375" style="71" customWidth="1"/>
    <col min="8448" max="8448" width="14.3984375" style="71" customWidth="1"/>
    <col min="8449" max="8449" width="12.69921875" style="71" customWidth="1"/>
    <col min="8450" max="8452" width="7.3984375" style="71" customWidth="1"/>
    <col min="8453" max="8453" width="10.69921875" style="71" customWidth="1"/>
    <col min="8454" max="8686" width="9.09765625" style="71"/>
    <col min="8687" max="8687" width="6.59765625" style="71" customWidth="1"/>
    <col min="8688" max="8688" width="11.3984375" style="71" customWidth="1"/>
    <col min="8689" max="8689" width="6.8984375" style="71" customWidth="1"/>
    <col min="8690" max="8690" width="16.3984375" style="71" customWidth="1"/>
    <col min="8691" max="8691" width="14.09765625" style="71" customWidth="1"/>
    <col min="8692" max="8692" width="5.3984375" style="71" customWidth="1"/>
    <col min="8693" max="8693" width="44.8984375" style="71" customWidth="1"/>
    <col min="8694" max="8694" width="7.19921875" style="71" customWidth="1"/>
    <col min="8695" max="8695" width="6.3984375" style="71" customWidth="1"/>
    <col min="8696" max="8696" width="11.8984375" style="71" customWidth="1"/>
    <col min="8697" max="8697" width="14.59765625" style="71" customWidth="1"/>
    <col min="8698" max="8698" width="14.3984375" style="71" customWidth="1"/>
    <col min="8699" max="8699" width="12.69921875" style="71" customWidth="1"/>
    <col min="8700" max="8700" width="13.8984375" style="71" customWidth="1"/>
    <col min="8701" max="8701" width="14.3984375" style="71" customWidth="1"/>
    <col min="8702" max="8702" width="12.69921875" style="71" customWidth="1"/>
    <col min="8703" max="8703" width="13.8984375" style="71" customWidth="1"/>
    <col min="8704" max="8704" width="14.3984375" style="71" customWidth="1"/>
    <col min="8705" max="8705" width="12.69921875" style="71" customWidth="1"/>
    <col min="8706" max="8708" width="7.3984375" style="71" customWidth="1"/>
    <col min="8709" max="8709" width="10.69921875" style="71" customWidth="1"/>
    <col min="8710" max="8942" width="9.09765625" style="71"/>
    <col min="8943" max="8943" width="6.59765625" style="71" customWidth="1"/>
    <col min="8944" max="8944" width="11.3984375" style="71" customWidth="1"/>
    <col min="8945" max="8945" width="6.8984375" style="71" customWidth="1"/>
    <col min="8946" max="8946" width="16.3984375" style="71" customWidth="1"/>
    <col min="8947" max="8947" width="14.09765625" style="71" customWidth="1"/>
    <col min="8948" max="8948" width="5.3984375" style="71" customWidth="1"/>
    <col min="8949" max="8949" width="44.8984375" style="71" customWidth="1"/>
    <col min="8950" max="8950" width="7.19921875" style="71" customWidth="1"/>
    <col min="8951" max="8951" width="6.3984375" style="71" customWidth="1"/>
    <col min="8952" max="8952" width="11.8984375" style="71" customWidth="1"/>
    <col min="8953" max="8953" width="14.59765625" style="71" customWidth="1"/>
    <col min="8954" max="8954" width="14.3984375" style="71" customWidth="1"/>
    <col min="8955" max="8955" width="12.69921875" style="71" customWidth="1"/>
    <col min="8956" max="8956" width="13.8984375" style="71" customWidth="1"/>
    <col min="8957" max="8957" width="14.3984375" style="71" customWidth="1"/>
    <col min="8958" max="8958" width="12.69921875" style="71" customWidth="1"/>
    <col min="8959" max="8959" width="13.8984375" style="71" customWidth="1"/>
    <col min="8960" max="8960" width="14.3984375" style="71" customWidth="1"/>
    <col min="8961" max="8961" width="12.69921875" style="71" customWidth="1"/>
    <col min="8962" max="8964" width="7.3984375" style="71" customWidth="1"/>
    <col min="8965" max="8965" width="10.69921875" style="71" customWidth="1"/>
    <col min="8966" max="9198" width="9.09765625" style="71"/>
    <col min="9199" max="9199" width="6.59765625" style="71" customWidth="1"/>
    <col min="9200" max="9200" width="11.3984375" style="71" customWidth="1"/>
    <col min="9201" max="9201" width="6.8984375" style="71" customWidth="1"/>
    <col min="9202" max="9202" width="16.3984375" style="71" customWidth="1"/>
    <col min="9203" max="9203" width="14.09765625" style="71" customWidth="1"/>
    <col min="9204" max="9204" width="5.3984375" style="71" customWidth="1"/>
    <col min="9205" max="9205" width="44.8984375" style="71" customWidth="1"/>
    <col min="9206" max="9206" width="7.19921875" style="71" customWidth="1"/>
    <col min="9207" max="9207" width="6.3984375" style="71" customWidth="1"/>
    <col min="9208" max="9208" width="11.8984375" style="71" customWidth="1"/>
    <col min="9209" max="9209" width="14.59765625" style="71" customWidth="1"/>
    <col min="9210" max="9210" width="14.3984375" style="71" customWidth="1"/>
    <col min="9211" max="9211" width="12.69921875" style="71" customWidth="1"/>
    <col min="9212" max="9212" width="13.8984375" style="71" customWidth="1"/>
    <col min="9213" max="9213" width="14.3984375" style="71" customWidth="1"/>
    <col min="9214" max="9214" width="12.69921875" style="71" customWidth="1"/>
    <col min="9215" max="9215" width="13.8984375" style="71" customWidth="1"/>
    <col min="9216" max="9216" width="14.3984375" style="71" customWidth="1"/>
    <col min="9217" max="9217" width="12.69921875" style="71" customWidth="1"/>
    <col min="9218" max="9220" width="7.3984375" style="71" customWidth="1"/>
    <col min="9221" max="9221" width="10.69921875" style="71" customWidth="1"/>
    <col min="9222" max="9454" width="9.09765625" style="71"/>
    <col min="9455" max="9455" width="6.59765625" style="71" customWidth="1"/>
    <col min="9456" max="9456" width="11.3984375" style="71" customWidth="1"/>
    <col min="9457" max="9457" width="6.8984375" style="71" customWidth="1"/>
    <col min="9458" max="9458" width="16.3984375" style="71" customWidth="1"/>
    <col min="9459" max="9459" width="14.09765625" style="71" customWidth="1"/>
    <col min="9460" max="9460" width="5.3984375" style="71" customWidth="1"/>
    <col min="9461" max="9461" width="44.8984375" style="71" customWidth="1"/>
    <col min="9462" max="9462" width="7.19921875" style="71" customWidth="1"/>
    <col min="9463" max="9463" width="6.3984375" style="71" customWidth="1"/>
    <col min="9464" max="9464" width="11.8984375" style="71" customWidth="1"/>
    <col min="9465" max="9465" width="14.59765625" style="71" customWidth="1"/>
    <col min="9466" max="9466" width="14.3984375" style="71" customWidth="1"/>
    <col min="9467" max="9467" width="12.69921875" style="71" customWidth="1"/>
    <col min="9468" max="9468" width="13.8984375" style="71" customWidth="1"/>
    <col min="9469" max="9469" width="14.3984375" style="71" customWidth="1"/>
    <col min="9470" max="9470" width="12.69921875" style="71" customWidth="1"/>
    <col min="9471" max="9471" width="13.8984375" style="71" customWidth="1"/>
    <col min="9472" max="9472" width="14.3984375" style="71" customWidth="1"/>
    <col min="9473" max="9473" width="12.69921875" style="71" customWidth="1"/>
    <col min="9474" max="9476" width="7.3984375" style="71" customWidth="1"/>
    <col min="9477" max="9477" width="10.69921875" style="71" customWidth="1"/>
    <col min="9478" max="9710" width="9.09765625" style="71"/>
    <col min="9711" max="9711" width="6.59765625" style="71" customWidth="1"/>
    <col min="9712" max="9712" width="11.3984375" style="71" customWidth="1"/>
    <col min="9713" max="9713" width="6.8984375" style="71" customWidth="1"/>
    <col min="9714" max="9714" width="16.3984375" style="71" customWidth="1"/>
    <col min="9715" max="9715" width="14.09765625" style="71" customWidth="1"/>
    <col min="9716" max="9716" width="5.3984375" style="71" customWidth="1"/>
    <col min="9717" max="9717" width="44.8984375" style="71" customWidth="1"/>
    <col min="9718" max="9718" width="7.19921875" style="71" customWidth="1"/>
    <col min="9719" max="9719" width="6.3984375" style="71" customWidth="1"/>
    <col min="9720" max="9720" width="11.8984375" style="71" customWidth="1"/>
    <col min="9721" max="9721" width="14.59765625" style="71" customWidth="1"/>
    <col min="9722" max="9722" width="14.3984375" style="71" customWidth="1"/>
    <col min="9723" max="9723" width="12.69921875" style="71" customWidth="1"/>
    <col min="9724" max="9724" width="13.8984375" style="71" customWidth="1"/>
    <col min="9725" max="9725" width="14.3984375" style="71" customWidth="1"/>
    <col min="9726" max="9726" width="12.69921875" style="71" customWidth="1"/>
    <col min="9727" max="9727" width="13.8984375" style="71" customWidth="1"/>
    <col min="9728" max="9728" width="14.3984375" style="71" customWidth="1"/>
    <col min="9729" max="9729" width="12.69921875" style="71" customWidth="1"/>
    <col min="9730" max="9732" width="7.3984375" style="71" customWidth="1"/>
    <col min="9733" max="9733" width="10.69921875" style="71" customWidth="1"/>
    <col min="9734" max="9966" width="9.09765625" style="71"/>
    <col min="9967" max="9967" width="6.59765625" style="71" customWidth="1"/>
    <col min="9968" max="9968" width="11.3984375" style="71" customWidth="1"/>
    <col min="9969" max="9969" width="6.8984375" style="71" customWidth="1"/>
    <col min="9970" max="9970" width="16.3984375" style="71" customWidth="1"/>
    <col min="9971" max="9971" width="14.09765625" style="71" customWidth="1"/>
    <col min="9972" max="9972" width="5.3984375" style="71" customWidth="1"/>
    <col min="9973" max="9973" width="44.8984375" style="71" customWidth="1"/>
    <col min="9974" max="9974" width="7.19921875" style="71" customWidth="1"/>
    <col min="9975" max="9975" width="6.3984375" style="71" customWidth="1"/>
    <col min="9976" max="9976" width="11.8984375" style="71" customWidth="1"/>
    <col min="9977" max="9977" width="14.59765625" style="71" customWidth="1"/>
    <col min="9978" max="9978" width="14.3984375" style="71" customWidth="1"/>
    <col min="9979" max="9979" width="12.69921875" style="71" customWidth="1"/>
    <col min="9980" max="9980" width="13.8984375" style="71" customWidth="1"/>
    <col min="9981" max="9981" width="14.3984375" style="71" customWidth="1"/>
    <col min="9982" max="9982" width="12.69921875" style="71" customWidth="1"/>
    <col min="9983" max="9983" width="13.8984375" style="71" customWidth="1"/>
    <col min="9984" max="9984" width="14.3984375" style="71" customWidth="1"/>
    <col min="9985" max="9985" width="12.69921875" style="71" customWidth="1"/>
    <col min="9986" max="9988" width="7.3984375" style="71" customWidth="1"/>
    <col min="9989" max="9989" width="10.69921875" style="71" customWidth="1"/>
    <col min="9990" max="10222" width="9.09765625" style="71"/>
    <col min="10223" max="10223" width="6.59765625" style="71" customWidth="1"/>
    <col min="10224" max="10224" width="11.3984375" style="71" customWidth="1"/>
    <col min="10225" max="10225" width="6.8984375" style="71" customWidth="1"/>
    <col min="10226" max="10226" width="16.3984375" style="71" customWidth="1"/>
    <col min="10227" max="10227" width="14.09765625" style="71" customWidth="1"/>
    <col min="10228" max="10228" width="5.3984375" style="71" customWidth="1"/>
    <col min="10229" max="10229" width="44.8984375" style="71" customWidth="1"/>
    <col min="10230" max="10230" width="7.19921875" style="71" customWidth="1"/>
    <col min="10231" max="10231" width="6.3984375" style="71" customWidth="1"/>
    <col min="10232" max="10232" width="11.8984375" style="71" customWidth="1"/>
    <col min="10233" max="10233" width="14.59765625" style="71" customWidth="1"/>
    <col min="10234" max="10234" width="14.3984375" style="71" customWidth="1"/>
    <col min="10235" max="10235" width="12.69921875" style="71" customWidth="1"/>
    <col min="10236" max="10236" width="13.8984375" style="71" customWidth="1"/>
    <col min="10237" max="10237" width="14.3984375" style="71" customWidth="1"/>
    <col min="10238" max="10238" width="12.69921875" style="71" customWidth="1"/>
    <col min="10239" max="10239" width="13.8984375" style="71" customWidth="1"/>
    <col min="10240" max="10240" width="14.3984375" style="71" customWidth="1"/>
    <col min="10241" max="10241" width="12.69921875" style="71" customWidth="1"/>
    <col min="10242" max="10244" width="7.3984375" style="71" customWidth="1"/>
    <col min="10245" max="10245" width="10.69921875" style="71" customWidth="1"/>
    <col min="10246" max="10478" width="9.09765625" style="71"/>
    <col min="10479" max="10479" width="6.59765625" style="71" customWidth="1"/>
    <col min="10480" max="10480" width="11.3984375" style="71" customWidth="1"/>
    <col min="10481" max="10481" width="6.8984375" style="71" customWidth="1"/>
    <col min="10482" max="10482" width="16.3984375" style="71" customWidth="1"/>
    <col min="10483" max="10483" width="14.09765625" style="71" customWidth="1"/>
    <col min="10484" max="10484" width="5.3984375" style="71" customWidth="1"/>
    <col min="10485" max="10485" width="44.8984375" style="71" customWidth="1"/>
    <col min="10486" max="10486" width="7.19921875" style="71" customWidth="1"/>
    <col min="10487" max="10487" width="6.3984375" style="71" customWidth="1"/>
    <col min="10488" max="10488" width="11.8984375" style="71" customWidth="1"/>
    <col min="10489" max="10489" width="14.59765625" style="71" customWidth="1"/>
    <col min="10490" max="10490" width="14.3984375" style="71" customWidth="1"/>
    <col min="10491" max="10491" width="12.69921875" style="71" customWidth="1"/>
    <col min="10492" max="10492" width="13.8984375" style="71" customWidth="1"/>
    <col min="10493" max="10493" width="14.3984375" style="71" customWidth="1"/>
    <col min="10494" max="10494" width="12.69921875" style="71" customWidth="1"/>
    <col min="10495" max="10495" width="13.8984375" style="71" customWidth="1"/>
    <col min="10496" max="10496" width="14.3984375" style="71" customWidth="1"/>
    <col min="10497" max="10497" width="12.69921875" style="71" customWidth="1"/>
    <col min="10498" max="10500" width="7.3984375" style="71" customWidth="1"/>
    <col min="10501" max="10501" width="10.69921875" style="71" customWidth="1"/>
    <col min="10502" max="10734" width="9.09765625" style="71"/>
    <col min="10735" max="10735" width="6.59765625" style="71" customWidth="1"/>
    <col min="10736" max="10736" width="11.3984375" style="71" customWidth="1"/>
    <col min="10737" max="10737" width="6.8984375" style="71" customWidth="1"/>
    <col min="10738" max="10738" width="16.3984375" style="71" customWidth="1"/>
    <col min="10739" max="10739" width="14.09765625" style="71" customWidth="1"/>
    <col min="10740" max="10740" width="5.3984375" style="71" customWidth="1"/>
    <col min="10741" max="10741" width="44.8984375" style="71" customWidth="1"/>
    <col min="10742" max="10742" width="7.19921875" style="71" customWidth="1"/>
    <col min="10743" max="10743" width="6.3984375" style="71" customWidth="1"/>
    <col min="10744" max="10744" width="11.8984375" style="71" customWidth="1"/>
    <col min="10745" max="10745" width="14.59765625" style="71" customWidth="1"/>
    <col min="10746" max="10746" width="14.3984375" style="71" customWidth="1"/>
    <col min="10747" max="10747" width="12.69921875" style="71" customWidth="1"/>
    <col min="10748" max="10748" width="13.8984375" style="71" customWidth="1"/>
    <col min="10749" max="10749" width="14.3984375" style="71" customWidth="1"/>
    <col min="10750" max="10750" width="12.69921875" style="71" customWidth="1"/>
    <col min="10751" max="10751" width="13.8984375" style="71" customWidth="1"/>
    <col min="10752" max="10752" width="14.3984375" style="71" customWidth="1"/>
    <col min="10753" max="10753" width="12.69921875" style="71" customWidth="1"/>
    <col min="10754" max="10756" width="7.3984375" style="71" customWidth="1"/>
    <col min="10757" max="10757" width="10.69921875" style="71" customWidth="1"/>
    <col min="10758" max="10990" width="9.09765625" style="71"/>
    <col min="10991" max="10991" width="6.59765625" style="71" customWidth="1"/>
    <col min="10992" max="10992" width="11.3984375" style="71" customWidth="1"/>
    <col min="10993" max="10993" width="6.8984375" style="71" customWidth="1"/>
    <col min="10994" max="10994" width="16.3984375" style="71" customWidth="1"/>
    <col min="10995" max="10995" width="14.09765625" style="71" customWidth="1"/>
    <col min="10996" max="10996" width="5.3984375" style="71" customWidth="1"/>
    <col min="10997" max="10997" width="44.8984375" style="71" customWidth="1"/>
    <col min="10998" max="10998" width="7.19921875" style="71" customWidth="1"/>
    <col min="10999" max="10999" width="6.3984375" style="71" customWidth="1"/>
    <col min="11000" max="11000" width="11.8984375" style="71" customWidth="1"/>
    <col min="11001" max="11001" width="14.59765625" style="71" customWidth="1"/>
    <col min="11002" max="11002" width="14.3984375" style="71" customWidth="1"/>
    <col min="11003" max="11003" width="12.69921875" style="71" customWidth="1"/>
    <col min="11004" max="11004" width="13.8984375" style="71" customWidth="1"/>
    <col min="11005" max="11005" width="14.3984375" style="71" customWidth="1"/>
    <col min="11006" max="11006" width="12.69921875" style="71" customWidth="1"/>
    <col min="11007" max="11007" width="13.8984375" style="71" customWidth="1"/>
    <col min="11008" max="11008" width="14.3984375" style="71" customWidth="1"/>
    <col min="11009" max="11009" width="12.69921875" style="71" customWidth="1"/>
    <col min="11010" max="11012" width="7.3984375" style="71" customWidth="1"/>
    <col min="11013" max="11013" width="10.69921875" style="71" customWidth="1"/>
    <col min="11014" max="11246" width="9.09765625" style="71"/>
    <col min="11247" max="11247" width="6.59765625" style="71" customWidth="1"/>
    <col min="11248" max="11248" width="11.3984375" style="71" customWidth="1"/>
    <col min="11249" max="11249" width="6.8984375" style="71" customWidth="1"/>
    <col min="11250" max="11250" width="16.3984375" style="71" customWidth="1"/>
    <col min="11251" max="11251" width="14.09765625" style="71" customWidth="1"/>
    <col min="11252" max="11252" width="5.3984375" style="71" customWidth="1"/>
    <col min="11253" max="11253" width="44.8984375" style="71" customWidth="1"/>
    <col min="11254" max="11254" width="7.19921875" style="71" customWidth="1"/>
    <col min="11255" max="11255" width="6.3984375" style="71" customWidth="1"/>
    <col min="11256" max="11256" width="11.8984375" style="71" customWidth="1"/>
    <col min="11257" max="11257" width="14.59765625" style="71" customWidth="1"/>
    <col min="11258" max="11258" width="14.3984375" style="71" customWidth="1"/>
    <col min="11259" max="11259" width="12.69921875" style="71" customWidth="1"/>
    <col min="11260" max="11260" width="13.8984375" style="71" customWidth="1"/>
    <col min="11261" max="11261" width="14.3984375" style="71" customWidth="1"/>
    <col min="11262" max="11262" width="12.69921875" style="71" customWidth="1"/>
    <col min="11263" max="11263" width="13.8984375" style="71" customWidth="1"/>
    <col min="11264" max="11264" width="14.3984375" style="71" customWidth="1"/>
    <col min="11265" max="11265" width="12.69921875" style="71" customWidth="1"/>
    <col min="11266" max="11268" width="7.3984375" style="71" customWidth="1"/>
    <col min="11269" max="11269" width="10.69921875" style="71" customWidth="1"/>
    <col min="11270" max="11502" width="9.09765625" style="71"/>
    <col min="11503" max="11503" width="6.59765625" style="71" customWidth="1"/>
    <col min="11504" max="11504" width="11.3984375" style="71" customWidth="1"/>
    <col min="11505" max="11505" width="6.8984375" style="71" customWidth="1"/>
    <col min="11506" max="11506" width="16.3984375" style="71" customWidth="1"/>
    <col min="11507" max="11507" width="14.09765625" style="71" customWidth="1"/>
    <col min="11508" max="11508" width="5.3984375" style="71" customWidth="1"/>
    <col min="11509" max="11509" width="44.8984375" style="71" customWidth="1"/>
    <col min="11510" max="11510" width="7.19921875" style="71" customWidth="1"/>
    <col min="11511" max="11511" width="6.3984375" style="71" customWidth="1"/>
    <col min="11512" max="11512" width="11.8984375" style="71" customWidth="1"/>
    <col min="11513" max="11513" width="14.59765625" style="71" customWidth="1"/>
    <col min="11514" max="11514" width="14.3984375" style="71" customWidth="1"/>
    <col min="11515" max="11515" width="12.69921875" style="71" customWidth="1"/>
    <col min="11516" max="11516" width="13.8984375" style="71" customWidth="1"/>
    <col min="11517" max="11517" width="14.3984375" style="71" customWidth="1"/>
    <col min="11518" max="11518" width="12.69921875" style="71" customWidth="1"/>
    <col min="11519" max="11519" width="13.8984375" style="71" customWidth="1"/>
    <col min="11520" max="11520" width="14.3984375" style="71" customWidth="1"/>
    <col min="11521" max="11521" width="12.69921875" style="71" customWidth="1"/>
    <col min="11522" max="11524" width="7.3984375" style="71" customWidth="1"/>
    <col min="11525" max="11525" width="10.69921875" style="71" customWidth="1"/>
    <col min="11526" max="11758" width="9.09765625" style="71"/>
    <col min="11759" max="11759" width="6.59765625" style="71" customWidth="1"/>
    <col min="11760" max="11760" width="11.3984375" style="71" customWidth="1"/>
    <col min="11761" max="11761" width="6.8984375" style="71" customWidth="1"/>
    <col min="11762" max="11762" width="16.3984375" style="71" customWidth="1"/>
    <col min="11763" max="11763" width="14.09765625" style="71" customWidth="1"/>
    <col min="11764" max="11764" width="5.3984375" style="71" customWidth="1"/>
    <col min="11765" max="11765" width="44.8984375" style="71" customWidth="1"/>
    <col min="11766" max="11766" width="7.19921875" style="71" customWidth="1"/>
    <col min="11767" max="11767" width="6.3984375" style="71" customWidth="1"/>
    <col min="11768" max="11768" width="11.8984375" style="71" customWidth="1"/>
    <col min="11769" max="11769" width="14.59765625" style="71" customWidth="1"/>
    <col min="11770" max="11770" width="14.3984375" style="71" customWidth="1"/>
    <col min="11771" max="11771" width="12.69921875" style="71" customWidth="1"/>
    <col min="11772" max="11772" width="13.8984375" style="71" customWidth="1"/>
    <col min="11773" max="11773" width="14.3984375" style="71" customWidth="1"/>
    <col min="11774" max="11774" width="12.69921875" style="71" customWidth="1"/>
    <col min="11775" max="11775" width="13.8984375" style="71" customWidth="1"/>
    <col min="11776" max="11776" width="14.3984375" style="71" customWidth="1"/>
    <col min="11777" max="11777" width="12.69921875" style="71" customWidth="1"/>
    <col min="11778" max="11780" width="7.3984375" style="71" customWidth="1"/>
    <col min="11781" max="11781" width="10.69921875" style="71" customWidth="1"/>
    <col min="11782" max="12014" width="9.09765625" style="71"/>
    <col min="12015" max="12015" width="6.59765625" style="71" customWidth="1"/>
    <col min="12016" max="12016" width="11.3984375" style="71" customWidth="1"/>
    <col min="12017" max="12017" width="6.8984375" style="71" customWidth="1"/>
    <col min="12018" max="12018" width="16.3984375" style="71" customWidth="1"/>
    <col min="12019" max="12019" width="14.09765625" style="71" customWidth="1"/>
    <col min="12020" max="12020" width="5.3984375" style="71" customWidth="1"/>
    <col min="12021" max="12021" width="44.8984375" style="71" customWidth="1"/>
    <col min="12022" max="12022" width="7.19921875" style="71" customWidth="1"/>
    <col min="12023" max="12023" width="6.3984375" style="71" customWidth="1"/>
    <col min="12024" max="12024" width="11.8984375" style="71" customWidth="1"/>
    <col min="12025" max="12025" width="14.59765625" style="71" customWidth="1"/>
    <col min="12026" max="12026" width="14.3984375" style="71" customWidth="1"/>
    <col min="12027" max="12027" width="12.69921875" style="71" customWidth="1"/>
    <col min="12028" max="12028" width="13.8984375" style="71" customWidth="1"/>
    <col min="12029" max="12029" width="14.3984375" style="71" customWidth="1"/>
    <col min="12030" max="12030" width="12.69921875" style="71" customWidth="1"/>
    <col min="12031" max="12031" width="13.8984375" style="71" customWidth="1"/>
    <col min="12032" max="12032" width="14.3984375" style="71" customWidth="1"/>
    <col min="12033" max="12033" width="12.69921875" style="71" customWidth="1"/>
    <col min="12034" max="12036" width="7.3984375" style="71" customWidth="1"/>
    <col min="12037" max="12037" width="10.69921875" style="71" customWidth="1"/>
    <col min="12038" max="12270" width="9.09765625" style="71"/>
    <col min="12271" max="12271" width="6.59765625" style="71" customWidth="1"/>
    <col min="12272" max="12272" width="11.3984375" style="71" customWidth="1"/>
    <col min="12273" max="12273" width="6.8984375" style="71" customWidth="1"/>
    <col min="12274" max="12274" width="16.3984375" style="71" customWidth="1"/>
    <col min="12275" max="12275" width="14.09765625" style="71" customWidth="1"/>
    <col min="12276" max="12276" width="5.3984375" style="71" customWidth="1"/>
    <col min="12277" max="12277" width="44.8984375" style="71" customWidth="1"/>
    <col min="12278" max="12278" width="7.19921875" style="71" customWidth="1"/>
    <col min="12279" max="12279" width="6.3984375" style="71" customWidth="1"/>
    <col min="12280" max="12280" width="11.8984375" style="71" customWidth="1"/>
    <col min="12281" max="12281" width="14.59765625" style="71" customWidth="1"/>
    <col min="12282" max="12282" width="14.3984375" style="71" customWidth="1"/>
    <col min="12283" max="12283" width="12.69921875" style="71" customWidth="1"/>
    <col min="12284" max="12284" width="13.8984375" style="71" customWidth="1"/>
    <col min="12285" max="12285" width="14.3984375" style="71" customWidth="1"/>
    <col min="12286" max="12286" width="12.69921875" style="71" customWidth="1"/>
    <col min="12287" max="12287" width="13.8984375" style="71" customWidth="1"/>
    <col min="12288" max="12288" width="14.3984375" style="71" customWidth="1"/>
    <col min="12289" max="12289" width="12.69921875" style="71" customWidth="1"/>
    <col min="12290" max="12292" width="7.3984375" style="71" customWidth="1"/>
    <col min="12293" max="12293" width="10.69921875" style="71" customWidth="1"/>
    <col min="12294" max="12526" width="9.09765625" style="71"/>
    <col min="12527" max="12527" width="6.59765625" style="71" customWidth="1"/>
    <col min="12528" max="12528" width="11.3984375" style="71" customWidth="1"/>
    <col min="12529" max="12529" width="6.8984375" style="71" customWidth="1"/>
    <col min="12530" max="12530" width="16.3984375" style="71" customWidth="1"/>
    <col min="12531" max="12531" width="14.09765625" style="71" customWidth="1"/>
    <col min="12532" max="12532" width="5.3984375" style="71" customWidth="1"/>
    <col min="12533" max="12533" width="44.8984375" style="71" customWidth="1"/>
    <col min="12534" max="12534" width="7.19921875" style="71" customWidth="1"/>
    <col min="12535" max="12535" width="6.3984375" style="71" customWidth="1"/>
    <col min="12536" max="12536" width="11.8984375" style="71" customWidth="1"/>
    <col min="12537" max="12537" width="14.59765625" style="71" customWidth="1"/>
    <col min="12538" max="12538" width="14.3984375" style="71" customWidth="1"/>
    <col min="12539" max="12539" width="12.69921875" style="71" customWidth="1"/>
    <col min="12540" max="12540" width="13.8984375" style="71" customWidth="1"/>
    <col min="12541" max="12541" width="14.3984375" style="71" customWidth="1"/>
    <col min="12542" max="12542" width="12.69921875" style="71" customWidth="1"/>
    <col min="12543" max="12543" width="13.8984375" style="71" customWidth="1"/>
    <col min="12544" max="12544" width="14.3984375" style="71" customWidth="1"/>
    <col min="12545" max="12545" width="12.69921875" style="71" customWidth="1"/>
    <col min="12546" max="12548" width="7.3984375" style="71" customWidth="1"/>
    <col min="12549" max="12549" width="10.69921875" style="71" customWidth="1"/>
    <col min="12550" max="12782" width="9.09765625" style="71"/>
    <col min="12783" max="12783" width="6.59765625" style="71" customWidth="1"/>
    <col min="12784" max="12784" width="11.3984375" style="71" customWidth="1"/>
    <col min="12785" max="12785" width="6.8984375" style="71" customWidth="1"/>
    <col min="12786" max="12786" width="16.3984375" style="71" customWidth="1"/>
    <col min="12787" max="12787" width="14.09765625" style="71" customWidth="1"/>
    <col min="12788" max="12788" width="5.3984375" style="71" customWidth="1"/>
    <col min="12789" max="12789" width="44.8984375" style="71" customWidth="1"/>
    <col min="12790" max="12790" width="7.19921875" style="71" customWidth="1"/>
    <col min="12791" max="12791" width="6.3984375" style="71" customWidth="1"/>
    <col min="12792" max="12792" width="11.8984375" style="71" customWidth="1"/>
    <col min="12793" max="12793" width="14.59765625" style="71" customWidth="1"/>
    <col min="12794" max="12794" width="14.3984375" style="71" customWidth="1"/>
    <col min="12795" max="12795" width="12.69921875" style="71" customWidth="1"/>
    <col min="12796" max="12796" width="13.8984375" style="71" customWidth="1"/>
    <col min="12797" max="12797" width="14.3984375" style="71" customWidth="1"/>
    <col min="12798" max="12798" width="12.69921875" style="71" customWidth="1"/>
    <col min="12799" max="12799" width="13.8984375" style="71" customWidth="1"/>
    <col min="12800" max="12800" width="14.3984375" style="71" customWidth="1"/>
    <col min="12801" max="12801" width="12.69921875" style="71" customWidth="1"/>
    <col min="12802" max="12804" width="7.3984375" style="71" customWidth="1"/>
    <col min="12805" max="12805" width="10.69921875" style="71" customWidth="1"/>
    <col min="12806" max="13038" width="9.09765625" style="71"/>
    <col min="13039" max="13039" width="6.59765625" style="71" customWidth="1"/>
    <col min="13040" max="13040" width="11.3984375" style="71" customWidth="1"/>
    <col min="13041" max="13041" width="6.8984375" style="71" customWidth="1"/>
    <col min="13042" max="13042" width="16.3984375" style="71" customWidth="1"/>
    <col min="13043" max="13043" width="14.09765625" style="71" customWidth="1"/>
    <col min="13044" max="13044" width="5.3984375" style="71" customWidth="1"/>
    <col min="13045" max="13045" width="44.8984375" style="71" customWidth="1"/>
    <col min="13046" max="13046" width="7.19921875" style="71" customWidth="1"/>
    <col min="13047" max="13047" width="6.3984375" style="71" customWidth="1"/>
    <col min="13048" max="13048" width="11.8984375" style="71" customWidth="1"/>
    <col min="13049" max="13049" width="14.59765625" style="71" customWidth="1"/>
    <col min="13050" max="13050" width="14.3984375" style="71" customWidth="1"/>
    <col min="13051" max="13051" width="12.69921875" style="71" customWidth="1"/>
    <col min="13052" max="13052" width="13.8984375" style="71" customWidth="1"/>
    <col min="13053" max="13053" width="14.3984375" style="71" customWidth="1"/>
    <col min="13054" max="13054" width="12.69921875" style="71" customWidth="1"/>
    <col min="13055" max="13055" width="13.8984375" style="71" customWidth="1"/>
    <col min="13056" max="13056" width="14.3984375" style="71" customWidth="1"/>
    <col min="13057" max="13057" width="12.69921875" style="71" customWidth="1"/>
    <col min="13058" max="13060" width="7.3984375" style="71" customWidth="1"/>
    <col min="13061" max="13061" width="10.69921875" style="71" customWidth="1"/>
    <col min="13062" max="13294" width="9.09765625" style="71"/>
    <col min="13295" max="13295" width="6.59765625" style="71" customWidth="1"/>
    <col min="13296" max="13296" width="11.3984375" style="71" customWidth="1"/>
    <col min="13297" max="13297" width="6.8984375" style="71" customWidth="1"/>
    <col min="13298" max="13298" width="16.3984375" style="71" customWidth="1"/>
    <col min="13299" max="13299" width="14.09765625" style="71" customWidth="1"/>
    <col min="13300" max="13300" width="5.3984375" style="71" customWidth="1"/>
    <col min="13301" max="13301" width="44.8984375" style="71" customWidth="1"/>
    <col min="13302" max="13302" width="7.19921875" style="71" customWidth="1"/>
    <col min="13303" max="13303" width="6.3984375" style="71" customWidth="1"/>
    <col min="13304" max="13304" width="11.8984375" style="71" customWidth="1"/>
    <col min="13305" max="13305" width="14.59765625" style="71" customWidth="1"/>
    <col min="13306" max="13306" width="14.3984375" style="71" customWidth="1"/>
    <col min="13307" max="13307" width="12.69921875" style="71" customWidth="1"/>
    <col min="13308" max="13308" width="13.8984375" style="71" customWidth="1"/>
    <col min="13309" max="13309" width="14.3984375" style="71" customWidth="1"/>
    <col min="13310" max="13310" width="12.69921875" style="71" customWidth="1"/>
    <col min="13311" max="13311" width="13.8984375" style="71" customWidth="1"/>
    <col min="13312" max="13312" width="14.3984375" style="71" customWidth="1"/>
    <col min="13313" max="13313" width="12.69921875" style="71" customWidth="1"/>
    <col min="13314" max="13316" width="7.3984375" style="71" customWidth="1"/>
    <col min="13317" max="13317" width="10.69921875" style="71" customWidth="1"/>
    <col min="13318" max="13550" width="9.09765625" style="71"/>
    <col min="13551" max="13551" width="6.59765625" style="71" customWidth="1"/>
    <col min="13552" max="13552" width="11.3984375" style="71" customWidth="1"/>
    <col min="13553" max="13553" width="6.8984375" style="71" customWidth="1"/>
    <col min="13554" max="13554" width="16.3984375" style="71" customWidth="1"/>
    <col min="13555" max="13555" width="14.09765625" style="71" customWidth="1"/>
    <col min="13556" max="13556" width="5.3984375" style="71" customWidth="1"/>
    <col min="13557" max="13557" width="44.8984375" style="71" customWidth="1"/>
    <col min="13558" max="13558" width="7.19921875" style="71" customWidth="1"/>
    <col min="13559" max="13559" width="6.3984375" style="71" customWidth="1"/>
    <col min="13560" max="13560" width="11.8984375" style="71" customWidth="1"/>
    <col min="13561" max="13561" width="14.59765625" style="71" customWidth="1"/>
    <col min="13562" max="13562" width="14.3984375" style="71" customWidth="1"/>
    <col min="13563" max="13563" width="12.69921875" style="71" customWidth="1"/>
    <col min="13564" max="13564" width="13.8984375" style="71" customWidth="1"/>
    <col min="13565" max="13565" width="14.3984375" style="71" customWidth="1"/>
    <col min="13566" max="13566" width="12.69921875" style="71" customWidth="1"/>
    <col min="13567" max="13567" width="13.8984375" style="71" customWidth="1"/>
    <col min="13568" max="13568" width="14.3984375" style="71" customWidth="1"/>
    <col min="13569" max="13569" width="12.69921875" style="71" customWidth="1"/>
    <col min="13570" max="13572" width="7.3984375" style="71" customWidth="1"/>
    <col min="13573" max="13573" width="10.69921875" style="71" customWidth="1"/>
    <col min="13574" max="13806" width="9.09765625" style="71"/>
    <col min="13807" max="13807" width="6.59765625" style="71" customWidth="1"/>
    <col min="13808" max="13808" width="11.3984375" style="71" customWidth="1"/>
    <col min="13809" max="13809" width="6.8984375" style="71" customWidth="1"/>
    <col min="13810" max="13810" width="16.3984375" style="71" customWidth="1"/>
    <col min="13811" max="13811" width="14.09765625" style="71" customWidth="1"/>
    <col min="13812" max="13812" width="5.3984375" style="71" customWidth="1"/>
    <col min="13813" max="13813" width="44.8984375" style="71" customWidth="1"/>
    <col min="13814" max="13814" width="7.19921875" style="71" customWidth="1"/>
    <col min="13815" max="13815" width="6.3984375" style="71" customWidth="1"/>
    <col min="13816" max="13816" width="11.8984375" style="71" customWidth="1"/>
    <col min="13817" max="13817" width="14.59765625" style="71" customWidth="1"/>
    <col min="13818" max="13818" width="14.3984375" style="71" customWidth="1"/>
    <col min="13819" max="13819" width="12.69921875" style="71" customWidth="1"/>
    <col min="13820" max="13820" width="13.8984375" style="71" customWidth="1"/>
    <col min="13821" max="13821" width="14.3984375" style="71" customWidth="1"/>
    <col min="13822" max="13822" width="12.69921875" style="71" customWidth="1"/>
    <col min="13823" max="13823" width="13.8984375" style="71" customWidth="1"/>
    <col min="13824" max="13824" width="14.3984375" style="71" customWidth="1"/>
    <col min="13825" max="13825" width="12.69921875" style="71" customWidth="1"/>
    <col min="13826" max="13828" width="7.3984375" style="71" customWidth="1"/>
    <col min="13829" max="13829" width="10.69921875" style="71" customWidth="1"/>
    <col min="13830" max="14062" width="9.09765625" style="71"/>
    <col min="14063" max="14063" width="6.59765625" style="71" customWidth="1"/>
    <col min="14064" max="14064" width="11.3984375" style="71" customWidth="1"/>
    <col min="14065" max="14065" width="6.8984375" style="71" customWidth="1"/>
    <col min="14066" max="14066" width="16.3984375" style="71" customWidth="1"/>
    <col min="14067" max="14067" width="14.09765625" style="71" customWidth="1"/>
    <col min="14068" max="14068" width="5.3984375" style="71" customWidth="1"/>
    <col min="14069" max="14069" width="44.8984375" style="71" customWidth="1"/>
    <col min="14070" max="14070" width="7.19921875" style="71" customWidth="1"/>
    <col min="14071" max="14071" width="6.3984375" style="71" customWidth="1"/>
    <col min="14072" max="14072" width="11.8984375" style="71" customWidth="1"/>
    <col min="14073" max="14073" width="14.59765625" style="71" customWidth="1"/>
    <col min="14074" max="14074" width="14.3984375" style="71" customWidth="1"/>
    <col min="14075" max="14075" width="12.69921875" style="71" customWidth="1"/>
    <col min="14076" max="14076" width="13.8984375" style="71" customWidth="1"/>
    <col min="14077" max="14077" width="14.3984375" style="71" customWidth="1"/>
    <col min="14078" max="14078" width="12.69921875" style="71" customWidth="1"/>
    <col min="14079" max="14079" width="13.8984375" style="71" customWidth="1"/>
    <col min="14080" max="14080" width="14.3984375" style="71" customWidth="1"/>
    <col min="14081" max="14081" width="12.69921875" style="71" customWidth="1"/>
    <col min="14082" max="14084" width="7.3984375" style="71" customWidth="1"/>
    <col min="14085" max="14085" width="10.69921875" style="71" customWidth="1"/>
    <col min="14086" max="14318" width="9.09765625" style="71"/>
    <col min="14319" max="14319" width="6.59765625" style="71" customWidth="1"/>
    <col min="14320" max="14320" width="11.3984375" style="71" customWidth="1"/>
    <col min="14321" max="14321" width="6.8984375" style="71" customWidth="1"/>
    <col min="14322" max="14322" width="16.3984375" style="71" customWidth="1"/>
    <col min="14323" max="14323" width="14.09765625" style="71" customWidth="1"/>
    <col min="14324" max="14324" width="5.3984375" style="71" customWidth="1"/>
    <col min="14325" max="14325" width="44.8984375" style="71" customWidth="1"/>
    <col min="14326" max="14326" width="7.19921875" style="71" customWidth="1"/>
    <col min="14327" max="14327" width="6.3984375" style="71" customWidth="1"/>
    <col min="14328" max="14328" width="11.8984375" style="71" customWidth="1"/>
    <col min="14329" max="14329" width="14.59765625" style="71" customWidth="1"/>
    <col min="14330" max="14330" width="14.3984375" style="71" customWidth="1"/>
    <col min="14331" max="14331" width="12.69921875" style="71" customWidth="1"/>
    <col min="14332" max="14332" width="13.8984375" style="71" customWidth="1"/>
    <col min="14333" max="14333" width="14.3984375" style="71" customWidth="1"/>
    <col min="14334" max="14334" width="12.69921875" style="71" customWidth="1"/>
    <col min="14335" max="14335" width="13.8984375" style="71" customWidth="1"/>
    <col min="14336" max="14336" width="14.3984375" style="71" customWidth="1"/>
    <col min="14337" max="14337" width="12.69921875" style="71" customWidth="1"/>
    <col min="14338" max="14340" width="7.3984375" style="71" customWidth="1"/>
    <col min="14341" max="14341" width="10.69921875" style="71" customWidth="1"/>
    <col min="14342" max="14574" width="9.09765625" style="71"/>
    <col min="14575" max="14575" width="6.59765625" style="71" customWidth="1"/>
    <col min="14576" max="14576" width="11.3984375" style="71" customWidth="1"/>
    <col min="14577" max="14577" width="6.8984375" style="71" customWidth="1"/>
    <col min="14578" max="14578" width="16.3984375" style="71" customWidth="1"/>
    <col min="14579" max="14579" width="14.09765625" style="71" customWidth="1"/>
    <col min="14580" max="14580" width="5.3984375" style="71" customWidth="1"/>
    <col min="14581" max="14581" width="44.8984375" style="71" customWidth="1"/>
    <col min="14582" max="14582" width="7.19921875" style="71" customWidth="1"/>
    <col min="14583" max="14583" width="6.3984375" style="71" customWidth="1"/>
    <col min="14584" max="14584" width="11.8984375" style="71" customWidth="1"/>
    <col min="14585" max="14585" width="14.59765625" style="71" customWidth="1"/>
    <col min="14586" max="14586" width="14.3984375" style="71" customWidth="1"/>
    <col min="14587" max="14587" width="12.69921875" style="71" customWidth="1"/>
    <col min="14588" max="14588" width="13.8984375" style="71" customWidth="1"/>
    <col min="14589" max="14589" width="14.3984375" style="71" customWidth="1"/>
    <col min="14590" max="14590" width="12.69921875" style="71" customWidth="1"/>
    <col min="14591" max="14591" width="13.8984375" style="71" customWidth="1"/>
    <col min="14592" max="14592" width="14.3984375" style="71" customWidth="1"/>
    <col min="14593" max="14593" width="12.69921875" style="71" customWidth="1"/>
    <col min="14594" max="14596" width="7.3984375" style="71" customWidth="1"/>
    <col min="14597" max="14597" width="10.69921875" style="71" customWidth="1"/>
    <col min="14598" max="14830" width="9.09765625" style="71"/>
    <col min="14831" max="14831" width="6.59765625" style="71" customWidth="1"/>
    <col min="14832" max="14832" width="11.3984375" style="71" customWidth="1"/>
    <col min="14833" max="14833" width="6.8984375" style="71" customWidth="1"/>
    <col min="14834" max="14834" width="16.3984375" style="71" customWidth="1"/>
    <col min="14835" max="14835" width="14.09765625" style="71" customWidth="1"/>
    <col min="14836" max="14836" width="5.3984375" style="71" customWidth="1"/>
    <col min="14837" max="14837" width="44.8984375" style="71" customWidth="1"/>
    <col min="14838" max="14838" width="7.19921875" style="71" customWidth="1"/>
    <col min="14839" max="14839" width="6.3984375" style="71" customWidth="1"/>
    <col min="14840" max="14840" width="11.8984375" style="71" customWidth="1"/>
    <col min="14841" max="14841" width="14.59765625" style="71" customWidth="1"/>
    <col min="14842" max="14842" width="14.3984375" style="71" customWidth="1"/>
    <col min="14843" max="14843" width="12.69921875" style="71" customWidth="1"/>
    <col min="14844" max="14844" width="13.8984375" style="71" customWidth="1"/>
    <col min="14845" max="14845" width="14.3984375" style="71" customWidth="1"/>
    <col min="14846" max="14846" width="12.69921875" style="71" customWidth="1"/>
    <col min="14847" max="14847" width="13.8984375" style="71" customWidth="1"/>
    <col min="14848" max="14848" width="14.3984375" style="71" customWidth="1"/>
    <col min="14849" max="14849" width="12.69921875" style="71" customWidth="1"/>
    <col min="14850" max="14852" width="7.3984375" style="71" customWidth="1"/>
    <col min="14853" max="14853" width="10.69921875" style="71" customWidth="1"/>
    <col min="14854" max="15086" width="9.09765625" style="71"/>
    <col min="15087" max="15087" width="6.59765625" style="71" customWidth="1"/>
    <col min="15088" max="15088" width="11.3984375" style="71" customWidth="1"/>
    <col min="15089" max="15089" width="6.8984375" style="71" customWidth="1"/>
    <col min="15090" max="15090" width="16.3984375" style="71" customWidth="1"/>
    <col min="15091" max="15091" width="14.09765625" style="71" customWidth="1"/>
    <col min="15092" max="15092" width="5.3984375" style="71" customWidth="1"/>
    <col min="15093" max="15093" width="44.8984375" style="71" customWidth="1"/>
    <col min="15094" max="15094" width="7.19921875" style="71" customWidth="1"/>
    <col min="15095" max="15095" width="6.3984375" style="71" customWidth="1"/>
    <col min="15096" max="15096" width="11.8984375" style="71" customWidth="1"/>
    <col min="15097" max="15097" width="14.59765625" style="71" customWidth="1"/>
    <col min="15098" max="15098" width="14.3984375" style="71" customWidth="1"/>
    <col min="15099" max="15099" width="12.69921875" style="71" customWidth="1"/>
    <col min="15100" max="15100" width="13.8984375" style="71" customWidth="1"/>
    <col min="15101" max="15101" width="14.3984375" style="71" customWidth="1"/>
    <col min="15102" max="15102" width="12.69921875" style="71" customWidth="1"/>
    <col min="15103" max="15103" width="13.8984375" style="71" customWidth="1"/>
    <col min="15104" max="15104" width="14.3984375" style="71" customWidth="1"/>
    <col min="15105" max="15105" width="12.69921875" style="71" customWidth="1"/>
    <col min="15106" max="15108" width="7.3984375" style="71" customWidth="1"/>
    <col min="15109" max="15109" width="10.69921875" style="71" customWidth="1"/>
    <col min="15110" max="15342" width="9.09765625" style="71"/>
    <col min="15343" max="15343" width="6.59765625" style="71" customWidth="1"/>
    <col min="15344" max="15344" width="11.3984375" style="71" customWidth="1"/>
    <col min="15345" max="15345" width="6.8984375" style="71" customWidth="1"/>
    <col min="15346" max="15346" width="16.3984375" style="71" customWidth="1"/>
    <col min="15347" max="15347" width="14.09765625" style="71" customWidth="1"/>
    <col min="15348" max="15348" width="5.3984375" style="71" customWidth="1"/>
    <col min="15349" max="15349" width="44.8984375" style="71" customWidth="1"/>
    <col min="15350" max="15350" width="7.19921875" style="71" customWidth="1"/>
    <col min="15351" max="15351" width="6.3984375" style="71" customWidth="1"/>
    <col min="15352" max="15352" width="11.8984375" style="71" customWidth="1"/>
    <col min="15353" max="15353" width="14.59765625" style="71" customWidth="1"/>
    <col min="15354" max="15354" width="14.3984375" style="71" customWidth="1"/>
    <col min="15355" max="15355" width="12.69921875" style="71" customWidth="1"/>
    <col min="15356" max="15356" width="13.8984375" style="71" customWidth="1"/>
    <col min="15357" max="15357" width="14.3984375" style="71" customWidth="1"/>
    <col min="15358" max="15358" width="12.69921875" style="71" customWidth="1"/>
    <col min="15359" max="15359" width="13.8984375" style="71" customWidth="1"/>
    <col min="15360" max="15360" width="14.3984375" style="71" customWidth="1"/>
    <col min="15361" max="15361" width="12.69921875" style="71" customWidth="1"/>
    <col min="15362" max="15364" width="7.3984375" style="71" customWidth="1"/>
    <col min="15365" max="15365" width="10.69921875" style="71" customWidth="1"/>
    <col min="15366" max="15598" width="9.09765625" style="71"/>
    <col min="15599" max="15599" width="6.59765625" style="71" customWidth="1"/>
    <col min="15600" max="15600" width="11.3984375" style="71" customWidth="1"/>
    <col min="15601" max="15601" width="6.8984375" style="71" customWidth="1"/>
    <col min="15602" max="15602" width="16.3984375" style="71" customWidth="1"/>
    <col min="15603" max="15603" width="14.09765625" style="71" customWidth="1"/>
    <col min="15604" max="15604" width="5.3984375" style="71" customWidth="1"/>
    <col min="15605" max="15605" width="44.8984375" style="71" customWidth="1"/>
    <col min="15606" max="15606" width="7.19921875" style="71" customWidth="1"/>
    <col min="15607" max="15607" width="6.3984375" style="71" customWidth="1"/>
    <col min="15608" max="15608" width="11.8984375" style="71" customWidth="1"/>
    <col min="15609" max="15609" width="14.59765625" style="71" customWidth="1"/>
    <col min="15610" max="15610" width="14.3984375" style="71" customWidth="1"/>
    <col min="15611" max="15611" width="12.69921875" style="71" customWidth="1"/>
    <col min="15612" max="15612" width="13.8984375" style="71" customWidth="1"/>
    <col min="15613" max="15613" width="14.3984375" style="71" customWidth="1"/>
    <col min="15614" max="15614" width="12.69921875" style="71" customWidth="1"/>
    <col min="15615" max="15615" width="13.8984375" style="71" customWidth="1"/>
    <col min="15616" max="15616" width="14.3984375" style="71" customWidth="1"/>
    <col min="15617" max="15617" width="12.69921875" style="71" customWidth="1"/>
    <col min="15618" max="15620" width="7.3984375" style="71" customWidth="1"/>
    <col min="15621" max="15621" width="10.69921875" style="71" customWidth="1"/>
    <col min="15622" max="15854" width="9.09765625" style="71"/>
    <col min="15855" max="15855" width="6.59765625" style="71" customWidth="1"/>
    <col min="15856" max="15856" width="11.3984375" style="71" customWidth="1"/>
    <col min="15857" max="15857" width="6.8984375" style="71" customWidth="1"/>
    <col min="15858" max="15858" width="16.3984375" style="71" customWidth="1"/>
    <col min="15859" max="15859" width="14.09765625" style="71" customWidth="1"/>
    <col min="15860" max="15860" width="5.3984375" style="71" customWidth="1"/>
    <col min="15861" max="15861" width="44.8984375" style="71" customWidth="1"/>
    <col min="15862" max="15862" width="7.19921875" style="71" customWidth="1"/>
    <col min="15863" max="15863" width="6.3984375" style="71" customWidth="1"/>
    <col min="15864" max="15864" width="11.8984375" style="71" customWidth="1"/>
    <col min="15865" max="15865" width="14.59765625" style="71" customWidth="1"/>
    <col min="15866" max="15866" width="14.3984375" style="71" customWidth="1"/>
    <col min="15867" max="15867" width="12.69921875" style="71" customWidth="1"/>
    <col min="15868" max="15868" width="13.8984375" style="71" customWidth="1"/>
    <col min="15869" max="15869" width="14.3984375" style="71" customWidth="1"/>
    <col min="15870" max="15870" width="12.69921875" style="71" customWidth="1"/>
    <col min="15871" max="15871" width="13.8984375" style="71" customWidth="1"/>
    <col min="15872" max="15872" width="14.3984375" style="71" customWidth="1"/>
    <col min="15873" max="15873" width="12.69921875" style="71" customWidth="1"/>
    <col min="15874" max="15876" width="7.3984375" style="71" customWidth="1"/>
    <col min="15877" max="15877" width="10.69921875" style="71" customWidth="1"/>
    <col min="15878" max="16110" width="9.09765625" style="71"/>
    <col min="16111" max="16111" width="6.59765625" style="71" customWidth="1"/>
    <col min="16112" max="16112" width="11.3984375" style="71" customWidth="1"/>
    <col min="16113" max="16113" width="6.8984375" style="71" customWidth="1"/>
    <col min="16114" max="16114" width="16.3984375" style="71" customWidth="1"/>
    <col min="16115" max="16115" width="14.09765625" style="71" customWidth="1"/>
    <col min="16116" max="16116" width="5.3984375" style="71" customWidth="1"/>
    <col min="16117" max="16117" width="44.8984375" style="71" customWidth="1"/>
    <col min="16118" max="16118" width="7.19921875" style="71" customWidth="1"/>
    <col min="16119" max="16119" width="6.3984375" style="71" customWidth="1"/>
    <col min="16120" max="16120" width="11.8984375" style="71" customWidth="1"/>
    <col min="16121" max="16121" width="14.59765625" style="71" customWidth="1"/>
    <col min="16122" max="16122" width="14.3984375" style="71" customWidth="1"/>
    <col min="16123" max="16123" width="12.69921875" style="71" customWidth="1"/>
    <col min="16124" max="16124" width="13.8984375" style="71" customWidth="1"/>
    <col min="16125" max="16125" width="14.3984375" style="71" customWidth="1"/>
    <col min="16126" max="16126" width="12.69921875" style="71" customWidth="1"/>
    <col min="16127" max="16127" width="13.8984375" style="71" customWidth="1"/>
    <col min="16128" max="16128" width="14.3984375" style="71" customWidth="1"/>
    <col min="16129" max="16129" width="12.69921875" style="71" customWidth="1"/>
    <col min="16130" max="16132" width="7.3984375" style="71" customWidth="1"/>
    <col min="16133" max="16133" width="10.69921875" style="71" customWidth="1"/>
    <col min="16134" max="16383" width="9.09765625" style="71"/>
    <col min="16384" max="16384" width="9.09765625" style="71" customWidth="1"/>
  </cols>
  <sheetData>
    <row r="1" spans="1:18" x14ac:dyDescent="0.7">
      <c r="A1" s="318" t="s">
        <v>480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190" t="s">
        <v>481</v>
      </c>
    </row>
    <row r="2" spans="1:18" ht="24" customHeight="1" x14ac:dyDescent="0.7">
      <c r="A2" s="319" t="str">
        <f>'1.สรุปรายงานการส่งงบ '!A3:H3</f>
        <v xml:space="preserve">สำหรับเดือน พฤศจิกายน 2567  ปีงบประมาณ 2568 (ข้อมูล ณ วันที่ 26 ธันวาคม 2567  เวลา 09.30 น.) 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73"/>
      <c r="N2" s="74"/>
      <c r="O2" s="74"/>
      <c r="P2" s="74"/>
    </row>
    <row r="3" spans="1:18" s="191" customFormat="1" ht="36.75" customHeight="1" x14ac:dyDescent="0.25">
      <c r="A3" s="326" t="s">
        <v>45</v>
      </c>
      <c r="B3" s="326" t="s">
        <v>124</v>
      </c>
      <c r="C3" s="326" t="s">
        <v>125</v>
      </c>
      <c r="D3" s="326" t="s">
        <v>126</v>
      </c>
      <c r="E3" s="326" t="s">
        <v>56</v>
      </c>
      <c r="F3" s="326" t="s">
        <v>127</v>
      </c>
      <c r="G3" s="326" t="s">
        <v>128</v>
      </c>
      <c r="H3" s="338" t="s">
        <v>129</v>
      </c>
      <c r="I3" s="326" t="s">
        <v>130</v>
      </c>
      <c r="J3" s="335" t="s">
        <v>131</v>
      </c>
      <c r="K3" s="336" t="s">
        <v>132</v>
      </c>
      <c r="L3" s="328" t="s">
        <v>476</v>
      </c>
      <c r="M3" s="328" t="s">
        <v>4</v>
      </c>
      <c r="N3" s="331" t="s">
        <v>133</v>
      </c>
      <c r="O3" s="332"/>
      <c r="P3" s="333"/>
      <c r="Q3" s="334" t="s">
        <v>5</v>
      </c>
      <c r="R3" s="330" t="s">
        <v>479</v>
      </c>
    </row>
    <row r="4" spans="1:18" s="191" customFormat="1" ht="55.8" customHeight="1" x14ac:dyDescent="0.25">
      <c r="A4" s="327"/>
      <c r="B4" s="327"/>
      <c r="C4" s="327"/>
      <c r="D4" s="327"/>
      <c r="E4" s="327"/>
      <c r="F4" s="327"/>
      <c r="G4" s="327"/>
      <c r="H4" s="339"/>
      <c r="I4" s="327"/>
      <c r="J4" s="335"/>
      <c r="K4" s="337"/>
      <c r="L4" s="329"/>
      <c r="M4" s="329"/>
      <c r="N4" s="75" t="s">
        <v>134</v>
      </c>
      <c r="O4" s="75" t="s">
        <v>135</v>
      </c>
      <c r="P4" s="75" t="s">
        <v>47</v>
      </c>
      <c r="Q4" s="334"/>
      <c r="R4" s="330"/>
    </row>
    <row r="5" spans="1:18" ht="24.6" customHeight="1" x14ac:dyDescent="0.7">
      <c r="A5" s="70">
        <v>1</v>
      </c>
      <c r="B5" s="3" t="s">
        <v>39</v>
      </c>
      <c r="C5" s="3" t="s">
        <v>136</v>
      </c>
      <c r="D5" s="3" t="s">
        <v>1018</v>
      </c>
      <c r="E5" s="3" t="s">
        <v>137</v>
      </c>
      <c r="F5" s="3" t="s">
        <v>138</v>
      </c>
      <c r="G5" s="3" t="s">
        <v>139</v>
      </c>
      <c r="H5" s="208"/>
      <c r="I5" s="70"/>
      <c r="J5" s="209"/>
      <c r="K5" s="210"/>
      <c r="L5" s="211"/>
      <c r="M5" s="211"/>
      <c r="N5" s="3"/>
      <c r="O5" s="3"/>
      <c r="P5" s="3"/>
    </row>
    <row r="6" spans="1:18" ht="24.6" customHeight="1" x14ac:dyDescent="0.7">
      <c r="A6" s="70">
        <v>2</v>
      </c>
      <c r="B6" s="3" t="s">
        <v>39</v>
      </c>
      <c r="C6" s="3" t="s">
        <v>140</v>
      </c>
      <c r="D6" s="3" t="s">
        <v>1018</v>
      </c>
      <c r="E6" s="3" t="s">
        <v>137</v>
      </c>
      <c r="F6" s="3" t="s">
        <v>141</v>
      </c>
      <c r="G6" s="3" t="s">
        <v>1031</v>
      </c>
      <c r="H6" s="208">
        <v>8185</v>
      </c>
      <c r="I6" s="70">
        <v>5</v>
      </c>
      <c r="J6" s="209">
        <f>บึงกาฬ!F10</f>
        <v>502880.68</v>
      </c>
      <c r="K6" s="210">
        <f>บึงกาฬ!AK10</f>
        <v>1095475.6400000001</v>
      </c>
      <c r="L6" s="211">
        <f>บึงกาฬ!AL10</f>
        <v>1393347.2</v>
      </c>
      <c r="M6" s="211">
        <f>บึงกาฬ!AM10</f>
        <v>1277299.95</v>
      </c>
      <c r="N6" s="3"/>
      <c r="O6" s="3"/>
      <c r="P6" s="3"/>
      <c r="Q6" s="77">
        <f>L6-M6</f>
        <v>116047.25</v>
      </c>
      <c r="R6" s="78">
        <f>L6/H6</f>
        <v>170.23178985949909</v>
      </c>
    </row>
    <row r="7" spans="1:18" ht="24.6" customHeight="1" x14ac:dyDescent="0.7">
      <c r="A7" s="70">
        <v>3</v>
      </c>
      <c r="B7" s="3" t="s">
        <v>39</v>
      </c>
      <c r="C7" s="3" t="s">
        <v>143</v>
      </c>
      <c r="D7" s="3" t="s">
        <v>1018</v>
      </c>
      <c r="E7" s="3" t="s">
        <v>137</v>
      </c>
      <c r="F7" s="3" t="s">
        <v>141</v>
      </c>
      <c r="G7" s="3" t="s">
        <v>144</v>
      </c>
      <c r="H7" s="208">
        <v>4332</v>
      </c>
      <c r="I7" s="70">
        <v>3</v>
      </c>
      <c r="J7" s="209">
        <f>บึงกาฬ!F11</f>
        <v>182308.45</v>
      </c>
      <c r="K7" s="210">
        <f>บึงกาฬ!AK11</f>
        <v>421657.28</v>
      </c>
      <c r="L7" s="211">
        <f>บึงกาฬ!AL11</f>
        <v>782988.84000000008</v>
      </c>
      <c r="M7" s="211">
        <f>บึงกาฬ!AM11</f>
        <v>634112.12</v>
      </c>
      <c r="N7" s="3"/>
      <c r="O7" s="3"/>
      <c r="P7" s="3"/>
      <c r="Q7" s="77">
        <f t="shared" ref="Q7:Q70" si="0">L7-M7</f>
        <v>148876.72000000009</v>
      </c>
      <c r="R7" s="78">
        <f t="shared" ref="R7:R70" si="1">L7/H7</f>
        <v>180.74534626038783</v>
      </c>
    </row>
    <row r="8" spans="1:18" ht="24.6" customHeight="1" x14ac:dyDescent="0.7">
      <c r="A8" s="70">
        <v>4</v>
      </c>
      <c r="B8" s="3" t="s">
        <v>39</v>
      </c>
      <c r="C8" s="3" t="s">
        <v>145</v>
      </c>
      <c r="D8" s="3" t="s">
        <v>1018</v>
      </c>
      <c r="E8" s="3" t="s">
        <v>137</v>
      </c>
      <c r="F8" s="3" t="s">
        <v>141</v>
      </c>
      <c r="G8" s="3" t="s">
        <v>146</v>
      </c>
      <c r="H8" s="208">
        <v>2987</v>
      </c>
      <c r="I8" s="70">
        <v>2</v>
      </c>
      <c r="J8" s="209">
        <f>บึงกาฬ!F12</f>
        <v>954931.8</v>
      </c>
      <c r="K8" s="210">
        <f>บึงกาฬ!AK12</f>
        <v>129841.53000000003</v>
      </c>
      <c r="L8" s="211">
        <f>บึงกาฬ!AL12</f>
        <v>731454.34</v>
      </c>
      <c r="M8" s="211">
        <f>บึงกาฬ!AM12</f>
        <v>994768.69000000006</v>
      </c>
      <c r="N8" s="3"/>
      <c r="O8" s="3"/>
      <c r="P8" s="3"/>
      <c r="Q8" s="77">
        <f t="shared" si="0"/>
        <v>-263314.35000000009</v>
      </c>
      <c r="R8" s="78">
        <f t="shared" si="1"/>
        <v>244.8792567793773</v>
      </c>
    </row>
    <row r="9" spans="1:18" ht="24.6" customHeight="1" x14ac:dyDescent="0.7">
      <c r="A9" s="70">
        <v>5</v>
      </c>
      <c r="B9" s="3" t="s">
        <v>39</v>
      </c>
      <c r="C9" s="3" t="s">
        <v>147</v>
      </c>
      <c r="D9" s="3" t="s">
        <v>1018</v>
      </c>
      <c r="E9" s="3" t="s">
        <v>137</v>
      </c>
      <c r="F9" s="3" t="s">
        <v>141</v>
      </c>
      <c r="G9" s="3" t="s">
        <v>148</v>
      </c>
      <c r="H9" s="208">
        <v>2269</v>
      </c>
      <c r="I9" s="70">
        <v>2</v>
      </c>
      <c r="J9" s="209">
        <f>บึงกาฬ!F13</f>
        <v>814857.53</v>
      </c>
      <c r="K9" s="210">
        <f>บึงกาฬ!AK13</f>
        <v>1115241.9900000002</v>
      </c>
      <c r="L9" s="211">
        <f>บึงกาฬ!AL13</f>
        <v>636983.28</v>
      </c>
      <c r="M9" s="211">
        <f>บึงกาฬ!AM13</f>
        <v>514127.25</v>
      </c>
      <c r="N9" s="3"/>
      <c r="O9" s="3"/>
      <c r="P9" s="3"/>
      <c r="Q9" s="77">
        <f t="shared" si="0"/>
        <v>122856.03000000003</v>
      </c>
      <c r="R9" s="78">
        <f t="shared" si="1"/>
        <v>280.73304539444689</v>
      </c>
    </row>
    <row r="10" spans="1:18" ht="24.6" customHeight="1" x14ac:dyDescent="0.7">
      <c r="A10" s="70">
        <v>6</v>
      </c>
      <c r="B10" s="3" t="s">
        <v>39</v>
      </c>
      <c r="C10" s="3" t="s">
        <v>149</v>
      </c>
      <c r="D10" s="3" t="s">
        <v>1018</v>
      </c>
      <c r="E10" s="3" t="s">
        <v>137</v>
      </c>
      <c r="F10" s="3" t="s">
        <v>141</v>
      </c>
      <c r="G10" s="3" t="s">
        <v>150</v>
      </c>
      <c r="H10" s="208">
        <v>6836</v>
      </c>
      <c r="I10" s="70">
        <v>5</v>
      </c>
      <c r="J10" s="209">
        <f>บึงกาฬ!F14</f>
        <v>938513.92000000004</v>
      </c>
      <c r="K10" s="210">
        <f>บึงกาฬ!AK14</f>
        <v>1230443.8</v>
      </c>
      <c r="L10" s="211">
        <f>บึงกาฬ!AL14</f>
        <v>805722.13</v>
      </c>
      <c r="M10" s="211">
        <f>บึงกาฬ!AM14</f>
        <v>771079.12999999989</v>
      </c>
      <c r="N10" s="3"/>
      <c r="O10" s="3"/>
      <c r="P10" s="3"/>
      <c r="Q10" s="77">
        <f t="shared" si="0"/>
        <v>34643.000000000116</v>
      </c>
      <c r="R10" s="78">
        <f t="shared" si="1"/>
        <v>117.86455968402575</v>
      </c>
    </row>
    <row r="11" spans="1:18" ht="24.6" customHeight="1" x14ac:dyDescent="0.7">
      <c r="A11" s="70">
        <v>7</v>
      </c>
      <c r="B11" s="3" t="s">
        <v>39</v>
      </c>
      <c r="C11" s="3" t="s">
        <v>151</v>
      </c>
      <c r="D11" s="3" t="s">
        <v>1018</v>
      </c>
      <c r="E11" s="3" t="s">
        <v>137</v>
      </c>
      <c r="F11" s="3" t="s">
        <v>141</v>
      </c>
      <c r="G11" s="3" t="s">
        <v>152</v>
      </c>
      <c r="H11" s="208">
        <v>5382</v>
      </c>
      <c r="I11" s="70">
        <v>4</v>
      </c>
      <c r="J11" s="209">
        <f>บึงกาฬ!F15</f>
        <v>545224.65</v>
      </c>
      <c r="K11" s="210">
        <f>บึงกาฬ!AK15</f>
        <v>70249.069999999949</v>
      </c>
      <c r="L11" s="211">
        <f>บึงกาฬ!AL15</f>
        <v>619762.65999999992</v>
      </c>
      <c r="M11" s="211">
        <f>บึงกาฬ!AM15</f>
        <v>640286.84</v>
      </c>
      <c r="N11" s="3"/>
      <c r="O11" s="3"/>
      <c r="P11" s="3"/>
      <c r="Q11" s="77">
        <f t="shared" si="0"/>
        <v>-20524.180000000051</v>
      </c>
      <c r="R11" s="78">
        <f t="shared" si="1"/>
        <v>115.15471200297286</v>
      </c>
    </row>
    <row r="12" spans="1:18" ht="24.6" customHeight="1" x14ac:dyDescent="0.7">
      <c r="A12" s="70">
        <v>8</v>
      </c>
      <c r="B12" s="3" t="s">
        <v>39</v>
      </c>
      <c r="C12" s="3" t="s">
        <v>153</v>
      </c>
      <c r="D12" s="3" t="s">
        <v>1018</v>
      </c>
      <c r="E12" s="3" t="s">
        <v>137</v>
      </c>
      <c r="F12" s="3" t="s">
        <v>141</v>
      </c>
      <c r="G12" s="3" t="s">
        <v>154</v>
      </c>
      <c r="H12" s="208">
        <v>5561</v>
      </c>
      <c r="I12" s="70">
        <v>4</v>
      </c>
      <c r="J12" s="209">
        <f>บึงกาฬ!F16</f>
        <v>40718.54</v>
      </c>
      <c r="K12" s="210">
        <f>บึงกาฬ!AK16</f>
        <v>211645.30999999997</v>
      </c>
      <c r="L12" s="211">
        <f>บึงกาฬ!AL16</f>
        <v>196278.86000000002</v>
      </c>
      <c r="M12" s="211">
        <f>บึงกาฬ!AM16</f>
        <v>400683.58999999997</v>
      </c>
      <c r="N12" s="3"/>
      <c r="O12" s="3"/>
      <c r="P12" s="3"/>
      <c r="Q12" s="77">
        <f t="shared" si="0"/>
        <v>-204404.72999999995</v>
      </c>
      <c r="R12" s="78">
        <f t="shared" si="1"/>
        <v>35.295605106995147</v>
      </c>
    </row>
    <row r="13" spans="1:18" ht="24.6" customHeight="1" x14ac:dyDescent="0.7">
      <c r="A13" s="70">
        <v>9</v>
      </c>
      <c r="B13" s="3" t="s">
        <v>39</v>
      </c>
      <c r="C13" s="3" t="s">
        <v>155</v>
      </c>
      <c r="D13" s="3" t="s">
        <v>1018</v>
      </c>
      <c r="E13" s="3" t="s">
        <v>137</v>
      </c>
      <c r="F13" s="3" t="s">
        <v>141</v>
      </c>
      <c r="G13" s="3" t="s">
        <v>156</v>
      </c>
      <c r="H13" s="208">
        <v>3976</v>
      </c>
      <c r="I13" s="70">
        <v>3</v>
      </c>
      <c r="J13" s="209">
        <f>บึงกาฬ!F17</f>
        <v>484373.25</v>
      </c>
      <c r="K13" s="210">
        <f>บึงกาฬ!AK17</f>
        <v>1127646.77</v>
      </c>
      <c r="L13" s="211">
        <f>บึงกาฬ!AL17</f>
        <v>1276766.27</v>
      </c>
      <c r="M13" s="211">
        <f>บึงกาฬ!AM17</f>
        <v>466683.88</v>
      </c>
      <c r="N13" s="3"/>
      <c r="O13" s="3"/>
      <c r="P13" s="3"/>
      <c r="Q13" s="77">
        <f t="shared" si="0"/>
        <v>810082.39</v>
      </c>
      <c r="R13" s="78">
        <f t="shared" si="1"/>
        <v>321.11827716297785</v>
      </c>
    </row>
    <row r="14" spans="1:18" ht="24.6" customHeight="1" x14ac:dyDescent="0.7">
      <c r="A14" s="70">
        <v>10</v>
      </c>
      <c r="B14" s="3" t="s">
        <v>39</v>
      </c>
      <c r="C14" s="3" t="s">
        <v>157</v>
      </c>
      <c r="D14" s="3" t="s">
        <v>1018</v>
      </c>
      <c r="E14" s="3" t="s">
        <v>137</v>
      </c>
      <c r="F14" s="3" t="s">
        <v>141</v>
      </c>
      <c r="G14" s="3" t="s">
        <v>158</v>
      </c>
      <c r="H14" s="208">
        <v>2661</v>
      </c>
      <c r="I14" s="70">
        <v>2</v>
      </c>
      <c r="J14" s="209">
        <f>บึงกาฬ!F18</f>
        <v>178655.1</v>
      </c>
      <c r="K14" s="210">
        <f>บึงกาฬ!AK18</f>
        <v>513526.16000000003</v>
      </c>
      <c r="L14" s="211">
        <f>บึงกาฬ!AL18</f>
        <v>560404.80000000005</v>
      </c>
      <c r="M14" s="211">
        <f>บึงกาฬ!AM18</f>
        <v>497854.37999999995</v>
      </c>
      <c r="N14" s="3"/>
      <c r="O14" s="3"/>
      <c r="P14" s="3"/>
      <c r="Q14" s="77">
        <f t="shared" si="0"/>
        <v>62550.4200000001</v>
      </c>
      <c r="R14" s="78">
        <f t="shared" si="1"/>
        <v>210.59932356257048</v>
      </c>
    </row>
    <row r="15" spans="1:18" ht="24.6" customHeight="1" x14ac:dyDescent="0.7">
      <c r="A15" s="70">
        <v>11</v>
      </c>
      <c r="B15" s="3" t="s">
        <v>39</v>
      </c>
      <c r="C15" s="3" t="s">
        <v>159</v>
      </c>
      <c r="D15" s="3" t="s">
        <v>1018</v>
      </c>
      <c r="E15" s="3" t="s">
        <v>137</v>
      </c>
      <c r="F15" s="3" t="s">
        <v>141</v>
      </c>
      <c r="G15" s="3" t="s">
        <v>160</v>
      </c>
      <c r="H15" s="208">
        <v>4126</v>
      </c>
      <c r="I15" s="70">
        <v>3</v>
      </c>
      <c r="J15" s="209">
        <f>บึงกาฬ!F19</f>
        <v>248782.68</v>
      </c>
      <c r="K15" s="210">
        <f>บึงกาฬ!AK19</f>
        <v>753619.36</v>
      </c>
      <c r="L15" s="211">
        <f>บึงกาฬ!AL19</f>
        <v>1945978.72</v>
      </c>
      <c r="M15" s="211">
        <f>บึงกาฬ!AM19</f>
        <v>1018894.33</v>
      </c>
      <c r="N15" s="3"/>
      <c r="O15" s="3"/>
      <c r="P15" s="3"/>
      <c r="Q15" s="77">
        <f t="shared" si="0"/>
        <v>927084.39</v>
      </c>
      <c r="R15" s="78">
        <f t="shared" si="1"/>
        <v>471.63808046534172</v>
      </c>
    </row>
    <row r="16" spans="1:18" ht="24.6" customHeight="1" x14ac:dyDescent="0.7">
      <c r="A16" s="70">
        <v>12</v>
      </c>
      <c r="B16" s="3" t="s">
        <v>39</v>
      </c>
      <c r="C16" s="3" t="s">
        <v>161</v>
      </c>
      <c r="D16" s="3" t="s">
        <v>1018</v>
      </c>
      <c r="E16" s="3" t="s">
        <v>137</v>
      </c>
      <c r="F16" s="3" t="s">
        <v>141</v>
      </c>
      <c r="G16" s="3" t="s">
        <v>162</v>
      </c>
      <c r="H16" s="208">
        <v>7075</v>
      </c>
      <c r="I16" s="70">
        <v>5</v>
      </c>
      <c r="J16" s="209">
        <f>บึงกาฬ!F20</f>
        <v>10790.29</v>
      </c>
      <c r="K16" s="210">
        <f>บึงกาฬ!AK20</f>
        <v>521463.8299999999</v>
      </c>
      <c r="L16" s="211">
        <f>บึงกาฬ!AL20</f>
        <v>1516280.71</v>
      </c>
      <c r="M16" s="211">
        <f>บึงกาฬ!AM20</f>
        <v>879102.35</v>
      </c>
      <c r="N16" s="3"/>
      <c r="O16" s="3"/>
      <c r="P16" s="3"/>
      <c r="Q16" s="77">
        <f t="shared" si="0"/>
        <v>637178.36</v>
      </c>
      <c r="R16" s="78">
        <f t="shared" si="1"/>
        <v>214.31529469964664</v>
      </c>
    </row>
    <row r="17" spans="1:18" ht="24.6" customHeight="1" x14ac:dyDescent="0.7">
      <c r="A17" s="70">
        <v>13</v>
      </c>
      <c r="B17" s="3" t="s">
        <v>39</v>
      </c>
      <c r="C17" s="3" t="s">
        <v>163</v>
      </c>
      <c r="D17" s="3" t="s">
        <v>1018</v>
      </c>
      <c r="E17" s="3" t="s">
        <v>137</v>
      </c>
      <c r="F17" s="3" t="s">
        <v>141</v>
      </c>
      <c r="G17" s="3" t="s">
        <v>164</v>
      </c>
      <c r="H17" s="208">
        <v>4195</v>
      </c>
      <c r="I17" s="70">
        <v>3</v>
      </c>
      <c r="J17" s="209">
        <f>บึงกาฬ!F21</f>
        <v>8456.18</v>
      </c>
      <c r="K17" s="210">
        <f>บึงกาฬ!AK21</f>
        <v>307934.38</v>
      </c>
      <c r="L17" s="211">
        <f>บึงกาฬ!AL21</f>
        <v>895808.47</v>
      </c>
      <c r="M17" s="211">
        <f>บึงกาฬ!AM21</f>
        <v>612934.11</v>
      </c>
      <c r="N17" s="3"/>
      <c r="O17" s="3"/>
      <c r="P17" s="3"/>
      <c r="Q17" s="77">
        <f t="shared" si="0"/>
        <v>282874.36</v>
      </c>
      <c r="R17" s="78">
        <f t="shared" si="1"/>
        <v>213.54194755661501</v>
      </c>
    </row>
    <row r="18" spans="1:18" ht="24.6" customHeight="1" x14ac:dyDescent="0.7">
      <c r="A18" s="70">
        <v>14</v>
      </c>
      <c r="B18" s="3" t="s">
        <v>39</v>
      </c>
      <c r="C18" s="3" t="s">
        <v>165</v>
      </c>
      <c r="D18" s="3" t="s">
        <v>1018</v>
      </c>
      <c r="E18" s="3" t="s">
        <v>137</v>
      </c>
      <c r="F18" s="3" t="s">
        <v>141</v>
      </c>
      <c r="G18" s="3" t="s">
        <v>166</v>
      </c>
      <c r="H18" s="208">
        <v>3963</v>
      </c>
      <c r="I18" s="70">
        <v>3</v>
      </c>
      <c r="J18" s="209">
        <f>บึงกาฬ!F22</f>
        <v>193562.97</v>
      </c>
      <c r="K18" s="210">
        <f>บึงกาฬ!AK22</f>
        <v>312008.96999999997</v>
      </c>
      <c r="L18" s="211">
        <f>บึงกาฬ!AL22</f>
        <v>670840.19999999995</v>
      </c>
      <c r="M18" s="211">
        <f>บึงกาฬ!AM22</f>
        <v>965993.06</v>
      </c>
      <c r="N18" s="3"/>
      <c r="O18" s="3"/>
      <c r="P18" s="3"/>
      <c r="Q18" s="77">
        <f t="shared" si="0"/>
        <v>-295152.8600000001</v>
      </c>
      <c r="R18" s="78">
        <f t="shared" si="1"/>
        <v>169.27585162755486</v>
      </c>
    </row>
    <row r="19" spans="1:18" ht="24.6" customHeight="1" x14ac:dyDescent="0.7">
      <c r="A19" s="70">
        <v>15</v>
      </c>
      <c r="B19" s="3" t="s">
        <v>39</v>
      </c>
      <c r="C19" s="3" t="s">
        <v>167</v>
      </c>
      <c r="D19" s="3" t="s">
        <v>1018</v>
      </c>
      <c r="E19" s="3" t="s">
        <v>137</v>
      </c>
      <c r="F19" s="3" t="s">
        <v>141</v>
      </c>
      <c r="G19" s="3" t="s">
        <v>168</v>
      </c>
      <c r="H19" s="208">
        <v>1183</v>
      </c>
      <c r="I19" s="70">
        <v>1</v>
      </c>
      <c r="J19" s="209">
        <f>บึงกาฬ!F23</f>
        <v>518996.04</v>
      </c>
      <c r="K19" s="210">
        <f>บึงกาฬ!AK23</f>
        <v>1001273.86</v>
      </c>
      <c r="L19" s="211">
        <f>บึงกาฬ!AL23</f>
        <v>834299.13</v>
      </c>
      <c r="M19" s="211">
        <f>บึงกาฬ!AM23</f>
        <v>440204.92</v>
      </c>
      <c r="N19" s="3"/>
      <c r="O19" s="3"/>
      <c r="P19" s="3"/>
      <c r="Q19" s="77">
        <f t="shared" si="0"/>
        <v>394094.21</v>
      </c>
      <c r="R19" s="78">
        <f t="shared" si="1"/>
        <v>705.24017751479289</v>
      </c>
    </row>
    <row r="20" spans="1:18" ht="24.6" customHeight="1" x14ac:dyDescent="0.7">
      <c r="A20" s="212">
        <v>1</v>
      </c>
      <c r="B20" s="213" t="s">
        <v>39</v>
      </c>
      <c r="C20" s="213"/>
      <c r="D20" s="213"/>
      <c r="E20" s="213" t="s">
        <v>56</v>
      </c>
      <c r="F20" s="213"/>
      <c r="G20" s="213" t="s">
        <v>169</v>
      </c>
      <c r="H20" s="214">
        <f>SUM(H5:H19)</f>
        <v>62731</v>
      </c>
      <c r="I20" s="212"/>
      <c r="J20" s="215">
        <f>SUM(J5:J19)</f>
        <v>5623052.0799999991</v>
      </c>
      <c r="K20" s="215">
        <f>SUM(K5:K19)</f>
        <v>8812027.9500000011</v>
      </c>
      <c r="L20" s="215">
        <f>SUM(L5:L19)</f>
        <v>12866915.609999999</v>
      </c>
      <c r="M20" s="215">
        <f>SUM(M5:M19)</f>
        <v>10114024.6</v>
      </c>
      <c r="N20" s="213">
        <v>14</v>
      </c>
      <c r="O20" s="213">
        <v>14</v>
      </c>
      <c r="P20" s="213">
        <f>N20-O20</f>
        <v>0</v>
      </c>
      <c r="Q20" s="77">
        <f t="shared" si="0"/>
        <v>2752891.01</v>
      </c>
      <c r="R20" s="78">
        <f>L20/H20</f>
        <v>205.11255376129824</v>
      </c>
    </row>
    <row r="21" spans="1:18" ht="24.6" customHeight="1" x14ac:dyDescent="0.7">
      <c r="A21" s="70">
        <v>1</v>
      </c>
      <c r="B21" s="3" t="s">
        <v>39</v>
      </c>
      <c r="C21" s="3" t="s">
        <v>140</v>
      </c>
      <c r="D21" s="3" t="s">
        <v>69</v>
      </c>
      <c r="E21" s="3" t="s">
        <v>170</v>
      </c>
      <c r="F21" s="3" t="s">
        <v>171</v>
      </c>
      <c r="G21" s="3" t="s">
        <v>172</v>
      </c>
      <c r="H21" s="208"/>
      <c r="I21" s="70"/>
      <c r="J21" s="209"/>
      <c r="K21" s="210"/>
      <c r="L21" s="211"/>
      <c r="M21" s="211"/>
      <c r="N21" s="3"/>
      <c r="O21" s="3"/>
      <c r="P21" s="3"/>
    </row>
    <row r="22" spans="1:18" ht="24.6" customHeight="1" x14ac:dyDescent="0.7">
      <c r="A22" s="70">
        <v>2</v>
      </c>
      <c r="B22" s="3" t="s">
        <v>39</v>
      </c>
      <c r="C22" s="3" t="s">
        <v>143</v>
      </c>
      <c r="D22" s="3" t="s">
        <v>69</v>
      </c>
      <c r="E22" s="3" t="s">
        <v>170</v>
      </c>
      <c r="F22" s="3" t="s">
        <v>141</v>
      </c>
      <c r="G22" s="3" t="s">
        <v>173</v>
      </c>
      <c r="H22" s="208">
        <v>6164</v>
      </c>
      <c r="I22" s="70">
        <v>5</v>
      </c>
      <c r="J22" s="209">
        <f>บึงกาฬ!F24</f>
        <v>645990.38</v>
      </c>
      <c r="K22" s="210">
        <f>บึงกาฬ!AK24</f>
        <v>661543.69999999995</v>
      </c>
      <c r="L22" s="211">
        <f>บึงกาฬ!AL24</f>
        <v>1627658.8</v>
      </c>
      <c r="M22" s="211">
        <f>บึงกาฬ!AM24</f>
        <v>1156748.6600000001</v>
      </c>
      <c r="N22" s="3"/>
      <c r="O22" s="3"/>
      <c r="P22" s="3"/>
      <c r="Q22" s="77">
        <f t="shared" si="0"/>
        <v>470910.1399999999</v>
      </c>
      <c r="R22" s="78">
        <f t="shared" si="1"/>
        <v>264.05885788449058</v>
      </c>
    </row>
    <row r="23" spans="1:18" ht="24.6" customHeight="1" x14ac:dyDescent="0.7">
      <c r="A23" s="70">
        <v>3</v>
      </c>
      <c r="B23" s="3" t="s">
        <v>39</v>
      </c>
      <c r="C23" s="3" t="s">
        <v>145</v>
      </c>
      <c r="D23" s="3" t="s">
        <v>69</v>
      </c>
      <c r="E23" s="3" t="s">
        <v>170</v>
      </c>
      <c r="F23" s="3" t="s">
        <v>141</v>
      </c>
      <c r="G23" s="3" t="s">
        <v>174</v>
      </c>
      <c r="H23" s="208">
        <v>4337</v>
      </c>
      <c r="I23" s="70">
        <v>3</v>
      </c>
      <c r="J23" s="209">
        <f>บึงกาฬ!F25</f>
        <v>735744.18</v>
      </c>
      <c r="K23" s="210">
        <f>บึงกาฬ!AK25</f>
        <v>864973.46</v>
      </c>
      <c r="L23" s="211">
        <f>บึงกาฬ!AL25</f>
        <v>531252.43000000005</v>
      </c>
      <c r="M23" s="211">
        <f>บึงกาฬ!AM25</f>
        <v>371238.74</v>
      </c>
      <c r="N23" s="3"/>
      <c r="O23" s="3"/>
      <c r="P23" s="3"/>
      <c r="Q23" s="77">
        <f t="shared" si="0"/>
        <v>160013.69000000006</v>
      </c>
      <c r="R23" s="78">
        <f t="shared" si="1"/>
        <v>122.49306663592346</v>
      </c>
    </row>
    <row r="24" spans="1:18" ht="24.6" customHeight="1" x14ac:dyDescent="0.7">
      <c r="A24" s="70">
        <v>4</v>
      </c>
      <c r="B24" s="3" t="s">
        <v>39</v>
      </c>
      <c r="C24" s="3" t="s">
        <v>147</v>
      </c>
      <c r="D24" s="3" t="s">
        <v>69</v>
      </c>
      <c r="E24" s="3" t="s">
        <v>170</v>
      </c>
      <c r="F24" s="3" t="s">
        <v>141</v>
      </c>
      <c r="G24" s="3" t="s">
        <v>175</v>
      </c>
      <c r="H24" s="208">
        <v>3695</v>
      </c>
      <c r="I24" s="70">
        <v>3</v>
      </c>
      <c r="J24" s="209">
        <f>บึงกาฬ!F26</f>
        <v>531980.57999999996</v>
      </c>
      <c r="K24" s="210">
        <f>บึงกาฬ!AK26</f>
        <v>688877.78999999992</v>
      </c>
      <c r="L24" s="211">
        <f>บึงกาฬ!AL26</f>
        <v>605234.18000000005</v>
      </c>
      <c r="M24" s="211">
        <f>บึงกาฬ!AM26</f>
        <v>270770.27</v>
      </c>
      <c r="N24" s="3"/>
      <c r="O24" s="3"/>
      <c r="P24" s="3"/>
      <c r="Q24" s="77">
        <f t="shared" si="0"/>
        <v>334463.91000000003</v>
      </c>
      <c r="R24" s="78">
        <f t="shared" si="1"/>
        <v>163.79815426251693</v>
      </c>
    </row>
    <row r="25" spans="1:18" ht="24.6" customHeight="1" x14ac:dyDescent="0.7">
      <c r="A25" s="70">
        <v>5</v>
      </c>
      <c r="B25" s="3" t="s">
        <v>39</v>
      </c>
      <c r="C25" s="3" t="s">
        <v>149</v>
      </c>
      <c r="D25" s="3" t="s">
        <v>69</v>
      </c>
      <c r="E25" s="3" t="s">
        <v>170</v>
      </c>
      <c r="F25" s="3" t="s">
        <v>141</v>
      </c>
      <c r="G25" s="3" t="s">
        <v>176</v>
      </c>
      <c r="H25" s="208">
        <v>4281</v>
      </c>
      <c r="I25" s="70">
        <v>3</v>
      </c>
      <c r="J25" s="209">
        <f>บึงกาฬ!F27</f>
        <v>476842.14</v>
      </c>
      <c r="K25" s="210">
        <f>บึงกาฬ!AK27</f>
        <v>-102222.07</v>
      </c>
      <c r="L25" s="211">
        <f>บึงกาฬ!AL27</f>
        <v>860087.5</v>
      </c>
      <c r="M25" s="211">
        <f>บึงกาฬ!AM27</f>
        <v>670151.87</v>
      </c>
      <c r="N25" s="3"/>
      <c r="O25" s="3"/>
      <c r="P25" s="3"/>
      <c r="Q25" s="77">
        <f t="shared" si="0"/>
        <v>189935.63</v>
      </c>
      <c r="R25" s="78">
        <f t="shared" si="1"/>
        <v>200.9080822237795</v>
      </c>
    </row>
    <row r="26" spans="1:18" ht="24.6" customHeight="1" x14ac:dyDescent="0.7">
      <c r="A26" s="70">
        <v>6</v>
      </c>
      <c r="B26" s="3" t="s">
        <v>39</v>
      </c>
      <c r="C26" s="3" t="s">
        <v>151</v>
      </c>
      <c r="D26" s="3" t="s">
        <v>69</v>
      </c>
      <c r="E26" s="3" t="s">
        <v>170</v>
      </c>
      <c r="F26" s="3" t="s">
        <v>141</v>
      </c>
      <c r="G26" s="3" t="s">
        <v>177</v>
      </c>
      <c r="H26" s="208">
        <v>2675</v>
      </c>
      <c r="I26" s="70">
        <v>2</v>
      </c>
      <c r="J26" s="209">
        <f>บึงกาฬ!F28</f>
        <v>190425.86</v>
      </c>
      <c r="K26" s="210">
        <f>บึงกาฬ!AK28</f>
        <v>284355.17</v>
      </c>
      <c r="L26" s="211">
        <f>บึงกาฬ!AL28</f>
        <v>506209.48</v>
      </c>
      <c r="M26" s="211">
        <f>บึงกาฬ!AM28</f>
        <v>522369.43</v>
      </c>
      <c r="N26" s="3"/>
      <c r="O26" s="3"/>
      <c r="P26" s="3"/>
      <c r="Q26" s="77">
        <f t="shared" si="0"/>
        <v>-16159.950000000012</v>
      </c>
      <c r="R26" s="78">
        <f t="shared" si="1"/>
        <v>189.23718878504673</v>
      </c>
    </row>
    <row r="27" spans="1:18" ht="24.6" customHeight="1" x14ac:dyDescent="0.7">
      <c r="A27" s="70">
        <v>7</v>
      </c>
      <c r="B27" s="3" t="s">
        <v>39</v>
      </c>
      <c r="C27" s="3" t="s">
        <v>153</v>
      </c>
      <c r="D27" s="3" t="s">
        <v>69</v>
      </c>
      <c r="E27" s="3" t="s">
        <v>170</v>
      </c>
      <c r="F27" s="3" t="s">
        <v>141</v>
      </c>
      <c r="G27" s="3" t="s">
        <v>178</v>
      </c>
      <c r="H27" s="208">
        <v>3198</v>
      </c>
      <c r="I27" s="70">
        <v>3</v>
      </c>
      <c r="J27" s="209">
        <f>บึงกาฬ!F29</f>
        <v>175033.92</v>
      </c>
      <c r="K27" s="210">
        <f>บึงกาฬ!AK29</f>
        <v>3103495.1</v>
      </c>
      <c r="L27" s="211">
        <f>บึงกาฬ!AL29</f>
        <v>3506830.1599999997</v>
      </c>
      <c r="M27" s="211">
        <f>บึงกาฬ!AM29</f>
        <v>565877.02</v>
      </c>
      <c r="N27" s="3"/>
      <c r="O27" s="3"/>
      <c r="P27" s="3"/>
      <c r="Q27" s="77">
        <f t="shared" si="0"/>
        <v>2940953.1399999997</v>
      </c>
      <c r="R27" s="78">
        <f t="shared" si="1"/>
        <v>1096.5697811131956</v>
      </c>
    </row>
    <row r="28" spans="1:18" ht="24.6" customHeight="1" x14ac:dyDescent="0.7">
      <c r="A28" s="70">
        <v>8</v>
      </c>
      <c r="B28" s="3" t="s">
        <v>39</v>
      </c>
      <c r="C28" s="3" t="s">
        <v>155</v>
      </c>
      <c r="D28" s="3" t="s">
        <v>69</v>
      </c>
      <c r="E28" s="3" t="s">
        <v>170</v>
      </c>
      <c r="F28" s="3" t="s">
        <v>141</v>
      </c>
      <c r="G28" s="3" t="s">
        <v>179</v>
      </c>
      <c r="H28" s="208">
        <v>1853</v>
      </c>
      <c r="I28" s="70">
        <v>2</v>
      </c>
      <c r="J28" s="209">
        <f>บึงกาฬ!F30</f>
        <v>1365267</v>
      </c>
      <c r="K28" s="210">
        <f>บึงกาฬ!AK30</f>
        <v>1438133.6099999999</v>
      </c>
      <c r="L28" s="211">
        <f>บึงกาฬ!AL30</f>
        <v>1109105.8599999999</v>
      </c>
      <c r="M28" s="211">
        <f>บึงกาฬ!AM30</f>
        <v>329835.45</v>
      </c>
      <c r="N28" s="3"/>
      <c r="O28" s="3"/>
      <c r="P28" s="3"/>
      <c r="Q28" s="77">
        <f t="shared" si="0"/>
        <v>779270.40999999992</v>
      </c>
      <c r="R28" s="78">
        <f t="shared" si="1"/>
        <v>598.54606583917962</v>
      </c>
    </row>
    <row r="29" spans="1:18" ht="24.6" customHeight="1" x14ac:dyDescent="0.7">
      <c r="A29" s="70">
        <v>9</v>
      </c>
      <c r="B29" s="3" t="s">
        <v>39</v>
      </c>
      <c r="C29" s="3" t="s">
        <v>157</v>
      </c>
      <c r="D29" s="3" t="s">
        <v>69</v>
      </c>
      <c r="E29" s="3" t="s">
        <v>170</v>
      </c>
      <c r="F29" s="3" t="s">
        <v>141</v>
      </c>
      <c r="G29" s="3" t="s">
        <v>180</v>
      </c>
      <c r="H29" s="208">
        <v>2837</v>
      </c>
      <c r="I29" s="70">
        <v>2</v>
      </c>
      <c r="J29" s="209">
        <f>บึงกาฬ!F31</f>
        <v>912504.37</v>
      </c>
      <c r="K29" s="210">
        <f>บึงกาฬ!AK31</f>
        <v>-127842.32999999996</v>
      </c>
      <c r="L29" s="211">
        <f>บึงกาฬ!AL31</f>
        <v>820116.45000000007</v>
      </c>
      <c r="M29" s="211">
        <f>บึงกาฬ!AM31</f>
        <v>583381.54</v>
      </c>
      <c r="N29" s="3"/>
      <c r="O29" s="3"/>
      <c r="P29" s="3"/>
      <c r="Q29" s="77">
        <f t="shared" si="0"/>
        <v>236734.91000000003</v>
      </c>
      <c r="R29" s="78">
        <f t="shared" si="1"/>
        <v>289.07876277758197</v>
      </c>
    </row>
    <row r="30" spans="1:18" ht="24.6" customHeight="1" x14ac:dyDescent="0.7">
      <c r="A30" s="70">
        <v>10</v>
      </c>
      <c r="B30" s="3" t="s">
        <v>39</v>
      </c>
      <c r="C30" s="3" t="s">
        <v>140</v>
      </c>
      <c r="D30" s="3" t="s">
        <v>69</v>
      </c>
      <c r="E30" s="3" t="s">
        <v>170</v>
      </c>
      <c r="F30" s="3" t="s">
        <v>141</v>
      </c>
      <c r="G30" s="3" t="s">
        <v>181</v>
      </c>
      <c r="H30" s="208">
        <v>6949</v>
      </c>
      <c r="I30" s="70">
        <v>5</v>
      </c>
      <c r="J30" s="209">
        <f>บึงกาฬ!F32</f>
        <v>602791.31999999995</v>
      </c>
      <c r="K30" s="210">
        <f>บึงกาฬ!AK32</f>
        <v>1072381.27</v>
      </c>
      <c r="L30" s="211">
        <f>บึงกาฬ!AL32</f>
        <v>1293191.98</v>
      </c>
      <c r="M30" s="211">
        <f>บึงกาฬ!AM32</f>
        <v>776182.89999999991</v>
      </c>
      <c r="N30" s="3"/>
      <c r="O30" s="3"/>
      <c r="P30" s="3"/>
      <c r="Q30" s="77">
        <f t="shared" si="0"/>
        <v>517009.08000000007</v>
      </c>
      <c r="R30" s="78">
        <f t="shared" si="1"/>
        <v>186.09756511728307</v>
      </c>
    </row>
    <row r="31" spans="1:18" ht="24.6" customHeight="1" x14ac:dyDescent="0.7">
      <c r="A31" s="70">
        <v>11</v>
      </c>
      <c r="B31" s="3" t="s">
        <v>39</v>
      </c>
      <c r="C31" s="3" t="s">
        <v>140</v>
      </c>
      <c r="D31" s="3" t="s">
        <v>69</v>
      </c>
      <c r="E31" s="3" t="s">
        <v>170</v>
      </c>
      <c r="F31" s="3" t="s">
        <v>141</v>
      </c>
      <c r="G31" s="3" t="s">
        <v>182</v>
      </c>
      <c r="H31" s="208">
        <v>5245</v>
      </c>
      <c r="I31" s="70">
        <v>4</v>
      </c>
      <c r="J31" s="209">
        <f>บึงกาฬ!F33</f>
        <v>416257.89</v>
      </c>
      <c r="K31" s="210">
        <f>บึงกาฬ!AK33</f>
        <v>435919.75</v>
      </c>
      <c r="L31" s="211">
        <f>บึงกาฬ!AL33</f>
        <v>651038.73</v>
      </c>
      <c r="M31" s="211">
        <f>บึงกาฬ!AM33</f>
        <v>374392.15</v>
      </c>
      <c r="N31" s="3"/>
      <c r="O31" s="3"/>
      <c r="P31" s="3"/>
      <c r="Q31" s="77">
        <f t="shared" si="0"/>
        <v>276646.57999999996</v>
      </c>
      <c r="R31" s="78">
        <f t="shared" si="1"/>
        <v>124.12559199237369</v>
      </c>
    </row>
    <row r="32" spans="1:18" ht="24.6" customHeight="1" x14ac:dyDescent="0.7">
      <c r="A32" s="70">
        <v>12</v>
      </c>
      <c r="B32" s="3" t="s">
        <v>39</v>
      </c>
      <c r="C32" s="3" t="s">
        <v>140</v>
      </c>
      <c r="D32" s="3" t="s">
        <v>69</v>
      </c>
      <c r="E32" s="3" t="s">
        <v>170</v>
      </c>
      <c r="F32" s="3" t="s">
        <v>141</v>
      </c>
      <c r="G32" s="3" t="s">
        <v>183</v>
      </c>
      <c r="H32" s="208">
        <v>4916</v>
      </c>
      <c r="I32" s="70">
        <v>4</v>
      </c>
      <c r="J32" s="209">
        <f>บึงกาฬ!F34</f>
        <v>897656.76</v>
      </c>
      <c r="K32" s="210">
        <f>บึงกาฬ!AK34</f>
        <v>1196251.03</v>
      </c>
      <c r="L32" s="211">
        <f>บึงกาฬ!AL34</f>
        <v>950981.77</v>
      </c>
      <c r="M32" s="211">
        <f>บึงกาฬ!AM34</f>
        <v>680622.66</v>
      </c>
      <c r="N32" s="3"/>
      <c r="O32" s="3"/>
      <c r="P32" s="3"/>
      <c r="Q32" s="77">
        <f t="shared" si="0"/>
        <v>270359.11</v>
      </c>
      <c r="R32" s="78">
        <f t="shared" si="1"/>
        <v>193.44625101708706</v>
      </c>
    </row>
    <row r="33" spans="1:18" ht="24.6" customHeight="1" x14ac:dyDescent="0.7">
      <c r="A33" s="70">
        <v>13</v>
      </c>
      <c r="B33" s="3" t="s">
        <v>39</v>
      </c>
      <c r="C33" s="3" t="s">
        <v>140</v>
      </c>
      <c r="D33" s="3" t="s">
        <v>69</v>
      </c>
      <c r="E33" s="3" t="s">
        <v>170</v>
      </c>
      <c r="F33" s="3" t="s">
        <v>141</v>
      </c>
      <c r="G33" s="3" t="s">
        <v>184</v>
      </c>
      <c r="H33" s="208">
        <v>1492</v>
      </c>
      <c r="I33" s="70">
        <v>1</v>
      </c>
      <c r="J33" s="209">
        <f>บึงกาฬ!F35</f>
        <v>92769.54</v>
      </c>
      <c r="K33" s="210">
        <f>บึงกาฬ!AK35</f>
        <v>192545.94</v>
      </c>
      <c r="L33" s="211">
        <f>บึงกาฬ!AL35</f>
        <v>449778.4</v>
      </c>
      <c r="M33" s="211">
        <f>บึงกาฬ!AM35</f>
        <v>460543.7</v>
      </c>
      <c r="N33" s="3"/>
      <c r="O33" s="3"/>
      <c r="P33" s="3"/>
      <c r="Q33" s="77">
        <f t="shared" si="0"/>
        <v>-10765.299999999988</v>
      </c>
      <c r="R33" s="78">
        <f t="shared" si="1"/>
        <v>301.46005361930298</v>
      </c>
    </row>
    <row r="34" spans="1:18" ht="24.6" customHeight="1" x14ac:dyDescent="0.7">
      <c r="A34" s="212">
        <v>2</v>
      </c>
      <c r="B34" s="213" t="s">
        <v>39</v>
      </c>
      <c r="C34" s="213"/>
      <c r="D34" s="213"/>
      <c r="E34" s="213" t="s">
        <v>56</v>
      </c>
      <c r="F34" s="213"/>
      <c r="G34" s="213" t="s">
        <v>185</v>
      </c>
      <c r="H34" s="216">
        <f>SUM(H22:H33)</f>
        <v>47642</v>
      </c>
      <c r="I34" s="212"/>
      <c r="J34" s="215">
        <f>SUM(J21:J33)</f>
        <v>7043263.9399999995</v>
      </c>
      <c r="K34" s="215">
        <f>SUM(K21:K33)</f>
        <v>9708412.4199999981</v>
      </c>
      <c r="L34" s="215">
        <f>SUM(L21:L33)</f>
        <v>12911485.74</v>
      </c>
      <c r="M34" s="215">
        <f>SUM(M21:M33)</f>
        <v>6762114.3900000015</v>
      </c>
      <c r="N34" s="213">
        <v>12</v>
      </c>
      <c r="O34" s="213">
        <v>12</v>
      </c>
      <c r="P34" s="213">
        <f>N34-O34</f>
        <v>0</v>
      </c>
      <c r="Q34" s="77">
        <f t="shared" si="0"/>
        <v>6149371.3499999987</v>
      </c>
      <c r="R34" s="78">
        <f>L34/H34</f>
        <v>271.01057344360021</v>
      </c>
    </row>
    <row r="35" spans="1:18" ht="24.6" customHeight="1" x14ac:dyDescent="0.7">
      <c r="A35" s="70">
        <v>1</v>
      </c>
      <c r="B35" s="3" t="s">
        <v>39</v>
      </c>
      <c r="C35" s="3" t="s">
        <v>143</v>
      </c>
      <c r="D35" s="3" t="s">
        <v>64</v>
      </c>
      <c r="E35" s="3" t="s">
        <v>186</v>
      </c>
      <c r="F35" s="3" t="s">
        <v>171</v>
      </c>
      <c r="G35" s="3" t="s">
        <v>187</v>
      </c>
      <c r="H35" s="208"/>
      <c r="I35" s="70"/>
      <c r="J35" s="209"/>
      <c r="K35" s="210"/>
      <c r="L35" s="211"/>
      <c r="M35" s="211"/>
      <c r="N35" s="3"/>
      <c r="O35" s="3"/>
      <c r="P35" s="3"/>
    </row>
    <row r="36" spans="1:18" ht="24.6" customHeight="1" x14ac:dyDescent="0.7">
      <c r="A36" s="70">
        <v>2</v>
      </c>
      <c r="B36" s="3" t="s">
        <v>39</v>
      </c>
      <c r="C36" s="3" t="s">
        <v>143</v>
      </c>
      <c r="D36" s="3" t="s">
        <v>64</v>
      </c>
      <c r="E36" s="3" t="s">
        <v>186</v>
      </c>
      <c r="F36" s="3" t="s">
        <v>141</v>
      </c>
      <c r="G36" s="3" t="s">
        <v>188</v>
      </c>
      <c r="H36" s="208">
        <v>6263</v>
      </c>
      <c r="I36" s="70">
        <v>5</v>
      </c>
      <c r="J36" s="209">
        <f>บึงกาฬ!F36</f>
        <v>347033.49</v>
      </c>
      <c r="K36" s="210">
        <f>บึงกาฬ!AK36</f>
        <v>355620.8</v>
      </c>
      <c r="L36" s="211">
        <f>บึงกาฬ!AL36</f>
        <v>794356.08</v>
      </c>
      <c r="M36" s="211">
        <f>บึงกาฬ!AM36</f>
        <v>734545.67999999993</v>
      </c>
      <c r="N36" s="3"/>
      <c r="O36" s="3"/>
      <c r="P36" s="3"/>
      <c r="Q36" s="77">
        <f t="shared" si="0"/>
        <v>59810.400000000023</v>
      </c>
      <c r="R36" s="78">
        <f t="shared" si="1"/>
        <v>126.83315982755867</v>
      </c>
    </row>
    <row r="37" spans="1:18" ht="24.6" customHeight="1" x14ac:dyDescent="0.7">
      <c r="A37" s="70">
        <v>3</v>
      </c>
      <c r="B37" s="3" t="s">
        <v>39</v>
      </c>
      <c r="C37" s="3" t="s">
        <v>143</v>
      </c>
      <c r="D37" s="3" t="s">
        <v>64</v>
      </c>
      <c r="E37" s="3" t="s">
        <v>186</v>
      </c>
      <c r="F37" s="3" t="s">
        <v>141</v>
      </c>
      <c r="G37" s="3" t="s">
        <v>189</v>
      </c>
      <c r="H37" s="208">
        <v>4267</v>
      </c>
      <c r="I37" s="70">
        <v>3</v>
      </c>
      <c r="J37" s="209">
        <f>บึงกาฬ!F37</f>
        <v>153997.06</v>
      </c>
      <c r="K37" s="210">
        <f>บึงกาฬ!AK37</f>
        <v>310044.75</v>
      </c>
      <c r="L37" s="211">
        <f>บึงกาฬ!AL37</f>
        <v>310483.45</v>
      </c>
      <c r="M37" s="211">
        <f>บึงกาฬ!AM37</f>
        <v>376687.44</v>
      </c>
      <c r="N37" s="3"/>
      <c r="O37" s="3"/>
      <c r="P37" s="3"/>
      <c r="Q37" s="77">
        <f t="shared" si="0"/>
        <v>-66203.989999999991</v>
      </c>
      <c r="R37" s="78">
        <f t="shared" si="1"/>
        <v>72.763873916100309</v>
      </c>
    </row>
    <row r="38" spans="1:18" ht="24.6" customHeight="1" x14ac:dyDescent="0.7">
      <c r="A38" s="70">
        <v>4</v>
      </c>
      <c r="B38" s="3" t="s">
        <v>39</v>
      </c>
      <c r="C38" s="3" t="s">
        <v>143</v>
      </c>
      <c r="D38" s="3" t="s">
        <v>64</v>
      </c>
      <c r="E38" s="3" t="s">
        <v>186</v>
      </c>
      <c r="F38" s="3" t="s">
        <v>141</v>
      </c>
      <c r="G38" s="3" t="s">
        <v>1016</v>
      </c>
      <c r="H38" s="208">
        <v>5651</v>
      </c>
      <c r="I38" s="70">
        <v>4</v>
      </c>
      <c r="J38" s="209">
        <f>บึงกาฬ!F38</f>
        <v>173291.08</v>
      </c>
      <c r="K38" s="210">
        <f>บึงกาฬ!AK38</f>
        <v>212333.22999999998</v>
      </c>
      <c r="L38" s="211">
        <f>บึงกาฬ!AL38</f>
        <v>1281701.31</v>
      </c>
      <c r="M38" s="211">
        <f>บึงกาฬ!AM38</f>
        <v>1394869.0799999998</v>
      </c>
      <c r="N38" s="3"/>
      <c r="O38" s="3"/>
      <c r="P38" s="3"/>
      <c r="Q38" s="77">
        <f t="shared" si="0"/>
        <v>-113167.76999999979</v>
      </c>
      <c r="R38" s="78">
        <f t="shared" si="1"/>
        <v>226.80964608033977</v>
      </c>
    </row>
    <row r="39" spans="1:18" ht="24.6" customHeight="1" x14ac:dyDescent="0.7">
      <c r="A39" s="70">
        <v>5</v>
      </c>
      <c r="B39" s="3" t="s">
        <v>39</v>
      </c>
      <c r="C39" s="3" t="s">
        <v>143</v>
      </c>
      <c r="D39" s="3" t="s">
        <v>64</v>
      </c>
      <c r="E39" s="3" t="s">
        <v>186</v>
      </c>
      <c r="F39" s="3" t="s">
        <v>141</v>
      </c>
      <c r="G39" s="3" t="s">
        <v>191</v>
      </c>
      <c r="H39" s="208">
        <v>2509</v>
      </c>
      <c r="I39" s="70">
        <v>2</v>
      </c>
      <c r="J39" s="209">
        <f>บึงกาฬ!F39</f>
        <v>64116.78</v>
      </c>
      <c r="K39" s="210">
        <f>บึงกาฬ!AK39</f>
        <v>161477.77000000002</v>
      </c>
      <c r="L39" s="211">
        <f>บึงกาฬ!AL39</f>
        <v>276417.78000000003</v>
      </c>
      <c r="M39" s="211">
        <f>บึงกาฬ!AM39</f>
        <v>305649.74</v>
      </c>
      <c r="N39" s="3"/>
      <c r="O39" s="3"/>
      <c r="P39" s="3"/>
      <c r="Q39" s="77">
        <f t="shared" si="0"/>
        <v>-29231.959999999963</v>
      </c>
      <c r="R39" s="78">
        <f t="shared" si="1"/>
        <v>110.17049820645677</v>
      </c>
    </row>
    <row r="40" spans="1:18" ht="24.6" customHeight="1" x14ac:dyDescent="0.7">
      <c r="A40" s="70">
        <v>6</v>
      </c>
      <c r="B40" s="3" t="s">
        <v>39</v>
      </c>
      <c r="C40" s="3" t="s">
        <v>143</v>
      </c>
      <c r="D40" s="3" t="s">
        <v>64</v>
      </c>
      <c r="E40" s="3" t="s">
        <v>186</v>
      </c>
      <c r="F40" s="3" t="s">
        <v>141</v>
      </c>
      <c r="G40" s="3" t="s">
        <v>192</v>
      </c>
      <c r="H40" s="208">
        <v>2165</v>
      </c>
      <c r="I40" s="70">
        <v>2</v>
      </c>
      <c r="J40" s="209">
        <f>บึงกาฬ!F40</f>
        <v>162058.51</v>
      </c>
      <c r="K40" s="210">
        <f>บึงกาฬ!AK40</f>
        <v>218214.92</v>
      </c>
      <c r="L40" s="211">
        <f>บึงกาฬ!AL40</f>
        <v>294361.58999999997</v>
      </c>
      <c r="M40" s="211">
        <f>บึงกาฬ!AM40</f>
        <v>399754.35000000003</v>
      </c>
      <c r="N40" s="3"/>
      <c r="O40" s="3"/>
      <c r="P40" s="3"/>
      <c r="Q40" s="77">
        <f t="shared" si="0"/>
        <v>-105392.76000000007</v>
      </c>
      <c r="R40" s="78">
        <f t="shared" si="1"/>
        <v>135.9637829099307</v>
      </c>
    </row>
    <row r="41" spans="1:18" ht="24.6" customHeight="1" x14ac:dyDescent="0.7">
      <c r="A41" s="70">
        <v>7</v>
      </c>
      <c r="B41" s="3" t="s">
        <v>39</v>
      </c>
      <c r="C41" s="3" t="s">
        <v>143</v>
      </c>
      <c r="D41" s="3" t="s">
        <v>64</v>
      </c>
      <c r="E41" s="3" t="s">
        <v>186</v>
      </c>
      <c r="F41" s="3" t="s">
        <v>141</v>
      </c>
      <c r="G41" s="3" t="s">
        <v>193</v>
      </c>
      <c r="H41" s="208">
        <v>2535</v>
      </c>
      <c r="I41" s="70">
        <v>2</v>
      </c>
      <c r="J41" s="209">
        <f>บึงกาฬ!F41</f>
        <v>71012.84</v>
      </c>
      <c r="K41" s="210">
        <f>บึงกาฬ!AK41</f>
        <v>103282.25</v>
      </c>
      <c r="L41" s="211">
        <f>บึงกาฬ!AL41</f>
        <v>151580.38</v>
      </c>
      <c r="M41" s="211">
        <f>บึงกาฬ!AM41</f>
        <v>246070.91999999998</v>
      </c>
      <c r="N41" s="3"/>
      <c r="O41" s="3"/>
      <c r="P41" s="3"/>
      <c r="Q41" s="77">
        <f t="shared" si="0"/>
        <v>-94490.539999999979</v>
      </c>
      <c r="R41" s="78">
        <f t="shared" si="1"/>
        <v>59.795021696252469</v>
      </c>
    </row>
    <row r="42" spans="1:18" ht="24.6" customHeight="1" x14ac:dyDescent="0.7">
      <c r="A42" s="70">
        <v>8</v>
      </c>
      <c r="B42" s="3" t="s">
        <v>39</v>
      </c>
      <c r="C42" s="3" t="s">
        <v>143</v>
      </c>
      <c r="D42" s="3" t="s">
        <v>64</v>
      </c>
      <c r="E42" s="3" t="s">
        <v>186</v>
      </c>
      <c r="F42" s="3" t="s">
        <v>141</v>
      </c>
      <c r="G42" s="3" t="s">
        <v>194</v>
      </c>
      <c r="H42" s="208">
        <v>4564</v>
      </c>
      <c r="I42" s="70">
        <v>4</v>
      </c>
      <c r="J42" s="209">
        <f>บึงกาฬ!F42</f>
        <v>323516.06</v>
      </c>
      <c r="K42" s="210">
        <f>บึงกาฬ!AK42</f>
        <v>406500.86</v>
      </c>
      <c r="L42" s="211">
        <f>บึงกาฬ!AL42</f>
        <v>703441.78</v>
      </c>
      <c r="M42" s="211">
        <f>บึงกาฬ!AM42</f>
        <v>567014.44999999995</v>
      </c>
      <c r="N42" s="3"/>
      <c r="O42" s="3"/>
      <c r="P42" s="3"/>
      <c r="Q42" s="77">
        <f t="shared" si="0"/>
        <v>136427.33000000007</v>
      </c>
      <c r="R42" s="78">
        <f t="shared" si="1"/>
        <v>154.12834794040316</v>
      </c>
    </row>
    <row r="43" spans="1:18" ht="24.6" customHeight="1" x14ac:dyDescent="0.7">
      <c r="A43" s="70">
        <v>9</v>
      </c>
      <c r="B43" s="3" t="s">
        <v>39</v>
      </c>
      <c r="C43" s="3" t="s">
        <v>143</v>
      </c>
      <c r="D43" s="3" t="s">
        <v>64</v>
      </c>
      <c r="E43" s="3" t="s">
        <v>186</v>
      </c>
      <c r="F43" s="3" t="s">
        <v>141</v>
      </c>
      <c r="G43" s="3" t="s">
        <v>195</v>
      </c>
      <c r="H43" s="208">
        <v>2825</v>
      </c>
      <c r="I43" s="70">
        <v>2</v>
      </c>
      <c r="J43" s="209">
        <f>บึงกาฬ!F43</f>
        <v>122795.63</v>
      </c>
      <c r="K43" s="210">
        <f>บึงกาฬ!AK43</f>
        <v>134686.93</v>
      </c>
      <c r="L43" s="211">
        <f>บึงกาฬ!AL43</f>
        <v>362718.62</v>
      </c>
      <c r="M43" s="211">
        <f>บึงกาฬ!AM43</f>
        <v>388245.81000000006</v>
      </c>
      <c r="N43" s="3"/>
      <c r="O43" s="3"/>
      <c r="P43" s="3"/>
      <c r="Q43" s="77">
        <f t="shared" si="0"/>
        <v>-25527.190000000061</v>
      </c>
      <c r="R43" s="78">
        <f t="shared" si="1"/>
        <v>128.39597168141592</v>
      </c>
    </row>
    <row r="44" spans="1:18" ht="24.6" customHeight="1" x14ac:dyDescent="0.7">
      <c r="A44" s="70">
        <v>10</v>
      </c>
      <c r="B44" s="3" t="s">
        <v>39</v>
      </c>
      <c r="C44" s="3" t="s">
        <v>143</v>
      </c>
      <c r="D44" s="3" t="s">
        <v>64</v>
      </c>
      <c r="E44" s="3" t="s">
        <v>186</v>
      </c>
      <c r="F44" s="3" t="s">
        <v>141</v>
      </c>
      <c r="G44" s="3" t="s">
        <v>196</v>
      </c>
      <c r="H44" s="208">
        <v>3497</v>
      </c>
      <c r="I44" s="70">
        <v>3</v>
      </c>
      <c r="J44" s="209">
        <f>บึงกาฬ!F44</f>
        <v>147705</v>
      </c>
      <c r="K44" s="210">
        <f>บึงกาฬ!AK44</f>
        <v>107766.44999999998</v>
      </c>
      <c r="L44" s="211">
        <f>บึงกาฬ!AL44</f>
        <v>318622.70999999996</v>
      </c>
      <c r="M44" s="211">
        <f>บึงกาฬ!AM44</f>
        <v>454373.45999999996</v>
      </c>
      <c r="N44" s="3"/>
      <c r="O44" s="3"/>
      <c r="P44" s="3"/>
      <c r="Q44" s="77">
        <f t="shared" si="0"/>
        <v>-135750.75</v>
      </c>
      <c r="R44" s="78">
        <f t="shared" si="1"/>
        <v>91.113156991707172</v>
      </c>
    </row>
    <row r="45" spans="1:18" ht="24.6" customHeight="1" x14ac:dyDescent="0.7">
      <c r="A45" s="70">
        <v>11</v>
      </c>
      <c r="B45" s="3" t="s">
        <v>39</v>
      </c>
      <c r="C45" s="3" t="s">
        <v>143</v>
      </c>
      <c r="D45" s="3" t="s">
        <v>64</v>
      </c>
      <c r="E45" s="3" t="s">
        <v>186</v>
      </c>
      <c r="F45" s="3" t="s">
        <v>141</v>
      </c>
      <c r="G45" s="3" t="s">
        <v>197</v>
      </c>
      <c r="H45" s="208">
        <v>4246</v>
      </c>
      <c r="I45" s="70">
        <v>3</v>
      </c>
      <c r="J45" s="209">
        <f>บึงกาฬ!F45</f>
        <v>97051.45</v>
      </c>
      <c r="K45" s="210">
        <f>บึงกาฬ!AK45</f>
        <v>99008.93</v>
      </c>
      <c r="L45" s="211">
        <f>บึงกาฬ!AL45</f>
        <v>320714.08999999997</v>
      </c>
      <c r="M45" s="211">
        <f>บึงกาฬ!AM45</f>
        <v>409047.86</v>
      </c>
      <c r="N45" s="3" t="s">
        <v>198</v>
      </c>
      <c r="O45" s="3"/>
      <c r="P45" s="3"/>
      <c r="Q45" s="77">
        <f t="shared" si="0"/>
        <v>-88333.770000000019</v>
      </c>
      <c r="R45" s="78">
        <f t="shared" si="1"/>
        <v>75.533228921337724</v>
      </c>
    </row>
    <row r="46" spans="1:18" ht="24.6" customHeight="1" x14ac:dyDescent="0.7">
      <c r="A46" s="70">
        <v>12</v>
      </c>
      <c r="B46" s="3" t="s">
        <v>39</v>
      </c>
      <c r="C46" s="3" t="s">
        <v>143</v>
      </c>
      <c r="D46" s="3" t="s">
        <v>64</v>
      </c>
      <c r="E46" s="3" t="s">
        <v>186</v>
      </c>
      <c r="F46" s="3" t="s">
        <v>141</v>
      </c>
      <c r="G46" s="3" t="s">
        <v>199</v>
      </c>
      <c r="H46" s="208">
        <v>3019</v>
      </c>
      <c r="I46" s="70">
        <v>3</v>
      </c>
      <c r="J46" s="209">
        <f>บึงกาฬ!F46</f>
        <v>35704.379999999997</v>
      </c>
      <c r="K46" s="210">
        <f>บึงกาฬ!AK46</f>
        <v>89701.61</v>
      </c>
      <c r="L46" s="211">
        <f>บึงกาฬ!AL46</f>
        <v>433722.51</v>
      </c>
      <c r="M46" s="211">
        <f>บึงกาฬ!AM46</f>
        <v>516020.14999999997</v>
      </c>
      <c r="N46" s="3"/>
      <c r="O46" s="3"/>
      <c r="P46" s="3"/>
      <c r="Q46" s="77">
        <f t="shared" si="0"/>
        <v>-82297.639999999956</v>
      </c>
      <c r="R46" s="78">
        <f t="shared" si="1"/>
        <v>143.66429612454456</v>
      </c>
    </row>
    <row r="47" spans="1:18" ht="24.6" customHeight="1" x14ac:dyDescent="0.7">
      <c r="A47" s="212">
        <v>3</v>
      </c>
      <c r="B47" s="213" t="s">
        <v>39</v>
      </c>
      <c r="C47" s="213"/>
      <c r="D47" s="213"/>
      <c r="E47" s="213" t="s">
        <v>56</v>
      </c>
      <c r="F47" s="213"/>
      <c r="G47" s="213" t="s">
        <v>200</v>
      </c>
      <c r="H47" s="216">
        <f>SUM(H36:H46)</f>
        <v>41541</v>
      </c>
      <c r="I47" s="212"/>
      <c r="J47" s="215">
        <f>SUM(J35:J46)</f>
        <v>1698282.28</v>
      </c>
      <c r="K47" s="215">
        <f>SUM(K35:K46)</f>
        <v>2198638.5</v>
      </c>
      <c r="L47" s="215">
        <f>SUM(L35:L46)</f>
        <v>5248120.3</v>
      </c>
      <c r="M47" s="215">
        <f>SUM(M35:M46)</f>
        <v>5792278.9399999995</v>
      </c>
      <c r="N47" s="213">
        <v>11</v>
      </c>
      <c r="O47" s="213">
        <v>11</v>
      </c>
      <c r="P47" s="213">
        <f>N47-O47</f>
        <v>0</v>
      </c>
      <c r="Q47" s="77">
        <f t="shared" si="0"/>
        <v>-544158.63999999966</v>
      </c>
      <c r="R47" s="78">
        <f>L47/H47</f>
        <v>126.33591632363208</v>
      </c>
    </row>
    <row r="48" spans="1:18" ht="24.6" customHeight="1" x14ac:dyDescent="0.7">
      <c r="A48" s="70">
        <v>1</v>
      </c>
      <c r="B48" s="3" t="s">
        <v>39</v>
      </c>
      <c r="C48" s="3" t="s">
        <v>145</v>
      </c>
      <c r="D48" s="3" t="s">
        <v>92</v>
      </c>
      <c r="E48" s="3" t="s">
        <v>201</v>
      </c>
      <c r="F48" s="3" t="s">
        <v>171</v>
      </c>
      <c r="G48" s="3" t="s">
        <v>202</v>
      </c>
      <c r="H48" s="208"/>
      <c r="I48" s="70"/>
      <c r="J48" s="209"/>
      <c r="K48" s="210"/>
      <c r="L48" s="211"/>
      <c r="M48" s="211"/>
      <c r="N48" s="3"/>
      <c r="O48" s="3"/>
      <c r="P48" s="3"/>
    </row>
    <row r="49" spans="1:18" ht="24.6" customHeight="1" x14ac:dyDescent="0.7">
      <c r="A49" s="70">
        <v>2</v>
      </c>
      <c r="B49" s="3" t="s">
        <v>39</v>
      </c>
      <c r="C49" s="3" t="s">
        <v>145</v>
      </c>
      <c r="D49" s="3" t="s">
        <v>92</v>
      </c>
      <c r="E49" s="3" t="s">
        <v>201</v>
      </c>
      <c r="F49" s="3" t="s">
        <v>141</v>
      </c>
      <c r="G49" s="3" t="s">
        <v>203</v>
      </c>
      <c r="H49" s="208">
        <v>2825</v>
      </c>
      <c r="I49" s="70">
        <v>2</v>
      </c>
      <c r="J49" s="209">
        <f>บึงกาฬ!F47</f>
        <v>376581.82</v>
      </c>
      <c r="K49" s="210">
        <f>บึงกาฬ!AK47</f>
        <v>848202.31</v>
      </c>
      <c r="L49" s="211">
        <f>บึงกาฬ!AL47</f>
        <v>355442.38</v>
      </c>
      <c r="M49" s="211">
        <f>บึงกาฬ!AM47</f>
        <v>322684.56</v>
      </c>
      <c r="N49" s="3"/>
      <c r="O49" s="3"/>
      <c r="P49" s="3"/>
      <c r="Q49" s="77">
        <f t="shared" si="0"/>
        <v>32757.820000000007</v>
      </c>
      <c r="R49" s="78">
        <f t="shared" si="1"/>
        <v>125.82031150442478</v>
      </c>
    </row>
    <row r="50" spans="1:18" ht="24.6" customHeight="1" x14ac:dyDescent="0.7">
      <c r="A50" s="70">
        <v>3</v>
      </c>
      <c r="B50" s="3" t="s">
        <v>39</v>
      </c>
      <c r="C50" s="3" t="s">
        <v>145</v>
      </c>
      <c r="D50" s="3" t="s">
        <v>92</v>
      </c>
      <c r="E50" s="3" t="s">
        <v>201</v>
      </c>
      <c r="F50" s="3" t="s">
        <v>141</v>
      </c>
      <c r="G50" s="3" t="s">
        <v>204</v>
      </c>
      <c r="H50" s="208">
        <v>3818</v>
      </c>
      <c r="I50" s="70">
        <v>3</v>
      </c>
      <c r="J50" s="209">
        <f>บึงกาฬ!F48</f>
        <v>501609.98</v>
      </c>
      <c r="K50" s="210">
        <f>บึงกาฬ!AK48</f>
        <v>582761.27</v>
      </c>
      <c r="L50" s="211">
        <f>บึงกาฬ!AL48</f>
        <v>629170.65</v>
      </c>
      <c r="M50" s="211">
        <f>บึงกาฬ!AM48</f>
        <v>566485.20000000007</v>
      </c>
      <c r="N50" s="3"/>
      <c r="O50" s="3"/>
      <c r="P50" s="3"/>
      <c r="Q50" s="77">
        <f t="shared" si="0"/>
        <v>62685.449999999953</v>
      </c>
      <c r="R50" s="78">
        <f t="shared" si="1"/>
        <v>164.79063645887899</v>
      </c>
    </row>
    <row r="51" spans="1:18" ht="24.6" customHeight="1" x14ac:dyDescent="0.7">
      <c r="A51" s="70">
        <v>4</v>
      </c>
      <c r="B51" s="3" t="s">
        <v>39</v>
      </c>
      <c r="C51" s="3" t="s">
        <v>145</v>
      </c>
      <c r="D51" s="3" t="s">
        <v>92</v>
      </c>
      <c r="E51" s="3" t="s">
        <v>201</v>
      </c>
      <c r="F51" s="3" t="s">
        <v>141</v>
      </c>
      <c r="G51" s="3" t="s">
        <v>205</v>
      </c>
      <c r="H51" s="208">
        <v>2042</v>
      </c>
      <c r="I51" s="70">
        <v>2</v>
      </c>
      <c r="J51" s="209">
        <f>บึงกาฬ!F49</f>
        <v>825134.97</v>
      </c>
      <c r="K51" s="210">
        <f>บึงกาฬ!AK49</f>
        <v>321255.92999999993</v>
      </c>
      <c r="L51" s="211">
        <f>บึงกาฬ!AL49</f>
        <v>354823.65</v>
      </c>
      <c r="M51" s="211">
        <f>บึงกาฬ!AM49</f>
        <v>284228</v>
      </c>
      <c r="N51" s="3"/>
      <c r="O51" s="3"/>
      <c r="P51" s="3"/>
      <c r="Q51" s="77">
        <f t="shared" si="0"/>
        <v>70595.650000000023</v>
      </c>
      <c r="R51" s="78">
        <f t="shared" si="1"/>
        <v>173.76280607247799</v>
      </c>
    </row>
    <row r="52" spans="1:18" ht="24.6" customHeight="1" x14ac:dyDescent="0.7">
      <c r="A52" s="212">
        <v>4</v>
      </c>
      <c r="B52" s="213" t="s">
        <v>39</v>
      </c>
      <c r="C52" s="213"/>
      <c r="D52" s="213"/>
      <c r="E52" s="213" t="s">
        <v>56</v>
      </c>
      <c r="F52" s="213"/>
      <c r="G52" s="213" t="s">
        <v>206</v>
      </c>
      <c r="H52" s="216">
        <f>SUM(H49:H51)</f>
        <v>8685</v>
      </c>
      <c r="I52" s="212"/>
      <c r="J52" s="215">
        <f>SUM(J48:J51)</f>
        <v>1703326.77</v>
      </c>
      <c r="K52" s="215">
        <f>SUM(K48:K51)</f>
        <v>1752219.51</v>
      </c>
      <c r="L52" s="215">
        <f>SUM(L48:L51)</f>
        <v>1339436.6800000002</v>
      </c>
      <c r="M52" s="215">
        <f>SUM(M48:M51)</f>
        <v>1173397.76</v>
      </c>
      <c r="N52" s="213">
        <v>3</v>
      </c>
      <c r="O52" s="213">
        <v>3</v>
      </c>
      <c r="P52" s="213">
        <f>N52-O52</f>
        <v>0</v>
      </c>
      <c r="Q52" s="77">
        <f t="shared" si="0"/>
        <v>166038.92000000016</v>
      </c>
      <c r="R52" s="78">
        <f>L52/H52</f>
        <v>154.22414277489926</v>
      </c>
    </row>
    <row r="53" spans="1:18" ht="24.6" customHeight="1" x14ac:dyDescent="0.7">
      <c r="A53" s="70">
        <v>1</v>
      </c>
      <c r="B53" s="3" t="s">
        <v>39</v>
      </c>
      <c r="C53" s="3" t="s">
        <v>147</v>
      </c>
      <c r="D53" s="3" t="s">
        <v>81</v>
      </c>
      <c r="E53" s="3" t="s">
        <v>207</v>
      </c>
      <c r="F53" s="3" t="s">
        <v>171</v>
      </c>
      <c r="G53" s="3" t="s">
        <v>208</v>
      </c>
      <c r="H53" s="208"/>
      <c r="I53" s="70"/>
      <c r="J53" s="209"/>
      <c r="K53" s="210"/>
      <c r="L53" s="211"/>
      <c r="M53" s="211"/>
      <c r="N53" s="3"/>
      <c r="O53" s="3"/>
      <c r="P53" s="3"/>
    </row>
    <row r="54" spans="1:18" ht="24.6" customHeight="1" x14ac:dyDescent="0.7">
      <c r="A54" s="70">
        <v>2</v>
      </c>
      <c r="B54" s="3" t="s">
        <v>39</v>
      </c>
      <c r="C54" s="3" t="s">
        <v>147</v>
      </c>
      <c r="D54" s="3" t="s">
        <v>81</v>
      </c>
      <c r="E54" s="3" t="s">
        <v>207</v>
      </c>
      <c r="F54" s="3" t="s">
        <v>141</v>
      </c>
      <c r="G54" s="3" t="s">
        <v>209</v>
      </c>
      <c r="H54" s="208">
        <v>2916</v>
      </c>
      <c r="I54" s="70">
        <v>2</v>
      </c>
      <c r="J54" s="209">
        <f>บึงกาฬ!F50</f>
        <v>1467543.88</v>
      </c>
      <c r="K54" s="210">
        <f>บึงกาฬ!AK50</f>
        <v>1431148.88</v>
      </c>
      <c r="L54" s="211">
        <f>บึงกาฬ!AL50</f>
        <v>917293.51</v>
      </c>
      <c r="M54" s="211">
        <f>บึงกาฬ!AM50</f>
        <v>441225.56</v>
      </c>
      <c r="N54" s="3"/>
      <c r="O54" s="3"/>
      <c r="P54" s="3"/>
      <c r="Q54" s="77">
        <f t="shared" si="0"/>
        <v>476067.95</v>
      </c>
      <c r="R54" s="78">
        <f t="shared" si="1"/>
        <v>314.57253429355279</v>
      </c>
    </row>
    <row r="55" spans="1:18" ht="24.6" customHeight="1" x14ac:dyDescent="0.7">
      <c r="A55" s="70">
        <v>3</v>
      </c>
      <c r="B55" s="3" t="s">
        <v>39</v>
      </c>
      <c r="C55" s="3" t="s">
        <v>147</v>
      </c>
      <c r="D55" s="3" t="s">
        <v>81</v>
      </c>
      <c r="E55" s="3" t="s">
        <v>207</v>
      </c>
      <c r="F55" s="3" t="s">
        <v>141</v>
      </c>
      <c r="G55" s="3" t="s">
        <v>210</v>
      </c>
      <c r="H55" s="208">
        <v>9798</v>
      </c>
      <c r="I55" s="70">
        <v>5</v>
      </c>
      <c r="J55" s="209">
        <f>บึงกาฬ!F51</f>
        <v>1218780.51</v>
      </c>
      <c r="K55" s="210">
        <f>บึงกาฬ!AK51</f>
        <v>332498.20999999996</v>
      </c>
      <c r="L55" s="211">
        <f>บึงกาฬ!AL51</f>
        <v>927827.1100000001</v>
      </c>
      <c r="M55" s="211">
        <f>บึงกาฬ!AM51</f>
        <v>885125.9</v>
      </c>
      <c r="N55" s="3"/>
      <c r="O55" s="3"/>
      <c r="P55" s="3"/>
      <c r="Q55" s="77">
        <f t="shared" si="0"/>
        <v>42701.210000000079</v>
      </c>
      <c r="R55" s="78">
        <f t="shared" si="1"/>
        <v>94.695561339048794</v>
      </c>
    </row>
    <row r="56" spans="1:18" ht="24.6" customHeight="1" x14ac:dyDescent="0.7">
      <c r="A56" s="70">
        <v>4</v>
      </c>
      <c r="B56" s="3" t="s">
        <v>39</v>
      </c>
      <c r="C56" s="3" t="s">
        <v>147</v>
      </c>
      <c r="D56" s="3" t="s">
        <v>81</v>
      </c>
      <c r="E56" s="3" t="s">
        <v>207</v>
      </c>
      <c r="F56" s="3" t="s">
        <v>141</v>
      </c>
      <c r="G56" s="3" t="s">
        <v>211</v>
      </c>
      <c r="H56" s="208">
        <v>4843</v>
      </c>
      <c r="I56" s="70">
        <v>4</v>
      </c>
      <c r="J56" s="209">
        <f>บึงกาฬ!F52</f>
        <v>553447.32999999996</v>
      </c>
      <c r="K56" s="210">
        <f>บึงกาฬ!AK52</f>
        <v>627648.21999999986</v>
      </c>
      <c r="L56" s="211">
        <f>บึงกาฬ!AL52</f>
        <v>996198.51</v>
      </c>
      <c r="M56" s="211">
        <f>บึงกาฬ!AM52</f>
        <v>672928.96</v>
      </c>
      <c r="N56" s="3"/>
      <c r="O56" s="3"/>
      <c r="P56" s="3"/>
      <c r="Q56" s="77">
        <f t="shared" si="0"/>
        <v>323269.55000000005</v>
      </c>
      <c r="R56" s="78">
        <f t="shared" si="1"/>
        <v>205.69863927317778</v>
      </c>
    </row>
    <row r="57" spans="1:18" ht="24.6" customHeight="1" x14ac:dyDescent="0.7">
      <c r="A57" s="70">
        <v>5</v>
      </c>
      <c r="B57" s="3" t="s">
        <v>39</v>
      </c>
      <c r="C57" s="3" t="s">
        <v>147</v>
      </c>
      <c r="D57" s="3" t="s">
        <v>81</v>
      </c>
      <c r="E57" s="3" t="s">
        <v>207</v>
      </c>
      <c r="F57" s="3" t="s">
        <v>141</v>
      </c>
      <c r="G57" s="3" t="s">
        <v>212</v>
      </c>
      <c r="H57" s="208">
        <v>5611</v>
      </c>
      <c r="I57" s="70">
        <v>4</v>
      </c>
      <c r="J57" s="209">
        <f>บึงกาฬ!F53</f>
        <v>1986327.35</v>
      </c>
      <c r="K57" s="210">
        <f>บึงกาฬ!AK53</f>
        <v>1749607.9300000002</v>
      </c>
      <c r="L57" s="211">
        <f>บึงกาฬ!AL53</f>
        <v>1128762.6200000001</v>
      </c>
      <c r="M57" s="211">
        <f>บึงกาฬ!AM53</f>
        <v>714204.38</v>
      </c>
      <c r="N57" s="3"/>
      <c r="O57" s="3"/>
      <c r="P57" s="3"/>
      <c r="Q57" s="77">
        <f t="shared" si="0"/>
        <v>414558.24000000011</v>
      </c>
      <c r="R57" s="78">
        <f t="shared" si="1"/>
        <v>201.16959900196045</v>
      </c>
    </row>
    <row r="58" spans="1:18" ht="24.6" customHeight="1" x14ac:dyDescent="0.7">
      <c r="A58" s="212">
        <v>5</v>
      </c>
      <c r="B58" s="213" t="s">
        <v>39</v>
      </c>
      <c r="C58" s="213"/>
      <c r="D58" s="213"/>
      <c r="E58" s="213" t="s">
        <v>56</v>
      </c>
      <c r="F58" s="213"/>
      <c r="G58" s="213" t="s">
        <v>213</v>
      </c>
      <c r="H58" s="216">
        <f>SUM(H54:H57)</f>
        <v>23168</v>
      </c>
      <c r="I58" s="212"/>
      <c r="J58" s="215">
        <f>SUM(J53:J57)</f>
        <v>5226099.07</v>
      </c>
      <c r="K58" s="215">
        <f>SUM(K53:K57)</f>
        <v>4140903.2399999998</v>
      </c>
      <c r="L58" s="215">
        <f>SUM(L53:L57)</f>
        <v>3970081.75</v>
      </c>
      <c r="M58" s="215">
        <f>SUM(M53:M57)</f>
        <v>2713484.8</v>
      </c>
      <c r="N58" s="213">
        <v>4</v>
      </c>
      <c r="O58" s="213">
        <v>4</v>
      </c>
      <c r="P58" s="213">
        <f>N58-O58</f>
        <v>0</v>
      </c>
      <c r="Q58" s="77">
        <f t="shared" si="0"/>
        <v>1256596.9500000002</v>
      </c>
      <c r="R58" s="78">
        <f>L58/H58</f>
        <v>171.36057277279005</v>
      </c>
    </row>
    <row r="59" spans="1:18" ht="24.6" customHeight="1" x14ac:dyDescent="0.7">
      <c r="A59" s="70">
        <v>1</v>
      </c>
      <c r="B59" s="3" t="s">
        <v>39</v>
      </c>
      <c r="C59" s="3" t="s">
        <v>149</v>
      </c>
      <c r="D59" s="3" t="s">
        <v>75</v>
      </c>
      <c r="E59" s="3" t="s">
        <v>214</v>
      </c>
      <c r="F59" s="3" t="s">
        <v>171</v>
      </c>
      <c r="G59" s="3" t="s">
        <v>215</v>
      </c>
      <c r="H59" s="208"/>
      <c r="I59" s="70"/>
      <c r="J59" s="209"/>
      <c r="K59" s="210"/>
      <c r="L59" s="211"/>
      <c r="M59" s="211"/>
      <c r="N59" s="3"/>
      <c r="O59" s="3"/>
      <c r="P59" s="3"/>
    </row>
    <row r="60" spans="1:18" s="193" customFormat="1" ht="24.6" customHeight="1" x14ac:dyDescent="0.7">
      <c r="A60" s="189">
        <v>2</v>
      </c>
      <c r="B60" s="40" t="s">
        <v>39</v>
      </c>
      <c r="C60" s="40" t="s">
        <v>149</v>
      </c>
      <c r="D60" s="40" t="s">
        <v>75</v>
      </c>
      <c r="E60" s="40" t="s">
        <v>214</v>
      </c>
      <c r="F60" s="40" t="s">
        <v>141</v>
      </c>
      <c r="G60" s="40" t="s">
        <v>216</v>
      </c>
      <c r="H60" s="217">
        <v>2845</v>
      </c>
      <c r="I60" s="189">
        <v>2</v>
      </c>
      <c r="J60" s="211">
        <f>บึงกาฬ!F54</f>
        <v>530599.26</v>
      </c>
      <c r="K60" s="218">
        <f>บึงกาฬ!AK54</f>
        <v>585267.68000000005</v>
      </c>
      <c r="L60" s="211">
        <f>บึงกาฬ!AL54</f>
        <v>549187.68999999994</v>
      </c>
      <c r="M60" s="211">
        <f>บึงกาฬ!AM54</f>
        <v>863190.88</v>
      </c>
      <c r="N60" s="40"/>
      <c r="O60" s="40"/>
      <c r="P60" s="40"/>
      <c r="Q60" s="80">
        <f t="shared" si="0"/>
        <v>-314003.19000000006</v>
      </c>
      <c r="R60" s="192">
        <f t="shared" si="1"/>
        <v>193.03609490333918</v>
      </c>
    </row>
    <row r="61" spans="1:18" ht="24.6" customHeight="1" x14ac:dyDescent="0.7">
      <c r="A61" s="70">
        <v>3</v>
      </c>
      <c r="B61" s="3" t="s">
        <v>39</v>
      </c>
      <c r="C61" s="3" t="s">
        <v>149</v>
      </c>
      <c r="D61" s="3" t="s">
        <v>75</v>
      </c>
      <c r="E61" s="3" t="s">
        <v>214</v>
      </c>
      <c r="F61" s="3" t="s">
        <v>141</v>
      </c>
      <c r="G61" s="3" t="s">
        <v>217</v>
      </c>
      <c r="H61" s="208">
        <v>4775</v>
      </c>
      <c r="I61" s="70">
        <v>4</v>
      </c>
      <c r="J61" s="211">
        <f>บึงกาฬ!F55</f>
        <v>1350988.83</v>
      </c>
      <c r="K61" s="218">
        <f>บึงกาฬ!AK55</f>
        <v>361850.23000000021</v>
      </c>
      <c r="L61" s="211">
        <f>บึงกาฬ!AL55</f>
        <v>512083.57</v>
      </c>
      <c r="M61" s="211">
        <f>บึงกาฬ!AM55</f>
        <v>604818.66999999993</v>
      </c>
      <c r="N61" s="3"/>
      <c r="O61" s="3"/>
      <c r="P61" s="3"/>
      <c r="Q61" s="77">
        <f t="shared" si="0"/>
        <v>-92735.099999999919</v>
      </c>
      <c r="R61" s="78">
        <f t="shared" si="1"/>
        <v>107.24263246073299</v>
      </c>
    </row>
    <row r="62" spans="1:18" ht="24.6" customHeight="1" x14ac:dyDescent="0.7">
      <c r="A62" s="70">
        <v>4</v>
      </c>
      <c r="B62" s="3" t="s">
        <v>39</v>
      </c>
      <c r="C62" s="3" t="s">
        <v>149</v>
      </c>
      <c r="D62" s="3" t="s">
        <v>75</v>
      </c>
      <c r="E62" s="3" t="s">
        <v>214</v>
      </c>
      <c r="F62" s="3" t="s">
        <v>141</v>
      </c>
      <c r="G62" s="3" t="s">
        <v>218</v>
      </c>
      <c r="H62" s="208">
        <v>2422</v>
      </c>
      <c r="I62" s="70">
        <v>2</v>
      </c>
      <c r="J62" s="211">
        <f>บึงกาฬ!F56</f>
        <v>336662.24</v>
      </c>
      <c r="K62" s="211">
        <f>บึงกาฬ!AK56</f>
        <v>353518.25</v>
      </c>
      <c r="L62" s="211">
        <f>บึงกาฬ!AL56</f>
        <v>507810.42000000004</v>
      </c>
      <c r="M62" s="211">
        <f>บึงกาฬ!AM56</f>
        <v>601497.72</v>
      </c>
      <c r="N62" s="3"/>
      <c r="O62" s="3"/>
      <c r="P62" s="3"/>
      <c r="Q62" s="77">
        <f t="shared" si="0"/>
        <v>-93687.29999999993</v>
      </c>
      <c r="R62" s="78">
        <f t="shared" si="1"/>
        <v>209.66573905862924</v>
      </c>
    </row>
    <row r="63" spans="1:18" ht="24.6" customHeight="1" x14ac:dyDescent="0.7">
      <c r="A63" s="70">
        <v>5</v>
      </c>
      <c r="B63" s="3" t="s">
        <v>39</v>
      </c>
      <c r="C63" s="3" t="s">
        <v>149</v>
      </c>
      <c r="D63" s="3" t="s">
        <v>75</v>
      </c>
      <c r="E63" s="3" t="s">
        <v>214</v>
      </c>
      <c r="F63" s="3" t="s">
        <v>141</v>
      </c>
      <c r="G63" s="3" t="s">
        <v>219</v>
      </c>
      <c r="H63" s="208">
        <v>4314</v>
      </c>
      <c r="I63" s="70">
        <v>3</v>
      </c>
      <c r="J63" s="211">
        <f>บึงกาฬ!F57</f>
        <v>383920.43</v>
      </c>
      <c r="K63" s="211">
        <f>บึงกาฬ!AK57</f>
        <v>690362.3899999999</v>
      </c>
      <c r="L63" s="211">
        <f>บึงกาฬ!AL57</f>
        <v>493810.37</v>
      </c>
      <c r="M63" s="211">
        <f>บึงกาฬ!AM57</f>
        <v>582375.07000000007</v>
      </c>
      <c r="N63" s="3"/>
      <c r="O63" s="3"/>
      <c r="P63" s="3"/>
      <c r="Q63" s="77">
        <f t="shared" si="0"/>
        <v>-88564.70000000007</v>
      </c>
      <c r="R63" s="78">
        <f t="shared" si="1"/>
        <v>114.46693787668057</v>
      </c>
    </row>
    <row r="64" spans="1:18" ht="24.6" customHeight="1" x14ac:dyDescent="0.7">
      <c r="A64" s="70">
        <v>6</v>
      </c>
      <c r="B64" s="3" t="s">
        <v>39</v>
      </c>
      <c r="C64" s="3" t="s">
        <v>149</v>
      </c>
      <c r="D64" s="3" t="s">
        <v>75</v>
      </c>
      <c r="E64" s="3" t="s">
        <v>214</v>
      </c>
      <c r="F64" s="3" t="s">
        <v>141</v>
      </c>
      <c r="G64" s="3" t="s">
        <v>220</v>
      </c>
      <c r="H64" s="208">
        <v>3240</v>
      </c>
      <c r="I64" s="70">
        <v>3</v>
      </c>
      <c r="J64" s="211">
        <f>บึงกาฬ!F58</f>
        <v>487191.78</v>
      </c>
      <c r="K64" s="211">
        <f>บึงกาฬ!AK58</f>
        <v>477245.75</v>
      </c>
      <c r="L64" s="211">
        <f>บึงกาฬ!AL58</f>
        <v>368374.78</v>
      </c>
      <c r="M64" s="211">
        <f>บึงกาฬ!AM58</f>
        <v>617264.42000000004</v>
      </c>
      <c r="N64" s="3"/>
      <c r="O64" s="3"/>
      <c r="P64" s="3"/>
      <c r="Q64" s="77">
        <f t="shared" si="0"/>
        <v>-248889.64</v>
      </c>
      <c r="R64" s="78">
        <f t="shared" si="1"/>
        <v>113.69591975308643</v>
      </c>
    </row>
    <row r="65" spans="1:18" s="193" customFormat="1" ht="24.6" customHeight="1" x14ac:dyDescent="0.7">
      <c r="A65" s="189">
        <v>7</v>
      </c>
      <c r="B65" s="40" t="s">
        <v>39</v>
      </c>
      <c r="C65" s="40" t="s">
        <v>149</v>
      </c>
      <c r="D65" s="40" t="s">
        <v>75</v>
      </c>
      <c r="E65" s="40" t="s">
        <v>214</v>
      </c>
      <c r="F65" s="40" t="s">
        <v>141</v>
      </c>
      <c r="G65" s="40" t="s">
        <v>221</v>
      </c>
      <c r="H65" s="217">
        <v>1140</v>
      </c>
      <c r="I65" s="189">
        <v>1</v>
      </c>
      <c r="J65" s="211">
        <f>บึงกาฬ!F59</f>
        <v>215080.2</v>
      </c>
      <c r="K65" s="211">
        <f>บึงกาฬ!AK59</f>
        <v>216896.09000000003</v>
      </c>
      <c r="L65" s="211">
        <f>บึงกาฬ!AL59</f>
        <v>402855.79000000004</v>
      </c>
      <c r="M65" s="211">
        <f>บึงกาฬ!AM59</f>
        <v>267478.48</v>
      </c>
      <c r="N65" s="40"/>
      <c r="O65" s="40"/>
      <c r="P65" s="40"/>
      <c r="Q65" s="80">
        <f t="shared" si="0"/>
        <v>135377.31000000006</v>
      </c>
      <c r="R65" s="192">
        <f t="shared" si="1"/>
        <v>353.38227192982458</v>
      </c>
    </row>
    <row r="66" spans="1:18" ht="24.6" customHeight="1" x14ac:dyDescent="0.7">
      <c r="A66" s="212">
        <v>6</v>
      </c>
      <c r="B66" s="213" t="s">
        <v>39</v>
      </c>
      <c r="C66" s="213"/>
      <c r="D66" s="213"/>
      <c r="E66" s="213" t="s">
        <v>56</v>
      </c>
      <c r="F66" s="213"/>
      <c r="G66" s="213" t="s">
        <v>222</v>
      </c>
      <c r="H66" s="216">
        <f>SUM(H59:H65)</f>
        <v>18736</v>
      </c>
      <c r="I66" s="212"/>
      <c r="J66" s="215">
        <f>SUM(J59:J65)</f>
        <v>3304442.74</v>
      </c>
      <c r="K66" s="215">
        <f>SUM(K60:K65)</f>
        <v>2685140.3899999997</v>
      </c>
      <c r="L66" s="215">
        <f>SUM(L59:L65)</f>
        <v>2834122.62</v>
      </c>
      <c r="M66" s="215">
        <f>SUM(M59:M65)</f>
        <v>3536625.2399999998</v>
      </c>
      <c r="N66" s="213">
        <v>6</v>
      </c>
      <c r="O66" s="213">
        <v>6</v>
      </c>
      <c r="P66" s="213">
        <f>N66-O66</f>
        <v>0</v>
      </c>
      <c r="Q66" s="77">
        <f t="shared" si="0"/>
        <v>-702502.61999999965</v>
      </c>
      <c r="R66" s="78">
        <f>L66/H66</f>
        <v>151.26615179333902</v>
      </c>
    </row>
    <row r="67" spans="1:18" ht="24.6" customHeight="1" x14ac:dyDescent="0.7">
      <c r="A67" s="70">
        <v>1</v>
      </c>
      <c r="B67" s="3" t="s">
        <v>39</v>
      </c>
      <c r="C67" s="3" t="s">
        <v>151</v>
      </c>
      <c r="D67" s="3" t="s">
        <v>59</v>
      </c>
      <c r="E67" s="3" t="s">
        <v>223</v>
      </c>
      <c r="F67" s="3" t="s">
        <v>171</v>
      </c>
      <c r="G67" s="3" t="s">
        <v>224</v>
      </c>
      <c r="H67" s="208"/>
      <c r="I67" s="70"/>
      <c r="J67" s="209"/>
      <c r="K67" s="210"/>
      <c r="L67" s="211"/>
      <c r="M67" s="211"/>
      <c r="N67" s="3"/>
      <c r="O67" s="3"/>
      <c r="P67" s="3"/>
    </row>
    <row r="68" spans="1:18" ht="24.6" customHeight="1" x14ac:dyDescent="0.7">
      <c r="A68" s="70">
        <v>2</v>
      </c>
      <c r="B68" s="3" t="s">
        <v>39</v>
      </c>
      <c r="C68" s="3" t="s">
        <v>151</v>
      </c>
      <c r="D68" s="3" t="s">
        <v>59</v>
      </c>
      <c r="E68" s="3" t="s">
        <v>223</v>
      </c>
      <c r="F68" s="3" t="s">
        <v>141</v>
      </c>
      <c r="G68" s="3" t="s">
        <v>1017</v>
      </c>
      <c r="H68" s="208">
        <v>3670</v>
      </c>
      <c r="I68" s="70">
        <v>3</v>
      </c>
      <c r="J68" s="209">
        <f>บึงกาฬ!F60</f>
        <v>329702.3</v>
      </c>
      <c r="K68" s="210">
        <f>บึงกาฬ!AK60</f>
        <v>543710.56000000006</v>
      </c>
      <c r="L68" s="211">
        <f>บึงกาฬ!AL60</f>
        <v>1010057.1599999999</v>
      </c>
      <c r="M68" s="211">
        <f>บึงกาฬ!AM60</f>
        <v>675261.6</v>
      </c>
      <c r="N68" s="3"/>
      <c r="O68" s="3"/>
      <c r="P68" s="3"/>
      <c r="Q68" s="77">
        <f t="shared" si="0"/>
        <v>334795.55999999994</v>
      </c>
      <c r="R68" s="78">
        <f t="shared" si="1"/>
        <v>275.21993460490461</v>
      </c>
    </row>
    <row r="69" spans="1:18" ht="24.6" customHeight="1" x14ac:dyDescent="0.7">
      <c r="A69" s="70">
        <v>3</v>
      </c>
      <c r="B69" s="3" t="s">
        <v>39</v>
      </c>
      <c r="C69" s="3" t="s">
        <v>151</v>
      </c>
      <c r="D69" s="3" t="s">
        <v>59</v>
      </c>
      <c r="E69" s="3" t="s">
        <v>223</v>
      </c>
      <c r="F69" s="3" t="s">
        <v>141</v>
      </c>
      <c r="G69" s="3" t="s">
        <v>226</v>
      </c>
      <c r="H69" s="208">
        <v>3487</v>
      </c>
      <c r="I69" s="70">
        <v>3</v>
      </c>
      <c r="J69" s="209">
        <f>บึงกาฬ!F61</f>
        <v>423223.57</v>
      </c>
      <c r="K69" s="210">
        <f>บึงกาฬ!AK61</f>
        <v>573412.72000000009</v>
      </c>
      <c r="L69" s="211">
        <f>บึงกาฬ!AL61</f>
        <v>1031457.44</v>
      </c>
      <c r="M69" s="211">
        <f>บึงกาฬ!AM61</f>
        <v>844479.01</v>
      </c>
      <c r="N69" s="3"/>
      <c r="O69" s="3"/>
      <c r="P69" s="3"/>
      <c r="Q69" s="77">
        <f t="shared" si="0"/>
        <v>186978.42999999993</v>
      </c>
      <c r="R69" s="78">
        <f t="shared" si="1"/>
        <v>295.80081445368512</v>
      </c>
    </row>
    <row r="70" spans="1:18" ht="24.6" customHeight="1" x14ac:dyDescent="0.7">
      <c r="A70" s="70">
        <v>4</v>
      </c>
      <c r="B70" s="3" t="s">
        <v>39</v>
      </c>
      <c r="C70" s="3" t="s">
        <v>151</v>
      </c>
      <c r="D70" s="3" t="s">
        <v>59</v>
      </c>
      <c r="E70" s="3" t="s">
        <v>223</v>
      </c>
      <c r="F70" s="3" t="s">
        <v>141</v>
      </c>
      <c r="G70" s="3" t="s">
        <v>227</v>
      </c>
      <c r="H70" s="208">
        <v>6286</v>
      </c>
      <c r="I70" s="70">
        <v>5</v>
      </c>
      <c r="J70" s="209">
        <f>บึงกาฬ!F62</f>
        <v>395485.06</v>
      </c>
      <c r="K70" s="210">
        <f>บึงกาฬ!AK62</f>
        <v>603082.99</v>
      </c>
      <c r="L70" s="211">
        <f>บึงกาฬ!AL62</f>
        <v>1626731.58</v>
      </c>
      <c r="M70" s="211">
        <f>บึงกาฬ!AM62</f>
        <v>1166620.31</v>
      </c>
      <c r="N70" s="3"/>
      <c r="O70" s="3"/>
      <c r="P70" s="3"/>
      <c r="Q70" s="77">
        <f t="shared" si="0"/>
        <v>460111.27</v>
      </c>
      <c r="R70" s="78">
        <f t="shared" si="1"/>
        <v>258.78644288895958</v>
      </c>
    </row>
    <row r="71" spans="1:18" ht="24.6" customHeight="1" x14ac:dyDescent="0.7">
      <c r="A71" s="70">
        <v>5</v>
      </c>
      <c r="B71" s="3" t="s">
        <v>39</v>
      </c>
      <c r="C71" s="3" t="s">
        <v>151</v>
      </c>
      <c r="D71" s="3" t="s">
        <v>59</v>
      </c>
      <c r="E71" s="3" t="s">
        <v>223</v>
      </c>
      <c r="F71" s="3" t="s">
        <v>141</v>
      </c>
      <c r="G71" s="3" t="s">
        <v>228</v>
      </c>
      <c r="H71" s="208">
        <v>3436</v>
      </c>
      <c r="I71" s="70">
        <v>3</v>
      </c>
      <c r="J71" s="209">
        <f>บึงกาฬ!F63</f>
        <v>246488.41</v>
      </c>
      <c r="K71" s="210">
        <f>บึงกาฬ!AK63</f>
        <v>363248.33999999997</v>
      </c>
      <c r="L71" s="211">
        <f>บึงกาฬ!AL63</f>
        <v>879692.96</v>
      </c>
      <c r="M71" s="211">
        <f>บึงกาฬ!AM63</f>
        <v>565509.80000000005</v>
      </c>
      <c r="N71" s="3"/>
      <c r="O71" s="3"/>
      <c r="P71" s="3"/>
      <c r="Q71" s="77">
        <f t="shared" ref="Q71:Q82" si="2">L71-M71</f>
        <v>314183.15999999992</v>
      </c>
      <c r="R71" s="78">
        <f t="shared" ref="R71:R82" si="3">L71/H71</f>
        <v>256.02239813736901</v>
      </c>
    </row>
    <row r="72" spans="1:18" ht="24.6" customHeight="1" x14ac:dyDescent="0.7">
      <c r="A72" s="70">
        <v>6</v>
      </c>
      <c r="B72" s="3" t="s">
        <v>39</v>
      </c>
      <c r="C72" s="3" t="s">
        <v>151</v>
      </c>
      <c r="D72" s="3" t="s">
        <v>59</v>
      </c>
      <c r="E72" s="3" t="s">
        <v>223</v>
      </c>
      <c r="F72" s="3" t="s">
        <v>141</v>
      </c>
      <c r="G72" s="3" t="s">
        <v>229</v>
      </c>
      <c r="H72" s="208">
        <v>3629</v>
      </c>
      <c r="I72" s="70">
        <v>3</v>
      </c>
      <c r="J72" s="209">
        <f>บึงกาฬ!F64</f>
        <v>508376</v>
      </c>
      <c r="K72" s="210">
        <f>บึงกาฬ!AK64</f>
        <v>666112.08000000007</v>
      </c>
      <c r="L72" s="211">
        <f>บึงกาฬ!AL64</f>
        <v>1115140</v>
      </c>
      <c r="M72" s="211">
        <f>บึงกาฬ!AM64</f>
        <v>536157.17000000004</v>
      </c>
      <c r="N72" s="3"/>
      <c r="O72" s="3"/>
      <c r="P72" s="3"/>
      <c r="Q72" s="77">
        <f t="shared" si="2"/>
        <v>578982.82999999996</v>
      </c>
      <c r="R72" s="78">
        <f t="shared" si="3"/>
        <v>307.28575365114358</v>
      </c>
    </row>
    <row r="73" spans="1:18" ht="24.6" customHeight="1" x14ac:dyDescent="0.7">
      <c r="A73" s="70">
        <v>7</v>
      </c>
      <c r="B73" s="3" t="s">
        <v>39</v>
      </c>
      <c r="C73" s="3" t="s">
        <v>151</v>
      </c>
      <c r="D73" s="3" t="s">
        <v>59</v>
      </c>
      <c r="E73" s="3" t="s">
        <v>223</v>
      </c>
      <c r="F73" s="3" t="s">
        <v>141</v>
      </c>
      <c r="G73" s="3" t="s">
        <v>230</v>
      </c>
      <c r="H73" s="208">
        <v>4573</v>
      </c>
      <c r="I73" s="70">
        <v>4</v>
      </c>
      <c r="J73" s="209">
        <f>บึงกาฬ!F65</f>
        <v>147127.91</v>
      </c>
      <c r="K73" s="210">
        <f>บึงกาฬ!AK65</f>
        <v>337437.37</v>
      </c>
      <c r="L73" s="211">
        <f>บึงกาฬ!AL65</f>
        <v>1385256.35</v>
      </c>
      <c r="M73" s="211">
        <f>บึงกาฬ!AM65</f>
        <v>713756.47</v>
      </c>
      <c r="N73" s="3"/>
      <c r="O73" s="3"/>
      <c r="P73" s="3"/>
      <c r="Q73" s="77">
        <f t="shared" si="2"/>
        <v>671499.88000000012</v>
      </c>
      <c r="R73" s="78">
        <f t="shared" si="3"/>
        <v>302.9206975727094</v>
      </c>
    </row>
    <row r="74" spans="1:18" ht="24.6" customHeight="1" x14ac:dyDescent="0.7">
      <c r="A74" s="212">
        <v>7</v>
      </c>
      <c r="B74" s="213" t="s">
        <v>39</v>
      </c>
      <c r="C74" s="213"/>
      <c r="D74" s="213"/>
      <c r="E74" s="213" t="s">
        <v>56</v>
      </c>
      <c r="F74" s="213"/>
      <c r="G74" s="213" t="s">
        <v>231</v>
      </c>
      <c r="H74" s="216">
        <f>SUM(H67:H73)</f>
        <v>25081</v>
      </c>
      <c r="I74" s="212"/>
      <c r="J74" s="215">
        <f>SUM(J67:J73)</f>
        <v>2050403.2499999998</v>
      </c>
      <c r="K74" s="215">
        <f>SUM(K67:K73)</f>
        <v>3087004.0600000005</v>
      </c>
      <c r="L74" s="215">
        <f>SUM(L67:L73)</f>
        <v>7048335.4900000002</v>
      </c>
      <c r="M74" s="215">
        <f>SUM(M67:M73)</f>
        <v>4501784.3599999994</v>
      </c>
      <c r="N74" s="213">
        <v>6</v>
      </c>
      <c r="O74" s="213">
        <v>6</v>
      </c>
      <c r="P74" s="213">
        <f>N74-O74</f>
        <v>0</v>
      </c>
      <c r="Q74" s="77">
        <f>L74-M74</f>
        <v>2546551.1300000008</v>
      </c>
      <c r="R74" s="78">
        <f>L74/H74</f>
        <v>281.02290538654762</v>
      </c>
    </row>
    <row r="75" spans="1:18" ht="24.6" customHeight="1" x14ac:dyDescent="0.7">
      <c r="A75" s="70">
        <v>1</v>
      </c>
      <c r="B75" s="3" t="s">
        <v>39</v>
      </c>
      <c r="C75" s="3" t="s">
        <v>153</v>
      </c>
      <c r="D75" s="3" t="s">
        <v>86</v>
      </c>
      <c r="E75" s="3" t="s">
        <v>232</v>
      </c>
      <c r="F75" s="3" t="s">
        <v>171</v>
      </c>
      <c r="G75" s="3" t="s">
        <v>233</v>
      </c>
      <c r="H75" s="208"/>
      <c r="I75" s="70"/>
      <c r="J75" s="209"/>
      <c r="K75" s="210"/>
      <c r="L75" s="211"/>
      <c r="M75" s="211"/>
      <c r="N75" s="3"/>
      <c r="O75" s="3"/>
      <c r="P75" s="3"/>
    </row>
    <row r="76" spans="1:18" ht="24.6" customHeight="1" x14ac:dyDescent="0.7">
      <c r="A76" s="70">
        <v>2</v>
      </c>
      <c r="B76" s="3" t="s">
        <v>39</v>
      </c>
      <c r="C76" s="3" t="s">
        <v>153</v>
      </c>
      <c r="D76" s="3" t="s">
        <v>86</v>
      </c>
      <c r="E76" s="3" t="s">
        <v>232</v>
      </c>
      <c r="F76" s="3" t="s">
        <v>141</v>
      </c>
      <c r="G76" s="3" t="s">
        <v>234</v>
      </c>
      <c r="H76" s="208">
        <v>5752</v>
      </c>
      <c r="I76" s="70">
        <v>4</v>
      </c>
      <c r="J76" s="209">
        <f>บึงกาฬ!F66</f>
        <v>1398554.57</v>
      </c>
      <c r="K76" s="210">
        <f>บึงกาฬ!AK66</f>
        <v>944780.89</v>
      </c>
      <c r="L76" s="210">
        <f>บึงกาฬ!AL66</f>
        <v>831873.26</v>
      </c>
      <c r="M76" s="210">
        <f>บึงกาฬ!AM66</f>
        <v>641427.09</v>
      </c>
      <c r="N76" s="3"/>
      <c r="O76" s="3"/>
      <c r="P76" s="3"/>
      <c r="Q76" s="77">
        <f t="shared" si="2"/>
        <v>190446.17000000004</v>
      </c>
      <c r="R76" s="78">
        <f t="shared" si="3"/>
        <v>144.62330667593881</v>
      </c>
    </row>
    <row r="77" spans="1:18" ht="24.6" customHeight="1" x14ac:dyDescent="0.7">
      <c r="A77" s="70">
        <v>3</v>
      </c>
      <c r="B77" s="3" t="s">
        <v>39</v>
      </c>
      <c r="C77" s="3" t="s">
        <v>153</v>
      </c>
      <c r="D77" s="3" t="s">
        <v>86</v>
      </c>
      <c r="E77" s="3" t="s">
        <v>232</v>
      </c>
      <c r="F77" s="3" t="s">
        <v>141</v>
      </c>
      <c r="G77" s="3" t="s">
        <v>235</v>
      </c>
      <c r="H77" s="208">
        <v>4383</v>
      </c>
      <c r="I77" s="70">
        <v>3</v>
      </c>
      <c r="J77" s="209">
        <f>บึงกาฬ!F67</f>
        <v>685252.02</v>
      </c>
      <c r="K77" s="210">
        <f>บึงกาฬ!AK67</f>
        <v>693052.45</v>
      </c>
      <c r="L77" s="210">
        <f>บึงกาฬ!AL67</f>
        <v>1019099.81</v>
      </c>
      <c r="M77" s="210">
        <f>บึงกาฬ!AM67</f>
        <v>675084.67999999993</v>
      </c>
      <c r="N77" s="3"/>
      <c r="O77" s="3"/>
      <c r="P77" s="3"/>
      <c r="Q77" s="77">
        <f t="shared" si="2"/>
        <v>344015.13000000012</v>
      </c>
      <c r="R77" s="78">
        <f t="shared" si="3"/>
        <v>232.5119347478896</v>
      </c>
    </row>
    <row r="78" spans="1:18" ht="24.6" customHeight="1" x14ac:dyDescent="0.7">
      <c r="A78" s="70">
        <v>4</v>
      </c>
      <c r="B78" s="3" t="s">
        <v>39</v>
      </c>
      <c r="C78" s="3" t="s">
        <v>153</v>
      </c>
      <c r="D78" s="3" t="s">
        <v>86</v>
      </c>
      <c r="E78" s="3" t="s">
        <v>232</v>
      </c>
      <c r="F78" s="3" t="s">
        <v>141</v>
      </c>
      <c r="G78" s="3" t="s">
        <v>236</v>
      </c>
      <c r="H78" s="208">
        <v>1973</v>
      </c>
      <c r="I78" s="70">
        <v>2</v>
      </c>
      <c r="J78" s="209">
        <f>บึงกาฬ!F68</f>
        <v>290496.52</v>
      </c>
      <c r="K78" s="210">
        <f>บึงกาฬ!AK68</f>
        <v>248081.38000000003</v>
      </c>
      <c r="L78" s="210">
        <f>บึงกาฬ!AL68</f>
        <v>679211.56</v>
      </c>
      <c r="M78" s="210">
        <f>บึงกาฬ!AM68</f>
        <v>496752.02</v>
      </c>
      <c r="N78" s="3"/>
      <c r="O78" s="3"/>
      <c r="P78" s="3"/>
      <c r="Q78" s="77">
        <f t="shared" si="2"/>
        <v>182459.54000000004</v>
      </c>
      <c r="R78" s="78">
        <f t="shared" si="3"/>
        <v>344.25319817536752</v>
      </c>
    </row>
    <row r="79" spans="1:18" ht="24.6" customHeight="1" x14ac:dyDescent="0.7">
      <c r="A79" s="70">
        <v>5</v>
      </c>
      <c r="B79" s="3" t="s">
        <v>39</v>
      </c>
      <c r="C79" s="3" t="s">
        <v>153</v>
      </c>
      <c r="D79" s="3" t="s">
        <v>86</v>
      </c>
      <c r="E79" s="3" t="s">
        <v>232</v>
      </c>
      <c r="F79" s="3" t="s">
        <v>141</v>
      </c>
      <c r="G79" s="3" t="s">
        <v>237</v>
      </c>
      <c r="H79" s="208">
        <v>5007</v>
      </c>
      <c r="I79" s="70">
        <v>4</v>
      </c>
      <c r="J79" s="209">
        <f>บึงกาฬ!F69</f>
        <v>493601.73</v>
      </c>
      <c r="K79" s="210">
        <f>บึงกาฬ!AK69</f>
        <v>260850.33000000002</v>
      </c>
      <c r="L79" s="210">
        <f>บึงกาฬ!AL69</f>
        <v>923795.21</v>
      </c>
      <c r="M79" s="210">
        <f>บึงกาฬ!AM69</f>
        <v>850087.79</v>
      </c>
      <c r="N79" s="3"/>
      <c r="O79" s="3"/>
      <c r="P79" s="3"/>
      <c r="Q79" s="77">
        <f t="shared" si="2"/>
        <v>73707.419999999925</v>
      </c>
      <c r="R79" s="78">
        <f t="shared" si="3"/>
        <v>184.50074096265229</v>
      </c>
    </row>
    <row r="80" spans="1:18" ht="24.6" customHeight="1" x14ac:dyDescent="0.7">
      <c r="A80" s="70">
        <v>6</v>
      </c>
      <c r="B80" s="3" t="s">
        <v>39</v>
      </c>
      <c r="C80" s="3" t="s">
        <v>153</v>
      </c>
      <c r="D80" s="3" t="s">
        <v>86</v>
      </c>
      <c r="E80" s="3" t="s">
        <v>232</v>
      </c>
      <c r="F80" s="3" t="s">
        <v>141</v>
      </c>
      <c r="G80" s="3" t="s">
        <v>238</v>
      </c>
      <c r="H80" s="208">
        <v>5318</v>
      </c>
      <c r="I80" s="70">
        <v>4</v>
      </c>
      <c r="J80" s="209">
        <f>บึงกาฬ!F70</f>
        <v>51395.61</v>
      </c>
      <c r="K80" s="210">
        <f>บึงกาฬ!AK70</f>
        <v>39435.679999999993</v>
      </c>
      <c r="L80" s="210">
        <f>บึงกาฬ!AL70</f>
        <v>651599.75</v>
      </c>
      <c r="M80" s="210">
        <f>บึงกาฬ!AM70</f>
        <v>648368.84</v>
      </c>
      <c r="N80" s="3"/>
      <c r="O80" s="3"/>
      <c r="P80" s="3"/>
      <c r="Q80" s="77">
        <f t="shared" si="2"/>
        <v>3230.9100000000326</v>
      </c>
      <c r="R80" s="78">
        <f t="shared" si="3"/>
        <v>122.52721887927792</v>
      </c>
    </row>
    <row r="81" spans="1:18" ht="24.6" customHeight="1" x14ac:dyDescent="0.7">
      <c r="A81" s="212">
        <v>8</v>
      </c>
      <c r="B81" s="213" t="s">
        <v>39</v>
      </c>
      <c r="C81" s="213"/>
      <c r="D81" s="213"/>
      <c r="E81" s="213" t="s">
        <v>56</v>
      </c>
      <c r="F81" s="213"/>
      <c r="G81" s="213" t="s">
        <v>239</v>
      </c>
      <c r="H81" s="216">
        <f>SUM(H75:H80)</f>
        <v>22433</v>
      </c>
      <c r="I81" s="212"/>
      <c r="J81" s="215">
        <f>SUM(J75:J80)</f>
        <v>2919300.45</v>
      </c>
      <c r="K81" s="215">
        <f>SUM(K75:K80)</f>
        <v>2186200.73</v>
      </c>
      <c r="L81" s="215">
        <f>SUM(L75:L80)</f>
        <v>4105579.59</v>
      </c>
      <c r="M81" s="215">
        <f>SUM(M75:M80)</f>
        <v>3311720.42</v>
      </c>
      <c r="N81" s="213">
        <v>5</v>
      </c>
      <c r="O81" s="213">
        <v>5</v>
      </c>
      <c r="P81" s="213">
        <f>N81-O81</f>
        <v>0</v>
      </c>
      <c r="Q81" s="77">
        <f t="shared" si="2"/>
        <v>793859.16999999993</v>
      </c>
      <c r="R81" s="78">
        <f t="shared" si="3"/>
        <v>183.01518254357418</v>
      </c>
    </row>
    <row r="82" spans="1:18" ht="25.2" customHeight="1" thickBot="1" x14ac:dyDescent="0.75">
      <c r="A82" s="8"/>
      <c r="B82" s="219" t="s">
        <v>39</v>
      </c>
      <c r="C82" s="219" t="s">
        <v>39</v>
      </c>
      <c r="D82" s="219" t="s">
        <v>39</v>
      </c>
      <c r="E82" s="219" t="s">
        <v>39</v>
      </c>
      <c r="F82" s="219"/>
      <c r="G82" s="219" t="s">
        <v>240</v>
      </c>
      <c r="H82" s="220">
        <f>H20+H34+H47+H52+H58+H66+H74+H81</f>
        <v>250017</v>
      </c>
      <c r="I82" s="8"/>
      <c r="J82" s="221">
        <f t="shared" ref="J82:O82" si="4">J20+J34+J47+J52+J58+J66+J74+J81</f>
        <v>29568170.580000002</v>
      </c>
      <c r="K82" s="222">
        <f t="shared" si="4"/>
        <v>34570546.799999997</v>
      </c>
      <c r="L82" s="221">
        <f t="shared" si="4"/>
        <v>50324077.780000001</v>
      </c>
      <c r="M82" s="221">
        <f t="shared" si="4"/>
        <v>37905430.510000005</v>
      </c>
      <c r="N82" s="219">
        <f t="shared" si="4"/>
        <v>61</v>
      </c>
      <c r="O82" s="219">
        <f t="shared" si="4"/>
        <v>61</v>
      </c>
      <c r="P82" s="219">
        <f>N82-O82</f>
        <v>0</v>
      </c>
      <c r="Q82" s="77">
        <f t="shared" si="2"/>
        <v>12418647.269999996</v>
      </c>
      <c r="R82" s="78">
        <f t="shared" si="3"/>
        <v>201.28262390157471</v>
      </c>
    </row>
    <row r="83" spans="1:18" ht="25.8" customHeight="1" thickTop="1" thickBot="1" x14ac:dyDescent="0.75">
      <c r="A83" s="223"/>
      <c r="B83" s="224"/>
      <c r="C83" s="224"/>
      <c r="D83" s="224"/>
      <c r="E83" s="323" t="s">
        <v>241</v>
      </c>
      <c r="F83" s="324"/>
      <c r="G83" s="325"/>
      <c r="H83" s="225"/>
      <c r="I83" s="223"/>
      <c r="J83" s="263">
        <f>J82/O82</f>
        <v>484724.1078688525</v>
      </c>
      <c r="K83" s="264">
        <f>K82/O82</f>
        <v>566730.27540983597</v>
      </c>
      <c r="L83" s="263">
        <f>L82/O82</f>
        <v>824984.88163934427</v>
      </c>
      <c r="M83" s="263">
        <f>M82/O82</f>
        <v>621400.50016393454</v>
      </c>
      <c r="N83" s="224"/>
      <c r="O83" s="224"/>
      <c r="P83" s="224"/>
    </row>
    <row r="84" spans="1:18" ht="25.2" customHeight="1" thickTop="1" x14ac:dyDescent="0.7">
      <c r="A84" s="226">
        <v>1</v>
      </c>
      <c r="B84" s="227" t="s">
        <v>44</v>
      </c>
      <c r="C84" s="227" t="s">
        <v>242</v>
      </c>
      <c r="D84" s="227" t="s">
        <v>243</v>
      </c>
      <c r="E84" s="227" t="s">
        <v>23</v>
      </c>
      <c r="F84" s="227" t="s">
        <v>244</v>
      </c>
      <c r="G84" s="227" t="s">
        <v>23</v>
      </c>
      <c r="H84" s="228"/>
      <c r="I84" s="226"/>
      <c r="J84" s="229"/>
      <c r="K84" s="230"/>
      <c r="L84" s="211"/>
      <c r="M84" s="211"/>
      <c r="N84" s="3"/>
      <c r="O84" s="3"/>
      <c r="P84" s="3"/>
    </row>
    <row r="85" spans="1:18" ht="24.6" customHeight="1" x14ac:dyDescent="0.7">
      <c r="A85" s="70">
        <v>2</v>
      </c>
      <c r="B85" s="3" t="s">
        <v>44</v>
      </c>
      <c r="C85" s="3" t="s">
        <v>242</v>
      </c>
      <c r="D85" s="3" t="s">
        <v>243</v>
      </c>
      <c r="E85" s="3" t="s">
        <v>23</v>
      </c>
      <c r="F85" s="3" t="s">
        <v>141</v>
      </c>
      <c r="G85" s="3" t="s">
        <v>579</v>
      </c>
      <c r="H85" s="208">
        <v>7809</v>
      </c>
      <c r="I85" s="70">
        <v>5</v>
      </c>
      <c r="J85" s="209">
        <f>อุดรธานี!F10</f>
        <v>830181.62</v>
      </c>
      <c r="K85" s="210">
        <f>อุดรธานี!AO10</f>
        <v>1543600.2199999997</v>
      </c>
      <c r="L85" s="210">
        <f>อุดรธานี!AP10</f>
        <v>998841.04</v>
      </c>
      <c r="M85" s="210">
        <f>อุดรธานี!AQ10</f>
        <v>1265926.1499999999</v>
      </c>
      <c r="N85" s="3"/>
      <c r="O85" s="3"/>
      <c r="P85" s="3"/>
      <c r="Q85" s="77">
        <f t="shared" ref="Q85:Q99" si="5">L85-M85</f>
        <v>-267085.10999999987</v>
      </c>
      <c r="R85" s="78">
        <f t="shared" ref="R85:R99" si="6">L85/H85</f>
        <v>127.90895633243693</v>
      </c>
    </row>
    <row r="86" spans="1:18" ht="24.6" customHeight="1" x14ac:dyDescent="0.7">
      <c r="A86" s="70">
        <v>3</v>
      </c>
      <c r="B86" s="3" t="s">
        <v>44</v>
      </c>
      <c r="C86" s="3" t="s">
        <v>242</v>
      </c>
      <c r="D86" s="3" t="s">
        <v>243</v>
      </c>
      <c r="E86" s="3" t="s">
        <v>23</v>
      </c>
      <c r="F86" s="3" t="s">
        <v>141</v>
      </c>
      <c r="G86" s="3" t="s">
        <v>580</v>
      </c>
      <c r="H86" s="208">
        <v>5373</v>
      </c>
      <c r="I86" s="70">
        <v>4</v>
      </c>
      <c r="J86" s="209">
        <f>อุดรธานี!F11</f>
        <v>2125608.86</v>
      </c>
      <c r="K86" s="210">
        <f>อุดรธานี!AO11</f>
        <v>2255753.6999999997</v>
      </c>
      <c r="L86" s="210">
        <f>อุดรธานี!AP11</f>
        <v>493197.78</v>
      </c>
      <c r="M86" s="210">
        <f>อุดรธานี!AQ11</f>
        <v>874666.78999999992</v>
      </c>
      <c r="N86" s="3"/>
      <c r="O86" s="3"/>
      <c r="P86" s="3"/>
      <c r="Q86" s="77">
        <f t="shared" si="5"/>
        <v>-381469.00999999989</v>
      </c>
      <c r="R86" s="78">
        <f t="shared" si="6"/>
        <v>91.791881630374093</v>
      </c>
    </row>
    <row r="87" spans="1:18" ht="24.6" customHeight="1" x14ac:dyDescent="0.7">
      <c r="A87" s="70">
        <v>4</v>
      </c>
      <c r="B87" s="3" t="s">
        <v>44</v>
      </c>
      <c r="C87" s="3" t="s">
        <v>242</v>
      </c>
      <c r="D87" s="3" t="s">
        <v>243</v>
      </c>
      <c r="E87" s="3" t="s">
        <v>23</v>
      </c>
      <c r="F87" s="3" t="s">
        <v>141</v>
      </c>
      <c r="G87" s="3" t="s">
        <v>581</v>
      </c>
      <c r="H87" s="208">
        <v>4595</v>
      </c>
      <c r="I87" s="70">
        <v>4</v>
      </c>
      <c r="J87" s="209">
        <f>อุดรธานี!F12</f>
        <v>412009.93</v>
      </c>
      <c r="K87" s="210">
        <f>อุดรธานี!AO12</f>
        <v>706167.89</v>
      </c>
      <c r="L87" s="210">
        <f>อุดรธานี!AP12</f>
        <v>359984.32</v>
      </c>
      <c r="M87" s="210">
        <f>อุดรธานี!AQ12</f>
        <v>524252.92</v>
      </c>
      <c r="N87" s="3"/>
      <c r="O87" s="3"/>
      <c r="P87" s="3"/>
      <c r="Q87" s="77">
        <f t="shared" si="5"/>
        <v>-164268.59999999998</v>
      </c>
      <c r="R87" s="78">
        <f t="shared" si="6"/>
        <v>78.342615886833514</v>
      </c>
    </row>
    <row r="88" spans="1:18" ht="24.6" customHeight="1" x14ac:dyDescent="0.7">
      <c r="A88" s="70">
        <v>5</v>
      </c>
      <c r="B88" s="3" t="s">
        <v>44</v>
      </c>
      <c r="C88" s="3" t="s">
        <v>242</v>
      </c>
      <c r="D88" s="3" t="s">
        <v>243</v>
      </c>
      <c r="E88" s="3" t="s">
        <v>23</v>
      </c>
      <c r="F88" s="3" t="s">
        <v>141</v>
      </c>
      <c r="G88" s="3" t="s">
        <v>582</v>
      </c>
      <c r="H88" s="208">
        <v>8160</v>
      </c>
      <c r="I88" s="70">
        <v>5</v>
      </c>
      <c r="J88" s="209">
        <f>อุดรธานี!F13</f>
        <v>1898271.76</v>
      </c>
      <c r="K88" s="210">
        <f>อุดรธานี!AO13</f>
        <v>2749633.6</v>
      </c>
      <c r="L88" s="210">
        <f>อุดรธานี!AP13</f>
        <v>1305389.54</v>
      </c>
      <c r="M88" s="210">
        <f>อุดรธานี!AQ13</f>
        <v>1512291.85</v>
      </c>
      <c r="N88" s="3"/>
      <c r="O88" s="3"/>
      <c r="P88" s="3"/>
      <c r="Q88" s="77">
        <f t="shared" si="5"/>
        <v>-206902.31000000006</v>
      </c>
      <c r="R88" s="78">
        <f t="shared" si="6"/>
        <v>159.97420833333334</v>
      </c>
    </row>
    <row r="89" spans="1:18" ht="24.6" customHeight="1" x14ac:dyDescent="0.7">
      <c r="A89" s="70">
        <v>6</v>
      </c>
      <c r="B89" s="3" t="s">
        <v>44</v>
      </c>
      <c r="C89" s="3" t="s">
        <v>242</v>
      </c>
      <c r="D89" s="3" t="s">
        <v>243</v>
      </c>
      <c r="E89" s="3" t="s">
        <v>23</v>
      </c>
      <c r="F89" s="3" t="s">
        <v>141</v>
      </c>
      <c r="G89" s="3" t="s">
        <v>583</v>
      </c>
      <c r="H89" s="208">
        <v>9211</v>
      </c>
      <c r="I89" s="70">
        <v>5</v>
      </c>
      <c r="J89" s="209">
        <f>อุดรธานี!F14</f>
        <v>2164712.14</v>
      </c>
      <c r="K89" s="210">
        <f>อุดรธานี!AO14</f>
        <v>2736678.23</v>
      </c>
      <c r="L89" s="210">
        <f>อุดรธานี!AP14</f>
        <v>940016.98</v>
      </c>
      <c r="M89" s="210">
        <f>อุดรธานี!AQ14</f>
        <v>1126417.47</v>
      </c>
      <c r="N89" s="3"/>
      <c r="O89" s="3"/>
      <c r="P89" s="3"/>
      <c r="Q89" s="77">
        <f t="shared" si="5"/>
        <v>-186400.49</v>
      </c>
      <c r="R89" s="78">
        <f t="shared" si="6"/>
        <v>102.05373792204972</v>
      </c>
    </row>
    <row r="90" spans="1:18" ht="24.6" customHeight="1" x14ac:dyDescent="0.7">
      <c r="A90" s="70">
        <v>7</v>
      </c>
      <c r="B90" s="3" t="s">
        <v>44</v>
      </c>
      <c r="C90" s="3" t="s">
        <v>242</v>
      </c>
      <c r="D90" s="3" t="s">
        <v>243</v>
      </c>
      <c r="E90" s="3" t="s">
        <v>23</v>
      </c>
      <c r="F90" s="3" t="s">
        <v>141</v>
      </c>
      <c r="G90" s="3" t="s">
        <v>584</v>
      </c>
      <c r="H90" s="208">
        <v>4740</v>
      </c>
      <c r="I90" s="70">
        <v>4</v>
      </c>
      <c r="J90" s="209">
        <f>อุดรธานี!F15</f>
        <v>1172583.74</v>
      </c>
      <c r="K90" s="210">
        <f>อุดรธานี!AO15</f>
        <v>1448871.51</v>
      </c>
      <c r="L90" s="210">
        <f>อุดรธานี!AP15</f>
        <v>387383.68</v>
      </c>
      <c r="M90" s="210">
        <f>อุดรธานี!AQ15</f>
        <v>652432.65999999992</v>
      </c>
      <c r="N90" s="3"/>
      <c r="O90" s="3"/>
      <c r="P90" s="3"/>
      <c r="Q90" s="77">
        <f t="shared" si="5"/>
        <v>-265048.97999999992</v>
      </c>
      <c r="R90" s="78">
        <f t="shared" si="6"/>
        <v>81.726514767932485</v>
      </c>
    </row>
    <row r="91" spans="1:18" ht="24.6" customHeight="1" x14ac:dyDescent="0.7">
      <c r="A91" s="70">
        <v>8</v>
      </c>
      <c r="B91" s="3" t="s">
        <v>44</v>
      </c>
      <c r="C91" s="3" t="s">
        <v>242</v>
      </c>
      <c r="D91" s="3" t="s">
        <v>243</v>
      </c>
      <c r="E91" s="3" t="s">
        <v>23</v>
      </c>
      <c r="F91" s="3" t="s">
        <v>141</v>
      </c>
      <c r="G91" s="3" t="s">
        <v>585</v>
      </c>
      <c r="H91" s="208">
        <v>8307</v>
      </c>
      <c r="I91" s="70">
        <v>5</v>
      </c>
      <c r="J91" s="209">
        <f>อุดรธานี!F16</f>
        <v>1274402.47</v>
      </c>
      <c r="K91" s="210">
        <f>อุดรธานี!AO16</f>
        <v>1807699.46</v>
      </c>
      <c r="L91" s="210">
        <f>อุดรธานี!AP16</f>
        <v>848094.9</v>
      </c>
      <c r="M91" s="210">
        <f>อุดรธานี!AQ16</f>
        <v>1059452.6100000001</v>
      </c>
      <c r="N91" s="3"/>
      <c r="O91" s="3"/>
      <c r="P91" s="3"/>
      <c r="Q91" s="77">
        <f t="shared" si="5"/>
        <v>-211357.71000000008</v>
      </c>
      <c r="R91" s="78">
        <f t="shared" si="6"/>
        <v>102.09400505597689</v>
      </c>
    </row>
    <row r="92" spans="1:18" ht="24.6" customHeight="1" x14ac:dyDescent="0.7">
      <c r="A92" s="70">
        <v>9</v>
      </c>
      <c r="B92" s="3" t="s">
        <v>44</v>
      </c>
      <c r="C92" s="3" t="s">
        <v>242</v>
      </c>
      <c r="D92" s="3" t="s">
        <v>243</v>
      </c>
      <c r="E92" s="3" t="s">
        <v>23</v>
      </c>
      <c r="F92" s="3" t="s">
        <v>141</v>
      </c>
      <c r="G92" s="3" t="s">
        <v>586</v>
      </c>
      <c r="H92" s="208">
        <v>9108</v>
      </c>
      <c r="I92" s="70">
        <v>5</v>
      </c>
      <c r="J92" s="209">
        <f>อุดรธานี!F17</f>
        <v>1784547.98</v>
      </c>
      <c r="K92" s="210">
        <f>อุดรธานี!AO17</f>
        <v>2937615.4099999997</v>
      </c>
      <c r="L92" s="210">
        <f>อุดรธานี!AP17</f>
        <v>663038.31000000006</v>
      </c>
      <c r="M92" s="210">
        <f>อุดรธานี!AQ17</f>
        <v>877892</v>
      </c>
      <c r="N92" s="3"/>
      <c r="O92" s="3"/>
      <c r="P92" s="3"/>
      <c r="Q92" s="77">
        <f t="shared" si="5"/>
        <v>-214853.68999999994</v>
      </c>
      <c r="R92" s="78">
        <f t="shared" si="6"/>
        <v>72.797355072463773</v>
      </c>
    </row>
    <row r="93" spans="1:18" ht="24.6" customHeight="1" x14ac:dyDescent="0.7">
      <c r="A93" s="70">
        <v>10</v>
      </c>
      <c r="B93" s="3" t="s">
        <v>44</v>
      </c>
      <c r="C93" s="3" t="s">
        <v>242</v>
      </c>
      <c r="D93" s="3" t="s">
        <v>243</v>
      </c>
      <c r="E93" s="3" t="s">
        <v>23</v>
      </c>
      <c r="F93" s="3" t="s">
        <v>141</v>
      </c>
      <c r="G93" s="3" t="s">
        <v>587</v>
      </c>
      <c r="H93" s="208">
        <v>6368</v>
      </c>
      <c r="I93" s="70">
        <v>5</v>
      </c>
      <c r="J93" s="209">
        <f>อุดรธานี!F18</f>
        <v>1643389.13</v>
      </c>
      <c r="K93" s="210">
        <f>อุดรธานี!AO18</f>
        <v>2143865.5</v>
      </c>
      <c r="L93" s="210">
        <f>อุดรธานี!AP18</f>
        <v>861365.64999999991</v>
      </c>
      <c r="M93" s="210">
        <f>อุดรธานี!AQ18</f>
        <v>975303.29999999993</v>
      </c>
      <c r="N93" s="3"/>
      <c r="O93" s="3"/>
      <c r="P93" s="3"/>
      <c r="Q93" s="77">
        <f t="shared" si="5"/>
        <v>-113937.65000000002</v>
      </c>
      <c r="R93" s="78">
        <f t="shared" si="6"/>
        <v>135.26470634422108</v>
      </c>
    </row>
    <row r="94" spans="1:18" ht="24.6" customHeight="1" x14ac:dyDescent="0.7">
      <c r="A94" s="70">
        <v>11</v>
      </c>
      <c r="B94" s="3" t="s">
        <v>44</v>
      </c>
      <c r="C94" s="3" t="s">
        <v>242</v>
      </c>
      <c r="D94" s="3" t="s">
        <v>243</v>
      </c>
      <c r="E94" s="3" t="s">
        <v>23</v>
      </c>
      <c r="F94" s="3" t="s">
        <v>141</v>
      </c>
      <c r="G94" s="3" t="s">
        <v>588</v>
      </c>
      <c r="H94" s="208">
        <v>5228</v>
      </c>
      <c r="I94" s="70">
        <v>4</v>
      </c>
      <c r="J94" s="209">
        <f>อุดรธานี!F19</f>
        <v>1689827.74</v>
      </c>
      <c r="K94" s="210">
        <f>อุดรธานี!AO19</f>
        <v>1905680.38</v>
      </c>
      <c r="L94" s="210">
        <f>อุดรธานี!AP19</f>
        <v>587029.17000000004</v>
      </c>
      <c r="M94" s="210">
        <f>อุดรธานี!AQ19</f>
        <v>1011508.59</v>
      </c>
      <c r="N94" s="3"/>
      <c r="O94" s="3"/>
      <c r="P94" s="3"/>
      <c r="Q94" s="77">
        <f t="shared" si="5"/>
        <v>-424479.41999999993</v>
      </c>
      <c r="R94" s="78">
        <f t="shared" si="6"/>
        <v>112.28561017597552</v>
      </c>
    </row>
    <row r="95" spans="1:18" ht="24.6" customHeight="1" x14ac:dyDescent="0.7">
      <c r="A95" s="70">
        <v>12</v>
      </c>
      <c r="B95" s="3" t="s">
        <v>44</v>
      </c>
      <c r="C95" s="3" t="s">
        <v>242</v>
      </c>
      <c r="D95" s="3" t="s">
        <v>243</v>
      </c>
      <c r="E95" s="3" t="s">
        <v>23</v>
      </c>
      <c r="F95" s="3" t="s">
        <v>141</v>
      </c>
      <c r="G95" s="3" t="s">
        <v>589</v>
      </c>
      <c r="H95" s="208">
        <v>10722</v>
      </c>
      <c r="I95" s="70">
        <v>5</v>
      </c>
      <c r="J95" s="209">
        <f>อุดรธานี!F20</f>
        <v>3187991.59</v>
      </c>
      <c r="K95" s="210">
        <f>อุดรธานี!AO20</f>
        <v>3594426.93</v>
      </c>
      <c r="L95" s="210">
        <f>อุดรธานี!AP20</f>
        <v>1134989.83</v>
      </c>
      <c r="M95" s="210">
        <f>อุดรธานี!AQ20</f>
        <v>1350587.8</v>
      </c>
      <c r="N95" s="3"/>
      <c r="O95" s="3"/>
      <c r="P95" s="3"/>
      <c r="Q95" s="77">
        <f t="shared" si="5"/>
        <v>-215597.96999999997</v>
      </c>
      <c r="R95" s="78">
        <f t="shared" si="6"/>
        <v>105.85616769259467</v>
      </c>
    </row>
    <row r="96" spans="1:18" ht="24.6" customHeight="1" x14ac:dyDescent="0.7">
      <c r="A96" s="70">
        <v>13</v>
      </c>
      <c r="B96" s="3" t="s">
        <v>44</v>
      </c>
      <c r="C96" s="3" t="s">
        <v>242</v>
      </c>
      <c r="D96" s="3" t="s">
        <v>243</v>
      </c>
      <c r="E96" s="3" t="s">
        <v>23</v>
      </c>
      <c r="F96" s="3" t="s">
        <v>141</v>
      </c>
      <c r="G96" s="3" t="s">
        <v>590</v>
      </c>
      <c r="H96" s="208">
        <v>9139</v>
      </c>
      <c r="I96" s="70">
        <v>5</v>
      </c>
      <c r="J96" s="209">
        <f>อุดรธานี!F21</f>
        <v>2591945.77</v>
      </c>
      <c r="K96" s="210">
        <f>อุดรธานี!AO21</f>
        <v>2998991.54</v>
      </c>
      <c r="L96" s="210">
        <f>อุดรธานี!AP21</f>
        <v>1629977.58</v>
      </c>
      <c r="M96" s="210">
        <f>อุดรธานี!AQ21</f>
        <v>1284238.28</v>
      </c>
      <c r="N96" s="3"/>
      <c r="O96" s="3"/>
      <c r="P96" s="3"/>
      <c r="Q96" s="77">
        <f t="shared" si="5"/>
        <v>345739.30000000005</v>
      </c>
      <c r="R96" s="78">
        <f t="shared" si="6"/>
        <v>178.35404092351462</v>
      </c>
    </row>
    <row r="97" spans="1:18" ht="24.6" customHeight="1" x14ac:dyDescent="0.7">
      <c r="A97" s="70">
        <v>14</v>
      </c>
      <c r="B97" s="3" t="s">
        <v>44</v>
      </c>
      <c r="C97" s="3" t="s">
        <v>242</v>
      </c>
      <c r="D97" s="3" t="s">
        <v>243</v>
      </c>
      <c r="E97" s="3" t="s">
        <v>23</v>
      </c>
      <c r="F97" s="3" t="s">
        <v>141</v>
      </c>
      <c r="G97" s="3" t="s">
        <v>591</v>
      </c>
      <c r="H97" s="208">
        <v>13991</v>
      </c>
      <c r="I97" s="70">
        <v>5</v>
      </c>
      <c r="J97" s="209">
        <f>อุดรธานี!F22</f>
        <v>3172029.15</v>
      </c>
      <c r="K97" s="210">
        <f>อุดรธานี!AO22</f>
        <v>6455453.3000000007</v>
      </c>
      <c r="L97" s="210">
        <f>อุดรธานี!AP22</f>
        <v>1293179.72</v>
      </c>
      <c r="M97" s="210">
        <f>อุดรธานี!AQ22</f>
        <v>1463181.4600000002</v>
      </c>
      <c r="N97" s="3"/>
      <c r="O97" s="3"/>
      <c r="P97" s="3"/>
      <c r="Q97" s="77">
        <f t="shared" si="5"/>
        <v>-170001.74000000022</v>
      </c>
      <c r="R97" s="78">
        <f t="shared" si="6"/>
        <v>92.429398899292394</v>
      </c>
    </row>
    <row r="98" spans="1:18" ht="24.6" customHeight="1" x14ac:dyDescent="0.7">
      <c r="A98" s="70">
        <v>15</v>
      </c>
      <c r="B98" s="3" t="s">
        <v>44</v>
      </c>
      <c r="C98" s="3" t="s">
        <v>242</v>
      </c>
      <c r="D98" s="3" t="s">
        <v>243</v>
      </c>
      <c r="E98" s="3" t="s">
        <v>23</v>
      </c>
      <c r="F98" s="3" t="s">
        <v>141</v>
      </c>
      <c r="G98" s="3" t="s">
        <v>592</v>
      </c>
      <c r="H98" s="208">
        <v>6392</v>
      </c>
      <c r="I98" s="70">
        <v>5</v>
      </c>
      <c r="J98" s="209">
        <f>อุดรธานี!F23</f>
        <v>2447546.2000000002</v>
      </c>
      <c r="K98" s="210">
        <f>อุดรธานี!AO23</f>
        <v>2607974.2100000004</v>
      </c>
      <c r="L98" s="210">
        <f>อุดรธานี!AP23</f>
        <v>714857.83</v>
      </c>
      <c r="M98" s="210">
        <f>อุดรธานี!AQ23</f>
        <v>1042893.79</v>
      </c>
      <c r="N98" s="3"/>
      <c r="O98" s="3"/>
      <c r="P98" s="3"/>
      <c r="Q98" s="77">
        <f t="shared" si="5"/>
        <v>-328035.96000000008</v>
      </c>
      <c r="R98" s="78">
        <f t="shared" si="6"/>
        <v>111.83633135168961</v>
      </c>
    </row>
    <row r="99" spans="1:18" ht="24.6" customHeight="1" x14ac:dyDescent="0.7">
      <c r="A99" s="70">
        <v>16</v>
      </c>
      <c r="B99" s="3" t="s">
        <v>44</v>
      </c>
      <c r="C99" s="3" t="s">
        <v>242</v>
      </c>
      <c r="D99" s="3" t="s">
        <v>243</v>
      </c>
      <c r="E99" s="3" t="s">
        <v>23</v>
      </c>
      <c r="F99" s="3" t="s">
        <v>141</v>
      </c>
      <c r="G99" s="3" t="s">
        <v>593</v>
      </c>
      <c r="H99" s="208">
        <v>4858</v>
      </c>
      <c r="I99" s="70">
        <v>4</v>
      </c>
      <c r="J99" s="209">
        <f>อุดรธานี!F24</f>
        <v>390374.14</v>
      </c>
      <c r="K99" s="210">
        <f>อุดรธานี!AO24</f>
        <v>603267.42999999993</v>
      </c>
      <c r="L99" s="210">
        <f>อุดรธานี!AP24</f>
        <v>453892.35</v>
      </c>
      <c r="M99" s="210">
        <f>อุดรธานี!AQ24</f>
        <v>764459.57</v>
      </c>
      <c r="N99" s="3"/>
      <c r="O99" s="3"/>
      <c r="P99" s="3"/>
      <c r="Q99" s="77">
        <f t="shared" si="5"/>
        <v>-310567.21999999997</v>
      </c>
      <c r="R99" s="78">
        <f t="shared" si="6"/>
        <v>93.431937011115679</v>
      </c>
    </row>
    <row r="100" spans="1:18" ht="24.6" customHeight="1" x14ac:dyDescent="0.7">
      <c r="A100" s="70">
        <v>17</v>
      </c>
      <c r="B100" s="3" t="s">
        <v>44</v>
      </c>
      <c r="C100" s="3" t="s">
        <v>242</v>
      </c>
      <c r="D100" s="3" t="s">
        <v>243</v>
      </c>
      <c r="E100" s="3" t="s">
        <v>23</v>
      </c>
      <c r="F100" s="3" t="s">
        <v>141</v>
      </c>
      <c r="G100" s="3" t="s">
        <v>594</v>
      </c>
      <c r="H100" s="208">
        <v>5038</v>
      </c>
      <c r="I100" s="70">
        <v>4</v>
      </c>
      <c r="J100" s="209">
        <f>อุดรธานี!F25</f>
        <v>1562196.8</v>
      </c>
      <c r="K100" s="210">
        <f>อุดรธานี!AO25</f>
        <v>1968051.9800000002</v>
      </c>
      <c r="L100" s="210">
        <f>อุดรธานี!AP25</f>
        <v>572747.46</v>
      </c>
      <c r="M100" s="210">
        <f>อุดรธานี!AQ25</f>
        <v>804683.16999999993</v>
      </c>
      <c r="N100" s="3"/>
      <c r="O100" s="3"/>
      <c r="P100" s="3"/>
      <c r="Q100" s="77">
        <f t="shared" ref="Q100:Q162" si="7">L100-M100</f>
        <v>-231935.70999999996</v>
      </c>
      <c r="R100" s="78">
        <f t="shared" ref="R100:R162" si="8">L100/H100</f>
        <v>113.68548233425962</v>
      </c>
    </row>
    <row r="101" spans="1:18" ht="24.6" customHeight="1" x14ac:dyDescent="0.7">
      <c r="A101" s="70">
        <v>18</v>
      </c>
      <c r="B101" s="3" t="s">
        <v>44</v>
      </c>
      <c r="C101" s="3" t="s">
        <v>242</v>
      </c>
      <c r="D101" s="3" t="s">
        <v>243</v>
      </c>
      <c r="E101" s="3" t="s">
        <v>23</v>
      </c>
      <c r="F101" s="3" t="s">
        <v>141</v>
      </c>
      <c r="G101" s="3" t="s">
        <v>595</v>
      </c>
      <c r="H101" s="208">
        <v>5026</v>
      </c>
      <c r="I101" s="70">
        <v>4</v>
      </c>
      <c r="J101" s="209">
        <f>อุดรธานี!F26</f>
        <v>881030.67</v>
      </c>
      <c r="K101" s="210">
        <f>อุดรธานี!AO26</f>
        <v>1591548.94</v>
      </c>
      <c r="L101" s="210">
        <f>อุดรธานี!AP26</f>
        <v>445730.31</v>
      </c>
      <c r="M101" s="210">
        <f>อุดรธานี!AQ26</f>
        <v>700669.49</v>
      </c>
      <c r="N101" s="3"/>
      <c r="O101" s="3"/>
      <c r="P101" s="3"/>
      <c r="Q101" s="77">
        <f t="shared" si="7"/>
        <v>-254939.18</v>
      </c>
      <c r="R101" s="78">
        <f t="shared" si="8"/>
        <v>88.684900517309984</v>
      </c>
    </row>
    <row r="102" spans="1:18" ht="24.6" customHeight="1" x14ac:dyDescent="0.7">
      <c r="A102" s="70">
        <v>19</v>
      </c>
      <c r="B102" s="3" t="s">
        <v>44</v>
      </c>
      <c r="C102" s="3" t="s">
        <v>242</v>
      </c>
      <c r="D102" s="3" t="s">
        <v>243</v>
      </c>
      <c r="E102" s="3" t="s">
        <v>23</v>
      </c>
      <c r="F102" s="3" t="s">
        <v>141</v>
      </c>
      <c r="G102" s="3" t="s">
        <v>596</v>
      </c>
      <c r="H102" s="208">
        <v>4590</v>
      </c>
      <c r="I102" s="70">
        <v>4</v>
      </c>
      <c r="J102" s="209">
        <f>อุดรธานี!F27</f>
        <v>1825253.36</v>
      </c>
      <c r="K102" s="210">
        <f>อุดรธานี!AO27</f>
        <v>2543394.5600000005</v>
      </c>
      <c r="L102" s="210">
        <f>อุดรธานี!AP27</f>
        <v>1250883.8500000001</v>
      </c>
      <c r="M102" s="210">
        <f>อุดรธานี!AQ27</f>
        <v>976966.96000000008</v>
      </c>
      <c r="N102" s="3"/>
      <c r="O102" s="3"/>
      <c r="P102" s="3"/>
      <c r="Q102" s="77">
        <f t="shared" si="7"/>
        <v>273916.89</v>
      </c>
      <c r="R102" s="78">
        <f t="shared" si="8"/>
        <v>272.5237145969499</v>
      </c>
    </row>
    <row r="103" spans="1:18" ht="24.6" customHeight="1" x14ac:dyDescent="0.7">
      <c r="A103" s="70">
        <v>20</v>
      </c>
      <c r="B103" s="3" t="s">
        <v>44</v>
      </c>
      <c r="C103" s="3" t="s">
        <v>242</v>
      </c>
      <c r="D103" s="3" t="s">
        <v>243</v>
      </c>
      <c r="E103" s="3" t="s">
        <v>23</v>
      </c>
      <c r="F103" s="3" t="s">
        <v>141</v>
      </c>
      <c r="G103" s="3" t="s">
        <v>597</v>
      </c>
      <c r="H103" s="208">
        <v>7725</v>
      </c>
      <c r="I103" s="70">
        <v>5</v>
      </c>
      <c r="J103" s="209">
        <f>อุดรธานี!F28</f>
        <v>1720022.77</v>
      </c>
      <c r="K103" s="210">
        <f>อุดรธานี!AO28</f>
        <v>2045313.0099999998</v>
      </c>
      <c r="L103" s="210">
        <f>อุดรธานี!AP28</f>
        <v>836003.49</v>
      </c>
      <c r="M103" s="210">
        <f>อุดรธานี!AQ28</f>
        <v>1218302.68</v>
      </c>
      <c r="N103" s="3"/>
      <c r="O103" s="3"/>
      <c r="P103" s="3"/>
      <c r="Q103" s="77">
        <f t="shared" si="7"/>
        <v>-382299.18999999994</v>
      </c>
      <c r="R103" s="78">
        <f t="shared" si="8"/>
        <v>108.22051650485437</v>
      </c>
    </row>
    <row r="104" spans="1:18" ht="24.6" customHeight="1" x14ac:dyDescent="0.7">
      <c r="A104" s="70">
        <v>21</v>
      </c>
      <c r="B104" s="3" t="s">
        <v>44</v>
      </c>
      <c r="C104" s="3" t="s">
        <v>242</v>
      </c>
      <c r="D104" s="3" t="s">
        <v>243</v>
      </c>
      <c r="E104" s="3" t="s">
        <v>23</v>
      </c>
      <c r="F104" s="3" t="s">
        <v>141</v>
      </c>
      <c r="G104" s="3" t="s">
        <v>598</v>
      </c>
      <c r="H104" s="208">
        <v>5622</v>
      </c>
      <c r="I104" s="70">
        <v>4</v>
      </c>
      <c r="J104" s="209">
        <f>อุดรธานี!F29</f>
        <v>1569906.94</v>
      </c>
      <c r="K104" s="210">
        <f>อุดรธานี!AO29</f>
        <v>1802057.5199999998</v>
      </c>
      <c r="L104" s="210">
        <f>อุดรธานี!AP29</f>
        <v>877619.17999999993</v>
      </c>
      <c r="M104" s="210">
        <f>อุดรธานี!AQ29</f>
        <v>1305132.3999999999</v>
      </c>
      <c r="N104" s="3"/>
      <c r="O104" s="3"/>
      <c r="P104" s="3"/>
      <c r="Q104" s="77">
        <f t="shared" si="7"/>
        <v>-427513.22</v>
      </c>
      <c r="R104" s="78">
        <f t="shared" si="8"/>
        <v>156.10444325862682</v>
      </c>
    </row>
    <row r="105" spans="1:18" ht="24.6" customHeight="1" x14ac:dyDescent="0.7">
      <c r="A105" s="70">
        <v>22</v>
      </c>
      <c r="B105" s="3" t="s">
        <v>44</v>
      </c>
      <c r="C105" s="3" t="s">
        <v>242</v>
      </c>
      <c r="D105" s="3" t="s">
        <v>243</v>
      </c>
      <c r="E105" s="3" t="s">
        <v>23</v>
      </c>
      <c r="F105" s="3" t="s">
        <v>141</v>
      </c>
      <c r="G105" s="3" t="s">
        <v>599</v>
      </c>
      <c r="H105" s="208">
        <v>5752</v>
      </c>
      <c r="I105" s="70">
        <v>4</v>
      </c>
      <c r="J105" s="209">
        <f>อุดรธานี!F30</f>
        <v>1624010.38</v>
      </c>
      <c r="K105" s="210">
        <f>อุดรธานี!AO30</f>
        <v>1955201.97</v>
      </c>
      <c r="L105" s="210">
        <f>อุดรธานี!AP30</f>
        <v>2025683.06</v>
      </c>
      <c r="M105" s="210">
        <f>อุดรธานี!AQ30</f>
        <v>1179968.6600000001</v>
      </c>
      <c r="N105" s="3"/>
      <c r="O105" s="3"/>
      <c r="P105" s="3"/>
      <c r="Q105" s="77">
        <f t="shared" si="7"/>
        <v>845714.39999999991</v>
      </c>
      <c r="R105" s="78">
        <f t="shared" si="8"/>
        <v>352.17021210013911</v>
      </c>
    </row>
    <row r="106" spans="1:18" ht="24.6" customHeight="1" x14ac:dyDescent="0.7">
      <c r="A106" s="70">
        <v>23</v>
      </c>
      <c r="B106" s="3" t="s">
        <v>44</v>
      </c>
      <c r="C106" s="3" t="s">
        <v>242</v>
      </c>
      <c r="D106" s="3" t="s">
        <v>243</v>
      </c>
      <c r="E106" s="3" t="s">
        <v>23</v>
      </c>
      <c r="F106" s="3" t="s">
        <v>141</v>
      </c>
      <c r="G106" s="3" t="s">
        <v>600</v>
      </c>
      <c r="H106" s="208">
        <v>3706</v>
      </c>
      <c r="I106" s="70">
        <v>3</v>
      </c>
      <c r="J106" s="209">
        <f>อุดรธานี!F31</f>
        <v>1560879.67</v>
      </c>
      <c r="K106" s="210">
        <f>อุดรธานี!AO31</f>
        <v>1769809.22</v>
      </c>
      <c r="L106" s="210">
        <f>อุดรธานี!AP31</f>
        <v>456868.23</v>
      </c>
      <c r="M106" s="210">
        <f>อุดรธานี!AQ31</f>
        <v>683238.2</v>
      </c>
      <c r="N106" s="3"/>
      <c r="O106" s="3"/>
      <c r="P106" s="3"/>
      <c r="Q106" s="77">
        <f t="shared" si="7"/>
        <v>-226369.96999999997</v>
      </c>
      <c r="R106" s="78">
        <f t="shared" si="8"/>
        <v>123.27798974635725</v>
      </c>
    </row>
    <row r="107" spans="1:18" ht="24.6" customHeight="1" x14ac:dyDescent="0.7">
      <c r="A107" s="70">
        <v>24</v>
      </c>
      <c r="B107" s="3" t="s">
        <v>44</v>
      </c>
      <c r="C107" s="3" t="s">
        <v>242</v>
      </c>
      <c r="D107" s="3" t="s">
        <v>243</v>
      </c>
      <c r="E107" s="3" t="s">
        <v>23</v>
      </c>
      <c r="F107" s="3" t="s">
        <v>141</v>
      </c>
      <c r="G107" s="3" t="s">
        <v>601</v>
      </c>
      <c r="H107" s="208">
        <v>6469</v>
      </c>
      <c r="I107" s="70">
        <v>5</v>
      </c>
      <c r="J107" s="209">
        <f>อุดรธานี!F32</f>
        <v>1757592.38</v>
      </c>
      <c r="K107" s="210">
        <f>อุดรธานี!AO32</f>
        <v>2277415.23</v>
      </c>
      <c r="L107" s="210">
        <f>อุดรธานี!AP32</f>
        <v>690066.45</v>
      </c>
      <c r="M107" s="210">
        <f>อุดรธานี!AQ32</f>
        <v>1087816.27</v>
      </c>
      <c r="N107" s="3"/>
      <c r="O107" s="3"/>
      <c r="P107" s="3"/>
      <c r="Q107" s="77">
        <f t="shared" si="7"/>
        <v>-397749.82000000007</v>
      </c>
      <c r="R107" s="78">
        <f t="shared" si="8"/>
        <v>106.67281650950687</v>
      </c>
    </row>
    <row r="108" spans="1:18" ht="24.6" customHeight="1" x14ac:dyDescent="0.7">
      <c r="A108" s="70">
        <v>25</v>
      </c>
      <c r="B108" s="3" t="s">
        <v>44</v>
      </c>
      <c r="C108" s="3" t="s">
        <v>242</v>
      </c>
      <c r="D108" s="3" t="s">
        <v>243</v>
      </c>
      <c r="E108" s="3" t="s">
        <v>23</v>
      </c>
      <c r="F108" s="3" t="s">
        <v>141</v>
      </c>
      <c r="G108" s="3" t="s">
        <v>602</v>
      </c>
      <c r="H108" s="208">
        <v>8575</v>
      </c>
      <c r="I108" s="70">
        <v>5</v>
      </c>
      <c r="J108" s="209">
        <f>อุดรธานี!F33</f>
        <v>2134890.64</v>
      </c>
      <c r="K108" s="210">
        <f>อุดรธานี!AO33</f>
        <v>2664045.8100000005</v>
      </c>
      <c r="L108" s="210">
        <f>อุดรธานี!AP33</f>
        <v>715404.91</v>
      </c>
      <c r="M108" s="210">
        <f>อุดรธานี!AQ33</f>
        <v>945366.52</v>
      </c>
      <c r="N108" s="3"/>
      <c r="O108" s="3"/>
      <c r="P108" s="3"/>
      <c r="Q108" s="77">
        <f t="shared" si="7"/>
        <v>-229961.61</v>
      </c>
      <c r="R108" s="78">
        <f t="shared" si="8"/>
        <v>83.429144023323616</v>
      </c>
    </row>
    <row r="109" spans="1:18" ht="24.6" customHeight="1" x14ac:dyDescent="0.7">
      <c r="A109" s="70">
        <v>26</v>
      </c>
      <c r="B109" s="3" t="s">
        <v>44</v>
      </c>
      <c r="C109" s="3" t="s">
        <v>242</v>
      </c>
      <c r="D109" s="3" t="s">
        <v>243</v>
      </c>
      <c r="E109" s="3" t="s">
        <v>23</v>
      </c>
      <c r="F109" s="3" t="s">
        <v>141</v>
      </c>
      <c r="G109" s="3" t="s">
        <v>603</v>
      </c>
      <c r="H109" s="208">
        <v>2704</v>
      </c>
      <c r="I109" s="70">
        <v>2</v>
      </c>
      <c r="J109" s="209">
        <f>อุดรธานี!F34</f>
        <v>1451666.03</v>
      </c>
      <c r="K109" s="210">
        <f>อุดรธานี!AO34</f>
        <v>2262984.7599999998</v>
      </c>
      <c r="L109" s="210">
        <f>อุดรธานี!AP34</f>
        <v>307313.5</v>
      </c>
      <c r="M109" s="210">
        <f>อุดรธานี!AQ34</f>
        <v>473848.61</v>
      </c>
      <c r="N109" s="3"/>
      <c r="O109" s="3"/>
      <c r="P109" s="3"/>
      <c r="Q109" s="77">
        <f t="shared" si="7"/>
        <v>-166535.10999999999</v>
      </c>
      <c r="R109" s="78">
        <f t="shared" si="8"/>
        <v>113.65144230769231</v>
      </c>
    </row>
    <row r="110" spans="1:18" ht="24.6" customHeight="1" x14ac:dyDescent="0.7">
      <c r="A110" s="70">
        <v>27</v>
      </c>
      <c r="B110" s="3" t="s">
        <v>44</v>
      </c>
      <c r="C110" s="3" t="s">
        <v>242</v>
      </c>
      <c r="D110" s="3" t="s">
        <v>243</v>
      </c>
      <c r="E110" s="3" t="s">
        <v>23</v>
      </c>
      <c r="F110" s="3" t="s">
        <v>141</v>
      </c>
      <c r="G110" s="3" t="s">
        <v>604</v>
      </c>
      <c r="H110" s="208">
        <v>5541</v>
      </c>
      <c r="I110" s="70">
        <v>4</v>
      </c>
      <c r="J110" s="209">
        <f>อุดรธานี!F35</f>
        <v>1369388.99</v>
      </c>
      <c r="K110" s="210">
        <f>อุดรธานี!AO35</f>
        <v>1655484.64</v>
      </c>
      <c r="L110" s="210">
        <f>อุดรธานี!AP35</f>
        <v>1123819.03</v>
      </c>
      <c r="M110" s="210">
        <f>อุดรธานี!AQ35</f>
        <v>955617.6100000001</v>
      </c>
      <c r="N110" s="3"/>
      <c r="O110" s="3"/>
      <c r="P110" s="3"/>
      <c r="Q110" s="77">
        <f t="shared" si="7"/>
        <v>168201.41999999993</v>
      </c>
      <c r="R110" s="78">
        <f t="shared" si="8"/>
        <v>202.81881068399207</v>
      </c>
    </row>
    <row r="111" spans="1:18" ht="24.6" customHeight="1" x14ac:dyDescent="0.7">
      <c r="A111" s="212">
        <v>1</v>
      </c>
      <c r="B111" s="213" t="s">
        <v>44</v>
      </c>
      <c r="C111" s="213"/>
      <c r="D111" s="213"/>
      <c r="E111" s="213" t="s">
        <v>56</v>
      </c>
      <c r="F111" s="213"/>
      <c r="G111" s="213" t="s">
        <v>245</v>
      </c>
      <c r="H111" s="216">
        <f>SUM(H84:H110)</f>
        <v>174749</v>
      </c>
      <c r="I111" s="212"/>
      <c r="J111" s="215">
        <f>SUM(J84:J110)</f>
        <v>44242260.850000009</v>
      </c>
      <c r="K111" s="231">
        <f>SUM(K84:K110)</f>
        <v>59030986.949999988</v>
      </c>
      <c r="L111" s="215">
        <f>SUM(L84:L110)</f>
        <v>21973378.150000002</v>
      </c>
      <c r="M111" s="215">
        <f>SUM(M84:M110)</f>
        <v>26117115.809999999</v>
      </c>
      <c r="N111" s="213">
        <v>26</v>
      </c>
      <c r="O111" s="213">
        <v>26</v>
      </c>
      <c r="P111" s="213">
        <f>N111-O111</f>
        <v>0</v>
      </c>
      <c r="Q111" s="77">
        <f t="shared" si="7"/>
        <v>-4143737.6599999964</v>
      </c>
      <c r="R111" s="78">
        <f>L111/H111</f>
        <v>125.74251154513045</v>
      </c>
    </row>
    <row r="112" spans="1:18" ht="24.6" customHeight="1" x14ac:dyDescent="0.7">
      <c r="A112" s="70">
        <v>1</v>
      </c>
      <c r="B112" s="3" t="s">
        <v>44</v>
      </c>
      <c r="C112" s="3" t="s">
        <v>246</v>
      </c>
      <c r="D112" s="3" t="s">
        <v>62</v>
      </c>
      <c r="E112" s="3" t="s">
        <v>24</v>
      </c>
      <c r="F112" s="3" t="s">
        <v>171</v>
      </c>
      <c r="G112" s="3" t="s">
        <v>247</v>
      </c>
      <c r="H112" s="208"/>
      <c r="I112" s="70"/>
      <c r="J112" s="209"/>
      <c r="K112" s="210"/>
      <c r="L112" s="211"/>
      <c r="M112" s="211"/>
      <c r="N112" s="3"/>
      <c r="O112" s="3"/>
      <c r="P112" s="3"/>
    </row>
    <row r="113" spans="1:18" ht="24.6" customHeight="1" x14ac:dyDescent="0.7">
      <c r="A113" s="70">
        <v>2</v>
      </c>
      <c r="B113" s="3" t="s">
        <v>44</v>
      </c>
      <c r="C113" s="3" t="s">
        <v>246</v>
      </c>
      <c r="D113" s="3" t="s">
        <v>62</v>
      </c>
      <c r="E113" s="3" t="s">
        <v>24</v>
      </c>
      <c r="F113" s="3" t="s">
        <v>141</v>
      </c>
      <c r="G113" s="3" t="s">
        <v>605</v>
      </c>
      <c r="H113" s="208">
        <v>3427</v>
      </c>
      <c r="I113" s="70">
        <v>3</v>
      </c>
      <c r="J113" s="209">
        <f>อุดรธานี!F36</f>
        <v>1222149.46</v>
      </c>
      <c r="K113" s="210">
        <f>อุดรธานี!AO36</f>
        <v>1034587.8800000001</v>
      </c>
      <c r="L113" s="210">
        <f>อุดรธานี!AP36</f>
        <v>662212.65</v>
      </c>
      <c r="M113" s="210">
        <f>อุดรธานี!AQ36</f>
        <v>696979.36</v>
      </c>
      <c r="N113" s="3"/>
      <c r="O113" s="3"/>
      <c r="P113" s="3"/>
      <c r="Q113" s="77">
        <f t="shared" si="7"/>
        <v>-34766.709999999963</v>
      </c>
      <c r="R113" s="78">
        <f t="shared" si="8"/>
        <v>193.23392179749052</v>
      </c>
    </row>
    <row r="114" spans="1:18" ht="24.6" customHeight="1" x14ac:dyDescent="0.7">
      <c r="A114" s="70">
        <v>3</v>
      </c>
      <c r="B114" s="3" t="s">
        <v>44</v>
      </c>
      <c r="C114" s="3" t="s">
        <v>246</v>
      </c>
      <c r="D114" s="3" t="s">
        <v>62</v>
      </c>
      <c r="E114" s="3" t="s">
        <v>24</v>
      </c>
      <c r="F114" s="3" t="s">
        <v>141</v>
      </c>
      <c r="G114" s="3" t="s">
        <v>606</v>
      </c>
      <c r="H114" s="208">
        <v>4040</v>
      </c>
      <c r="I114" s="70">
        <v>3</v>
      </c>
      <c r="J114" s="209">
        <f>อุดรธานี!F37</f>
        <v>1591397.82</v>
      </c>
      <c r="K114" s="210">
        <f>อุดรธานี!AO37</f>
        <v>1576470.7600000002</v>
      </c>
      <c r="L114" s="210">
        <f>อุดรธานี!AP37</f>
        <v>451071.75</v>
      </c>
      <c r="M114" s="210">
        <f>อุดรธานี!AQ37</f>
        <v>677887.18</v>
      </c>
      <c r="N114" s="3"/>
      <c r="O114" s="3"/>
      <c r="P114" s="3"/>
      <c r="Q114" s="77">
        <f t="shared" si="7"/>
        <v>-226815.43000000005</v>
      </c>
      <c r="R114" s="78">
        <f t="shared" si="8"/>
        <v>111.65142326732673</v>
      </c>
    </row>
    <row r="115" spans="1:18" ht="24.6" customHeight="1" x14ac:dyDescent="0.7">
      <c r="A115" s="70">
        <v>4</v>
      </c>
      <c r="B115" s="3" t="s">
        <v>44</v>
      </c>
      <c r="C115" s="3" t="s">
        <v>246</v>
      </c>
      <c r="D115" s="3" t="s">
        <v>62</v>
      </c>
      <c r="E115" s="3" t="s">
        <v>24</v>
      </c>
      <c r="F115" s="3" t="s">
        <v>141</v>
      </c>
      <c r="G115" s="3" t="s">
        <v>607</v>
      </c>
      <c r="H115" s="208">
        <v>3777</v>
      </c>
      <c r="I115" s="70">
        <v>3</v>
      </c>
      <c r="J115" s="209">
        <f>อุดรธานี!F38</f>
        <v>609107.67000000004</v>
      </c>
      <c r="K115" s="210">
        <f>อุดรธานี!AO38</f>
        <v>647921.09000000008</v>
      </c>
      <c r="L115" s="210">
        <f>อุดรธานี!AP38</f>
        <v>875449.76</v>
      </c>
      <c r="M115" s="210">
        <f>อุดรธานี!AQ38</f>
        <v>943856.88</v>
      </c>
      <c r="N115" s="3"/>
      <c r="O115" s="3"/>
      <c r="P115" s="3"/>
      <c r="Q115" s="77">
        <f t="shared" si="7"/>
        <v>-68407.12</v>
      </c>
      <c r="R115" s="78">
        <f t="shared" si="8"/>
        <v>231.78442149854382</v>
      </c>
    </row>
    <row r="116" spans="1:18" ht="24.6" customHeight="1" x14ac:dyDescent="0.7">
      <c r="A116" s="70">
        <v>5</v>
      </c>
      <c r="B116" s="3" t="s">
        <v>44</v>
      </c>
      <c r="C116" s="3" t="s">
        <v>246</v>
      </c>
      <c r="D116" s="3" t="s">
        <v>62</v>
      </c>
      <c r="E116" s="3" t="s">
        <v>24</v>
      </c>
      <c r="F116" s="3" t="s">
        <v>141</v>
      </c>
      <c r="G116" s="3" t="s">
        <v>608</v>
      </c>
      <c r="H116" s="208">
        <v>3629</v>
      </c>
      <c r="I116" s="70">
        <v>3</v>
      </c>
      <c r="J116" s="209">
        <f>อุดรธานี!F39</f>
        <v>226249.49</v>
      </c>
      <c r="K116" s="210">
        <f>อุดรธานี!AO39</f>
        <v>568260.79999999993</v>
      </c>
      <c r="L116" s="210">
        <f>อุดรธานี!AP39</f>
        <v>724934.86</v>
      </c>
      <c r="M116" s="210">
        <f>อุดรธานี!AQ39</f>
        <v>476117.01</v>
      </c>
      <c r="N116" s="3"/>
      <c r="O116" s="3"/>
      <c r="P116" s="3"/>
      <c r="Q116" s="77">
        <f t="shared" si="7"/>
        <v>248817.84999999998</v>
      </c>
      <c r="R116" s="78">
        <f t="shared" si="8"/>
        <v>199.76160374758885</v>
      </c>
    </row>
    <row r="117" spans="1:18" ht="24.6" customHeight="1" x14ac:dyDescent="0.7">
      <c r="A117" s="70">
        <v>6</v>
      </c>
      <c r="B117" s="3" t="s">
        <v>44</v>
      </c>
      <c r="C117" s="3" t="s">
        <v>246</v>
      </c>
      <c r="D117" s="3" t="s">
        <v>62</v>
      </c>
      <c r="E117" s="3" t="s">
        <v>24</v>
      </c>
      <c r="F117" s="3" t="s">
        <v>141</v>
      </c>
      <c r="G117" s="3" t="s">
        <v>609</v>
      </c>
      <c r="H117" s="208">
        <v>7375</v>
      </c>
      <c r="I117" s="70">
        <v>5</v>
      </c>
      <c r="J117" s="209">
        <f>อุดรธานี!F40</f>
        <v>2766713.82</v>
      </c>
      <c r="K117" s="210">
        <f>อุดรธานี!AO40</f>
        <v>2827476.75</v>
      </c>
      <c r="L117" s="210">
        <f>อุดรธานี!AP40</f>
        <v>1318919.29</v>
      </c>
      <c r="M117" s="210">
        <f>อุดรธานี!AQ40</f>
        <v>1162953.01</v>
      </c>
      <c r="N117" s="3"/>
      <c r="O117" s="3"/>
      <c r="P117" s="3"/>
      <c r="Q117" s="77">
        <f t="shared" si="7"/>
        <v>155966.28000000003</v>
      </c>
      <c r="R117" s="78">
        <f t="shared" si="8"/>
        <v>178.8365138983051</v>
      </c>
    </row>
    <row r="118" spans="1:18" ht="24.6" customHeight="1" x14ac:dyDescent="0.7">
      <c r="A118" s="70">
        <v>7</v>
      </c>
      <c r="B118" s="3" t="s">
        <v>44</v>
      </c>
      <c r="C118" s="3" t="s">
        <v>246</v>
      </c>
      <c r="D118" s="3" t="s">
        <v>62</v>
      </c>
      <c r="E118" s="3" t="s">
        <v>24</v>
      </c>
      <c r="F118" s="3" t="s">
        <v>141</v>
      </c>
      <c r="G118" s="3" t="s">
        <v>610</v>
      </c>
      <c r="H118" s="208">
        <v>7220</v>
      </c>
      <c r="I118" s="70">
        <v>5</v>
      </c>
      <c r="J118" s="209">
        <f>อุดรธานี!F41</f>
        <v>1573247.45</v>
      </c>
      <c r="K118" s="210">
        <f>อุดรธานี!AO41</f>
        <v>1610165.2</v>
      </c>
      <c r="L118" s="210">
        <f>อุดรธานี!AP41</f>
        <v>683676.75</v>
      </c>
      <c r="M118" s="210">
        <f>อุดรธานี!AQ41</f>
        <v>956052.16</v>
      </c>
      <c r="N118" s="3"/>
      <c r="O118" s="3"/>
      <c r="P118" s="3"/>
      <c r="Q118" s="77">
        <f t="shared" si="7"/>
        <v>-272375.41000000003</v>
      </c>
      <c r="R118" s="78">
        <f t="shared" si="8"/>
        <v>94.692070637119116</v>
      </c>
    </row>
    <row r="119" spans="1:18" ht="24.6" customHeight="1" x14ac:dyDescent="0.7">
      <c r="A119" s="70">
        <v>8</v>
      </c>
      <c r="B119" s="3" t="s">
        <v>44</v>
      </c>
      <c r="C119" s="3" t="s">
        <v>246</v>
      </c>
      <c r="D119" s="3" t="s">
        <v>62</v>
      </c>
      <c r="E119" s="3" t="s">
        <v>24</v>
      </c>
      <c r="F119" s="3" t="s">
        <v>141</v>
      </c>
      <c r="G119" s="3" t="s">
        <v>611</v>
      </c>
      <c r="H119" s="208">
        <v>2933</v>
      </c>
      <c r="I119" s="70">
        <v>2</v>
      </c>
      <c r="J119" s="209">
        <f>อุดรธานี!F42</f>
        <v>659984.06000000006</v>
      </c>
      <c r="K119" s="210">
        <f>อุดรธานี!AO42</f>
        <v>695702.74</v>
      </c>
      <c r="L119" s="210">
        <f>อุดรธานี!AP42</f>
        <v>600311.75</v>
      </c>
      <c r="M119" s="210">
        <f>อุดรธานี!AQ42</f>
        <v>741341.61999999988</v>
      </c>
      <c r="N119" s="3"/>
      <c r="O119" s="3"/>
      <c r="P119" s="3"/>
      <c r="Q119" s="77">
        <f t="shared" si="7"/>
        <v>-141029.86999999988</v>
      </c>
      <c r="R119" s="78">
        <f t="shared" si="8"/>
        <v>204.67499147630411</v>
      </c>
    </row>
    <row r="120" spans="1:18" ht="24.6" customHeight="1" x14ac:dyDescent="0.7">
      <c r="A120" s="70">
        <v>9</v>
      </c>
      <c r="B120" s="3" t="s">
        <v>44</v>
      </c>
      <c r="C120" s="3" t="s">
        <v>246</v>
      </c>
      <c r="D120" s="3" t="s">
        <v>62</v>
      </c>
      <c r="E120" s="3" t="s">
        <v>24</v>
      </c>
      <c r="F120" s="3" t="s">
        <v>141</v>
      </c>
      <c r="G120" s="3" t="s">
        <v>612</v>
      </c>
      <c r="H120" s="208">
        <v>3400</v>
      </c>
      <c r="I120" s="70">
        <v>3</v>
      </c>
      <c r="J120" s="209">
        <f>อุดรธานี!F43</f>
        <v>477691.77</v>
      </c>
      <c r="K120" s="210">
        <f>อุดรธานี!AO43</f>
        <v>440653.65</v>
      </c>
      <c r="L120" s="210">
        <f>อุดรธานี!AP43</f>
        <v>353679.72</v>
      </c>
      <c r="M120" s="210">
        <f>อุดรธานี!AQ43</f>
        <v>501098.44</v>
      </c>
      <c r="N120" s="3"/>
      <c r="O120" s="3"/>
      <c r="P120" s="3"/>
      <c r="Q120" s="77">
        <f t="shared" si="7"/>
        <v>-147418.72000000003</v>
      </c>
      <c r="R120" s="78">
        <f t="shared" si="8"/>
        <v>104.02344705882352</v>
      </c>
    </row>
    <row r="121" spans="1:18" ht="24.6" customHeight="1" x14ac:dyDescent="0.7">
      <c r="A121" s="70">
        <v>10</v>
      </c>
      <c r="B121" s="3" t="s">
        <v>44</v>
      </c>
      <c r="C121" s="3" t="s">
        <v>246</v>
      </c>
      <c r="D121" s="3" t="s">
        <v>62</v>
      </c>
      <c r="E121" s="3" t="s">
        <v>24</v>
      </c>
      <c r="F121" s="3" t="s">
        <v>141</v>
      </c>
      <c r="G121" s="3" t="s">
        <v>613</v>
      </c>
      <c r="H121" s="208">
        <v>2041</v>
      </c>
      <c r="I121" s="70">
        <v>2</v>
      </c>
      <c r="J121" s="209">
        <f>อุดรธานี!F44</f>
        <v>587039.68999999994</v>
      </c>
      <c r="K121" s="210">
        <f>อุดรธานี!AO44</f>
        <v>596400.44999999995</v>
      </c>
      <c r="L121" s="210">
        <f>อุดรธานี!AP44</f>
        <v>252152.97999999998</v>
      </c>
      <c r="M121" s="210">
        <f>อุดรธานี!AQ44</f>
        <v>495083.44</v>
      </c>
      <c r="N121" s="3"/>
      <c r="O121" s="3"/>
      <c r="P121" s="3"/>
      <c r="Q121" s="77">
        <f t="shared" si="7"/>
        <v>-242930.46000000002</v>
      </c>
      <c r="R121" s="78">
        <f t="shared" si="8"/>
        <v>123.5438412542871</v>
      </c>
    </row>
    <row r="122" spans="1:18" ht="24.6" customHeight="1" x14ac:dyDescent="0.7">
      <c r="A122" s="70">
        <v>11</v>
      </c>
      <c r="B122" s="3" t="s">
        <v>44</v>
      </c>
      <c r="C122" s="3" t="s">
        <v>246</v>
      </c>
      <c r="D122" s="3" t="s">
        <v>62</v>
      </c>
      <c r="E122" s="3" t="s">
        <v>24</v>
      </c>
      <c r="F122" s="3" t="s">
        <v>141</v>
      </c>
      <c r="G122" s="3" t="s">
        <v>614</v>
      </c>
      <c r="H122" s="208">
        <v>3738</v>
      </c>
      <c r="I122" s="70">
        <v>3</v>
      </c>
      <c r="J122" s="209">
        <f>อุดรธานี!F45</f>
        <v>1113592.98</v>
      </c>
      <c r="K122" s="210">
        <f>อุดรธานี!AO45</f>
        <v>1183121.1400000001</v>
      </c>
      <c r="L122" s="210">
        <f>อุดรธานี!AP45</f>
        <v>765040.07000000007</v>
      </c>
      <c r="M122" s="210">
        <f>อุดรธานี!AQ45</f>
        <v>582271.37999999989</v>
      </c>
      <c r="N122" s="3"/>
      <c r="O122" s="3"/>
      <c r="P122" s="3"/>
      <c r="Q122" s="77">
        <f t="shared" si="7"/>
        <v>182768.69000000018</v>
      </c>
      <c r="R122" s="78">
        <f t="shared" si="8"/>
        <v>204.66561530230072</v>
      </c>
    </row>
    <row r="123" spans="1:18" ht="24.6" customHeight="1" x14ac:dyDescent="0.7">
      <c r="A123" s="70">
        <v>12</v>
      </c>
      <c r="B123" s="3" t="s">
        <v>44</v>
      </c>
      <c r="C123" s="3" t="s">
        <v>246</v>
      </c>
      <c r="D123" s="3" t="s">
        <v>62</v>
      </c>
      <c r="E123" s="3" t="s">
        <v>24</v>
      </c>
      <c r="F123" s="3" t="s">
        <v>141</v>
      </c>
      <c r="G123" s="3" t="s">
        <v>615</v>
      </c>
      <c r="H123" s="208">
        <v>3574</v>
      </c>
      <c r="I123" s="70">
        <v>3</v>
      </c>
      <c r="J123" s="209">
        <f>อุดรธานี!F46</f>
        <v>1108831.51</v>
      </c>
      <c r="K123" s="210">
        <f>อุดรธานี!AO46</f>
        <v>1064634.26</v>
      </c>
      <c r="L123" s="210">
        <f>อุดรธานี!AP46</f>
        <v>670831.25</v>
      </c>
      <c r="M123" s="210">
        <f>อุดรธานี!AQ46</f>
        <v>643018.31000000006</v>
      </c>
      <c r="N123" s="3"/>
      <c r="O123" s="3"/>
      <c r="P123" s="3"/>
      <c r="Q123" s="77">
        <f t="shared" si="7"/>
        <v>27812.939999999944</v>
      </c>
      <c r="R123" s="78">
        <f t="shared" si="8"/>
        <v>187.69760772243984</v>
      </c>
    </row>
    <row r="124" spans="1:18" ht="24.6" customHeight="1" x14ac:dyDescent="0.7">
      <c r="A124" s="212">
        <v>2</v>
      </c>
      <c r="B124" s="213" t="s">
        <v>44</v>
      </c>
      <c r="C124" s="213"/>
      <c r="D124" s="213"/>
      <c r="E124" s="213" t="s">
        <v>56</v>
      </c>
      <c r="F124" s="213"/>
      <c r="G124" s="213" t="s">
        <v>248</v>
      </c>
      <c r="H124" s="216">
        <f>SUM(H112:H123)</f>
        <v>45154</v>
      </c>
      <c r="I124" s="212"/>
      <c r="J124" s="215">
        <f>SUM(J112:J123)</f>
        <v>11936005.719999999</v>
      </c>
      <c r="K124" s="215">
        <f>SUM(K112:K123)</f>
        <v>12245394.720000001</v>
      </c>
      <c r="L124" s="215">
        <f>SUM(L112:L123)</f>
        <v>7358280.8300000001</v>
      </c>
      <c r="M124" s="215">
        <f>SUM(M112:M123)</f>
        <v>7876658.790000001</v>
      </c>
      <c r="N124" s="213">
        <v>11</v>
      </c>
      <c r="O124" s="213">
        <v>11</v>
      </c>
      <c r="P124" s="213">
        <f>N124-O124</f>
        <v>0</v>
      </c>
      <c r="Q124" s="77">
        <f t="shared" si="7"/>
        <v>-518377.96000000089</v>
      </c>
      <c r="R124" s="78">
        <f>L124/H124</f>
        <v>162.95966758205253</v>
      </c>
    </row>
    <row r="125" spans="1:18" ht="24.6" customHeight="1" x14ac:dyDescent="0.7">
      <c r="A125" s="70">
        <v>1</v>
      </c>
      <c r="B125" s="3" t="s">
        <v>44</v>
      </c>
      <c r="C125" s="3" t="s">
        <v>11</v>
      </c>
      <c r="D125" s="3" t="s">
        <v>67</v>
      </c>
      <c r="E125" s="3" t="s">
        <v>12</v>
      </c>
      <c r="F125" s="3" t="s">
        <v>171</v>
      </c>
      <c r="G125" s="3" t="s">
        <v>249</v>
      </c>
      <c r="H125" s="208"/>
      <c r="I125" s="70"/>
      <c r="J125" s="209"/>
      <c r="K125" s="210"/>
      <c r="L125" s="211"/>
      <c r="M125" s="211"/>
      <c r="N125" s="3"/>
      <c r="O125" s="3"/>
      <c r="P125" s="3"/>
    </row>
    <row r="126" spans="1:18" ht="24.6" customHeight="1" x14ac:dyDescent="0.7">
      <c r="A126" s="70">
        <v>2</v>
      </c>
      <c r="B126" s="3" t="s">
        <v>44</v>
      </c>
      <c r="C126" s="3" t="s">
        <v>11</v>
      </c>
      <c r="D126" s="3" t="s">
        <v>67</v>
      </c>
      <c r="E126" s="3" t="s">
        <v>12</v>
      </c>
      <c r="F126" s="3" t="s">
        <v>141</v>
      </c>
      <c r="G126" s="3" t="s">
        <v>616</v>
      </c>
      <c r="H126" s="208">
        <v>3277</v>
      </c>
      <c r="I126" s="70">
        <v>3</v>
      </c>
      <c r="J126" s="209">
        <f>อุดรธานี!F47</f>
        <v>136818.85</v>
      </c>
      <c r="K126" s="210">
        <f>อุดรธานี!AO47</f>
        <v>530018.69000000006</v>
      </c>
      <c r="L126" s="210">
        <f>อุดรธานี!AP47</f>
        <v>456995.04000000004</v>
      </c>
      <c r="M126" s="210">
        <f>อุดรธานี!AQ47</f>
        <v>506078.76</v>
      </c>
      <c r="N126" s="3"/>
      <c r="O126" s="3"/>
      <c r="P126" s="3"/>
      <c r="Q126" s="77">
        <f t="shared" si="7"/>
        <v>-49083.719999999972</v>
      </c>
      <c r="R126" s="78">
        <f t="shared" si="8"/>
        <v>139.45530668294174</v>
      </c>
    </row>
    <row r="127" spans="1:18" ht="24.6" customHeight="1" x14ac:dyDescent="0.7">
      <c r="A127" s="70">
        <v>3</v>
      </c>
      <c r="B127" s="3" t="s">
        <v>44</v>
      </c>
      <c r="C127" s="3" t="s">
        <v>11</v>
      </c>
      <c r="D127" s="3" t="s">
        <v>67</v>
      </c>
      <c r="E127" s="3" t="s">
        <v>12</v>
      </c>
      <c r="F127" s="3" t="s">
        <v>141</v>
      </c>
      <c r="G127" s="3" t="s">
        <v>617</v>
      </c>
      <c r="H127" s="208">
        <v>3411</v>
      </c>
      <c r="I127" s="70">
        <v>3</v>
      </c>
      <c r="J127" s="209">
        <f>อุดรธานี!F48</f>
        <v>838982.69</v>
      </c>
      <c r="K127" s="210">
        <f>อุดรธานี!AO48</f>
        <v>857476.80999999994</v>
      </c>
      <c r="L127" s="210">
        <f>อุดรธานี!AP48</f>
        <v>1464540.69</v>
      </c>
      <c r="M127" s="210">
        <f>อุดรธานี!AQ48</f>
        <v>781794.51</v>
      </c>
      <c r="N127" s="3"/>
      <c r="O127" s="3"/>
      <c r="P127" s="3"/>
      <c r="Q127" s="77">
        <f t="shared" si="7"/>
        <v>682746.17999999993</v>
      </c>
      <c r="R127" s="78">
        <f t="shared" si="8"/>
        <v>429.35816182937555</v>
      </c>
    </row>
    <row r="128" spans="1:18" s="195" customFormat="1" ht="24.6" customHeight="1" x14ac:dyDescent="0.7">
      <c r="A128" s="232">
        <v>4</v>
      </c>
      <c r="B128" s="233" t="s">
        <v>44</v>
      </c>
      <c r="C128" s="233" t="s">
        <v>11</v>
      </c>
      <c r="D128" s="233" t="s">
        <v>67</v>
      </c>
      <c r="E128" s="233" t="s">
        <v>12</v>
      </c>
      <c r="F128" s="233" t="s">
        <v>141</v>
      </c>
      <c r="G128" s="233" t="s">
        <v>618</v>
      </c>
      <c r="H128" s="234">
        <v>2894</v>
      </c>
      <c r="I128" s="70">
        <v>2</v>
      </c>
      <c r="J128" s="209">
        <f>อุดรธานี!F49</f>
        <v>796387.64</v>
      </c>
      <c r="K128" s="210">
        <f>อุดรธานี!AO49</f>
        <v>1025266.1799999999</v>
      </c>
      <c r="L128" s="210">
        <f>อุดรธานี!AP49</f>
        <v>1569968.03</v>
      </c>
      <c r="M128" s="210">
        <f>อุดรธานี!AQ49</f>
        <v>743073.98</v>
      </c>
      <c r="N128" s="233"/>
      <c r="O128" s="233"/>
      <c r="P128" s="233"/>
      <c r="Q128" s="194">
        <f t="shared" si="7"/>
        <v>826894.05</v>
      </c>
      <c r="R128" s="194">
        <f t="shared" si="8"/>
        <v>542.49068071872841</v>
      </c>
    </row>
    <row r="129" spans="1:18" s="195" customFormat="1" ht="24.6" customHeight="1" x14ac:dyDescent="0.7">
      <c r="A129" s="232">
        <v>5</v>
      </c>
      <c r="B129" s="233" t="s">
        <v>44</v>
      </c>
      <c r="C129" s="233" t="s">
        <v>11</v>
      </c>
      <c r="D129" s="233" t="s">
        <v>67</v>
      </c>
      <c r="E129" s="233" t="s">
        <v>12</v>
      </c>
      <c r="F129" s="233" t="s">
        <v>141</v>
      </c>
      <c r="G129" s="233" t="s">
        <v>619</v>
      </c>
      <c r="H129" s="234">
        <v>2458</v>
      </c>
      <c r="I129" s="70">
        <v>2</v>
      </c>
      <c r="J129" s="209">
        <f>อุดรธานี!F50</f>
        <v>400787.83</v>
      </c>
      <c r="K129" s="210">
        <f>อุดรธานี!AO50</f>
        <v>536414.94000000006</v>
      </c>
      <c r="L129" s="210">
        <f>อุดรธานี!AP50</f>
        <v>868048.4</v>
      </c>
      <c r="M129" s="210">
        <f>อุดรธานี!AQ50</f>
        <v>545785.64</v>
      </c>
      <c r="N129" s="233"/>
      <c r="O129" s="233"/>
      <c r="P129" s="233"/>
      <c r="Q129" s="194">
        <f t="shared" si="7"/>
        <v>322262.76</v>
      </c>
      <c r="R129" s="194">
        <f t="shared" si="8"/>
        <v>353.15231895850286</v>
      </c>
    </row>
    <row r="130" spans="1:18" s="195" customFormat="1" ht="24.6" customHeight="1" x14ac:dyDescent="0.7">
      <c r="A130" s="232">
        <v>6</v>
      </c>
      <c r="B130" s="233" t="s">
        <v>44</v>
      </c>
      <c r="C130" s="233" t="s">
        <v>11</v>
      </c>
      <c r="D130" s="233" t="s">
        <v>67</v>
      </c>
      <c r="E130" s="233" t="s">
        <v>12</v>
      </c>
      <c r="F130" s="233" t="s">
        <v>141</v>
      </c>
      <c r="G130" s="233" t="s">
        <v>620</v>
      </c>
      <c r="H130" s="234">
        <v>5253</v>
      </c>
      <c r="I130" s="70">
        <v>4</v>
      </c>
      <c r="J130" s="209">
        <f>อุดรธานี!F51</f>
        <v>324863.71999999997</v>
      </c>
      <c r="K130" s="210">
        <f>อุดรธานี!AO51</f>
        <v>682926.89</v>
      </c>
      <c r="L130" s="210">
        <f>อุดรธานี!AP51</f>
        <v>920665.55</v>
      </c>
      <c r="M130" s="210">
        <f>อุดรธานี!AQ51</f>
        <v>1010956.49</v>
      </c>
      <c r="N130" s="233"/>
      <c r="O130" s="233"/>
      <c r="P130" s="233"/>
      <c r="Q130" s="194">
        <f t="shared" si="7"/>
        <v>-90290.939999999944</v>
      </c>
      <c r="R130" s="194">
        <f t="shared" si="8"/>
        <v>175.26471540072342</v>
      </c>
    </row>
    <row r="131" spans="1:18" ht="24.6" customHeight="1" x14ac:dyDescent="0.7">
      <c r="A131" s="70">
        <v>7</v>
      </c>
      <c r="B131" s="3" t="s">
        <v>44</v>
      </c>
      <c r="C131" s="3" t="s">
        <v>11</v>
      </c>
      <c r="D131" s="3" t="s">
        <v>67</v>
      </c>
      <c r="E131" s="3" t="s">
        <v>12</v>
      </c>
      <c r="F131" s="3" t="s">
        <v>141</v>
      </c>
      <c r="G131" s="3" t="s">
        <v>621</v>
      </c>
      <c r="H131" s="234">
        <v>2165</v>
      </c>
      <c r="I131" s="70">
        <v>2</v>
      </c>
      <c r="J131" s="209">
        <f>อุดรธานี!F52</f>
        <v>123981.64</v>
      </c>
      <c r="K131" s="210">
        <f>อุดรธานี!AO52</f>
        <v>581961.28</v>
      </c>
      <c r="L131" s="210">
        <f>อุดรธานี!AP52</f>
        <v>485622.48</v>
      </c>
      <c r="M131" s="210">
        <f>อุดรธานี!AQ52</f>
        <v>501145.88</v>
      </c>
      <c r="N131" s="3"/>
      <c r="O131" s="3"/>
      <c r="P131" s="3"/>
      <c r="Q131" s="196">
        <f t="shared" si="7"/>
        <v>-15523.400000000023</v>
      </c>
      <c r="R131" s="197">
        <f t="shared" si="8"/>
        <v>224.30599538106236</v>
      </c>
    </row>
    <row r="132" spans="1:18" ht="24.6" customHeight="1" x14ac:dyDescent="0.7">
      <c r="A132" s="70">
        <v>8</v>
      </c>
      <c r="B132" s="3" t="s">
        <v>44</v>
      </c>
      <c r="C132" s="3" t="s">
        <v>11</v>
      </c>
      <c r="D132" s="3" t="s">
        <v>67</v>
      </c>
      <c r="E132" s="3" t="s">
        <v>12</v>
      </c>
      <c r="F132" s="3" t="s">
        <v>141</v>
      </c>
      <c r="G132" s="3" t="s">
        <v>622</v>
      </c>
      <c r="H132" s="234">
        <v>2520</v>
      </c>
      <c r="I132" s="70">
        <v>2</v>
      </c>
      <c r="J132" s="209">
        <f>อุดรธานี!F53</f>
        <v>229704.98</v>
      </c>
      <c r="K132" s="210">
        <f>อุดรธานี!AO53</f>
        <v>358808.21</v>
      </c>
      <c r="L132" s="210">
        <f>อุดรธานี!AP53</f>
        <v>407606.99</v>
      </c>
      <c r="M132" s="210">
        <f>อุดรธานี!AQ53</f>
        <v>348541.01999999996</v>
      </c>
      <c r="N132" s="3"/>
      <c r="O132" s="3"/>
      <c r="P132" s="3"/>
      <c r="Q132" s="196">
        <f t="shared" si="7"/>
        <v>59065.97000000003</v>
      </c>
      <c r="R132" s="197">
        <f t="shared" si="8"/>
        <v>161.74880555555555</v>
      </c>
    </row>
    <row r="133" spans="1:18" s="195" customFormat="1" ht="24.6" customHeight="1" x14ac:dyDescent="0.7">
      <c r="A133" s="232">
        <v>9</v>
      </c>
      <c r="B133" s="233" t="s">
        <v>44</v>
      </c>
      <c r="C133" s="233" t="s">
        <v>11</v>
      </c>
      <c r="D133" s="233" t="s">
        <v>67</v>
      </c>
      <c r="E133" s="233" t="s">
        <v>12</v>
      </c>
      <c r="F133" s="233" t="s">
        <v>141</v>
      </c>
      <c r="G133" s="233" t="s">
        <v>623</v>
      </c>
      <c r="H133" s="234">
        <v>7151</v>
      </c>
      <c r="I133" s="70">
        <v>5</v>
      </c>
      <c r="J133" s="209">
        <f>อุดรธานี!F54</f>
        <v>1520980.78</v>
      </c>
      <c r="K133" s="210">
        <f>อุดรธานี!AO54</f>
        <v>2097448.0699999998</v>
      </c>
      <c r="L133" s="210">
        <f>อุดรธานี!AP54</f>
        <v>1944078.6099999999</v>
      </c>
      <c r="M133" s="210">
        <f>อุดรธานี!AQ54</f>
        <v>865177.37</v>
      </c>
      <c r="N133" s="233"/>
      <c r="O133" s="233"/>
      <c r="P133" s="233"/>
      <c r="Q133" s="194">
        <f t="shared" si="7"/>
        <v>1078901.2399999998</v>
      </c>
      <c r="R133" s="194">
        <f t="shared" si="8"/>
        <v>271.86108376450846</v>
      </c>
    </row>
    <row r="134" spans="1:18" ht="24.6" customHeight="1" x14ac:dyDescent="0.7">
      <c r="A134" s="70">
        <v>10</v>
      </c>
      <c r="B134" s="3" t="s">
        <v>44</v>
      </c>
      <c r="C134" s="3" t="s">
        <v>11</v>
      </c>
      <c r="D134" s="3" t="s">
        <v>67</v>
      </c>
      <c r="E134" s="3" t="s">
        <v>12</v>
      </c>
      <c r="F134" s="3" t="s">
        <v>141</v>
      </c>
      <c r="G134" s="3" t="s">
        <v>624</v>
      </c>
      <c r="H134" s="234">
        <v>6762</v>
      </c>
      <c r="I134" s="70">
        <v>5</v>
      </c>
      <c r="J134" s="209">
        <f>อุดรธานี!F55</f>
        <v>272527.53999999998</v>
      </c>
      <c r="K134" s="210">
        <f>อุดรธานี!AO55</f>
        <v>278431.65999999997</v>
      </c>
      <c r="L134" s="210">
        <f>อุดรธานี!AP55</f>
        <v>870113.45</v>
      </c>
      <c r="M134" s="210">
        <f>อุดรธานี!AQ55</f>
        <v>726599.42999999993</v>
      </c>
      <c r="N134" s="3"/>
      <c r="O134" s="3"/>
      <c r="P134" s="3"/>
      <c r="Q134" s="196">
        <f t="shared" si="7"/>
        <v>143514.02000000002</v>
      </c>
      <c r="R134" s="197">
        <f t="shared" si="8"/>
        <v>128.6769372966578</v>
      </c>
    </row>
    <row r="135" spans="1:18" s="195" customFormat="1" ht="24.6" customHeight="1" x14ac:dyDescent="0.7">
      <c r="A135" s="232">
        <v>11</v>
      </c>
      <c r="B135" s="233" t="s">
        <v>44</v>
      </c>
      <c r="C135" s="233" t="s">
        <v>11</v>
      </c>
      <c r="D135" s="233" t="s">
        <v>67</v>
      </c>
      <c r="E135" s="233" t="s">
        <v>12</v>
      </c>
      <c r="F135" s="233" t="s">
        <v>141</v>
      </c>
      <c r="G135" s="233" t="s">
        <v>625</v>
      </c>
      <c r="H135" s="234">
        <v>3820</v>
      </c>
      <c r="I135" s="70">
        <v>3</v>
      </c>
      <c r="J135" s="209">
        <f>อุดรธานี!F56</f>
        <v>758444.45</v>
      </c>
      <c r="K135" s="210">
        <f>อุดรธานี!AO56</f>
        <v>1342916.8099999998</v>
      </c>
      <c r="L135" s="210">
        <f>อุดรธานี!AP56</f>
        <v>1604373.6800000002</v>
      </c>
      <c r="M135" s="210">
        <f>อุดรธานี!AQ56</f>
        <v>656766.82999999996</v>
      </c>
      <c r="N135" s="233"/>
      <c r="O135" s="233"/>
      <c r="P135" s="233"/>
      <c r="Q135" s="194">
        <f t="shared" si="7"/>
        <v>947606.85000000021</v>
      </c>
      <c r="R135" s="194">
        <f t="shared" si="8"/>
        <v>419.99310994764403</v>
      </c>
    </row>
    <row r="136" spans="1:18" s="195" customFormat="1" ht="24.6" customHeight="1" x14ac:dyDescent="0.7">
      <c r="A136" s="232">
        <v>12</v>
      </c>
      <c r="B136" s="233" t="s">
        <v>44</v>
      </c>
      <c r="C136" s="233" t="s">
        <v>11</v>
      </c>
      <c r="D136" s="233" t="s">
        <v>67</v>
      </c>
      <c r="E136" s="233" t="s">
        <v>12</v>
      </c>
      <c r="F136" s="233" t="s">
        <v>141</v>
      </c>
      <c r="G136" s="233" t="s">
        <v>626</v>
      </c>
      <c r="H136" s="234">
        <v>2779</v>
      </c>
      <c r="I136" s="70">
        <v>2</v>
      </c>
      <c r="J136" s="209">
        <f>อุดรธานี!F57</f>
        <v>92274.02</v>
      </c>
      <c r="K136" s="210">
        <f>อุดรธานี!AO57</f>
        <v>277766.69</v>
      </c>
      <c r="L136" s="210">
        <f>อุดรธานี!AP57</f>
        <v>650384.64000000001</v>
      </c>
      <c r="M136" s="210">
        <f>อุดรธานี!AQ57</f>
        <v>608901.11</v>
      </c>
      <c r="N136" s="233"/>
      <c r="O136" s="233"/>
      <c r="P136" s="233"/>
      <c r="Q136" s="194">
        <f t="shared" si="7"/>
        <v>41483.530000000028</v>
      </c>
      <c r="R136" s="194">
        <f t="shared" si="8"/>
        <v>234.03549478229579</v>
      </c>
    </row>
    <row r="137" spans="1:18" ht="24.6" customHeight="1" x14ac:dyDescent="0.7">
      <c r="A137" s="212">
        <v>3</v>
      </c>
      <c r="B137" s="213" t="s">
        <v>44</v>
      </c>
      <c r="C137" s="213"/>
      <c r="D137" s="213"/>
      <c r="E137" s="213" t="s">
        <v>56</v>
      </c>
      <c r="F137" s="213"/>
      <c r="G137" s="213" t="s">
        <v>250</v>
      </c>
      <c r="H137" s="216">
        <f>SUM(H125:H136)</f>
        <v>42490</v>
      </c>
      <c r="I137" s="212"/>
      <c r="J137" s="215">
        <f>SUM(J125:J136)</f>
        <v>5495754.1399999997</v>
      </c>
      <c r="K137" s="215">
        <f>SUM(K125:K136)</f>
        <v>8569436.2300000004</v>
      </c>
      <c r="L137" s="215">
        <f>SUM(L125:L136)</f>
        <v>11242397.559999999</v>
      </c>
      <c r="M137" s="215">
        <f>SUM(M125:M136)</f>
        <v>7294821.0199999996</v>
      </c>
      <c r="N137" s="213">
        <v>11</v>
      </c>
      <c r="O137" s="213">
        <v>11</v>
      </c>
      <c r="P137" s="213">
        <f>N137-O137</f>
        <v>0</v>
      </c>
      <c r="Q137" s="80">
        <f t="shared" si="7"/>
        <v>3947576.5399999991</v>
      </c>
      <c r="R137" s="78">
        <f>L137/H137</f>
        <v>264.58925770769588</v>
      </c>
    </row>
    <row r="138" spans="1:18" ht="24.6" customHeight="1" x14ac:dyDescent="0.7">
      <c r="A138" s="70">
        <v>1</v>
      </c>
      <c r="B138" s="3" t="s">
        <v>44</v>
      </c>
      <c r="C138" s="3" t="s">
        <v>13</v>
      </c>
      <c r="D138" s="3" t="s">
        <v>73</v>
      </c>
      <c r="E138" s="3" t="s">
        <v>14</v>
      </c>
      <c r="F138" s="3" t="s">
        <v>138</v>
      </c>
      <c r="G138" s="3" t="s">
        <v>251</v>
      </c>
      <c r="H138" s="208"/>
      <c r="I138" s="70"/>
      <c r="J138" s="209"/>
      <c r="K138" s="210"/>
      <c r="L138" s="211"/>
      <c r="M138" s="211"/>
      <c r="N138" s="3"/>
      <c r="O138" s="3"/>
      <c r="P138" s="3"/>
    </row>
    <row r="139" spans="1:18" s="193" customFormat="1" ht="24.6" customHeight="1" x14ac:dyDescent="0.7">
      <c r="A139" s="189">
        <v>2</v>
      </c>
      <c r="B139" s="40" t="s">
        <v>44</v>
      </c>
      <c r="C139" s="40" t="s">
        <v>13</v>
      </c>
      <c r="D139" s="40" t="s">
        <v>73</v>
      </c>
      <c r="E139" s="40" t="s">
        <v>14</v>
      </c>
      <c r="F139" s="40" t="s">
        <v>141</v>
      </c>
      <c r="G139" s="40" t="s">
        <v>627</v>
      </c>
      <c r="H139" s="217">
        <v>4680</v>
      </c>
      <c r="I139" s="189">
        <v>4</v>
      </c>
      <c r="J139" s="209">
        <f>อุดรธานี!F58</f>
        <v>2968157.66</v>
      </c>
      <c r="K139" s="210">
        <f>อุดรธานี!AO58</f>
        <v>3703591.0000000005</v>
      </c>
      <c r="L139" s="210">
        <f>อุดรธานี!AP58</f>
        <v>313200.51</v>
      </c>
      <c r="M139" s="210">
        <f>อุดรธานี!AQ58</f>
        <v>691725.45000000007</v>
      </c>
      <c r="N139" s="235"/>
      <c r="O139" s="235"/>
      <c r="P139" s="235"/>
      <c r="Q139" s="80">
        <f t="shared" si="7"/>
        <v>-378524.94000000006</v>
      </c>
      <c r="R139" s="192">
        <f t="shared" si="8"/>
        <v>66.9231858974359</v>
      </c>
    </row>
    <row r="140" spans="1:18" ht="24.6" customHeight="1" x14ac:dyDescent="0.7">
      <c r="A140" s="70">
        <v>3</v>
      </c>
      <c r="B140" s="3" t="s">
        <v>44</v>
      </c>
      <c r="C140" s="3" t="s">
        <v>13</v>
      </c>
      <c r="D140" s="3" t="s">
        <v>73</v>
      </c>
      <c r="E140" s="3" t="s">
        <v>14</v>
      </c>
      <c r="F140" s="3" t="s">
        <v>141</v>
      </c>
      <c r="G140" s="3" t="s">
        <v>628</v>
      </c>
      <c r="H140" s="208">
        <v>8548</v>
      </c>
      <c r="I140" s="70">
        <v>5</v>
      </c>
      <c r="J140" s="209">
        <f>อุดรธานี!F59</f>
        <v>4423137.5599999996</v>
      </c>
      <c r="K140" s="210">
        <f>อุดรธานี!AO59</f>
        <v>5015402.7</v>
      </c>
      <c r="L140" s="210">
        <f>อุดรธานี!AP59</f>
        <v>2701406.76</v>
      </c>
      <c r="M140" s="210">
        <f>อุดรธานี!AQ59</f>
        <v>1263208.54</v>
      </c>
      <c r="N140" s="3"/>
      <c r="O140" s="3"/>
      <c r="P140" s="3"/>
      <c r="Q140" s="77">
        <f t="shared" si="7"/>
        <v>1438198.2199999997</v>
      </c>
      <c r="R140" s="78">
        <f t="shared" si="8"/>
        <v>316.02793167992508</v>
      </c>
    </row>
    <row r="141" spans="1:18" ht="24.6" customHeight="1" x14ac:dyDescent="0.7">
      <c r="A141" s="189">
        <v>4</v>
      </c>
      <c r="B141" s="3" t="s">
        <v>44</v>
      </c>
      <c r="C141" s="3" t="s">
        <v>13</v>
      </c>
      <c r="D141" s="3" t="s">
        <v>73</v>
      </c>
      <c r="E141" s="3" t="s">
        <v>14</v>
      </c>
      <c r="F141" s="3" t="s">
        <v>141</v>
      </c>
      <c r="G141" s="3" t="s">
        <v>629</v>
      </c>
      <c r="H141" s="208">
        <v>4511</v>
      </c>
      <c r="I141" s="70">
        <v>4</v>
      </c>
      <c r="J141" s="209">
        <f>อุดรธานี!F60</f>
        <v>2401116.14</v>
      </c>
      <c r="K141" s="210">
        <f>อุดรธานี!AO60</f>
        <v>3274531.5100000002</v>
      </c>
      <c r="L141" s="210">
        <f>อุดรธานี!AP60</f>
        <v>447535.43</v>
      </c>
      <c r="M141" s="210">
        <f>อุดรธานี!AQ60</f>
        <v>354054.82</v>
      </c>
      <c r="N141" s="3"/>
      <c r="O141" s="3"/>
      <c r="P141" s="3"/>
      <c r="Q141" s="77">
        <f t="shared" si="7"/>
        <v>93480.609999999986</v>
      </c>
      <c r="R141" s="78">
        <f t="shared" si="8"/>
        <v>99.209804921303473</v>
      </c>
    </row>
    <row r="142" spans="1:18" ht="24.6" customHeight="1" x14ac:dyDescent="0.7">
      <c r="A142" s="70">
        <v>5</v>
      </c>
      <c r="B142" s="3" t="s">
        <v>44</v>
      </c>
      <c r="C142" s="3" t="s">
        <v>13</v>
      </c>
      <c r="D142" s="3" t="s">
        <v>73</v>
      </c>
      <c r="E142" s="3" t="s">
        <v>14</v>
      </c>
      <c r="F142" s="3" t="s">
        <v>141</v>
      </c>
      <c r="G142" s="3" t="s">
        <v>630</v>
      </c>
      <c r="H142" s="208">
        <v>3134</v>
      </c>
      <c r="I142" s="70">
        <v>3</v>
      </c>
      <c r="J142" s="209">
        <f>อุดรธานี!F61</f>
        <v>758712.65</v>
      </c>
      <c r="K142" s="210">
        <f>อุดรธานี!AO61</f>
        <v>983794.62</v>
      </c>
      <c r="L142" s="210">
        <f>อุดรธานี!AP61</f>
        <v>447843.36</v>
      </c>
      <c r="M142" s="210">
        <f>อุดรธานี!AQ61</f>
        <v>611390.40999999992</v>
      </c>
      <c r="N142" s="3"/>
      <c r="O142" s="3"/>
      <c r="P142" s="3"/>
      <c r="Q142" s="77">
        <f t="shared" si="7"/>
        <v>-163547.04999999993</v>
      </c>
      <c r="R142" s="78">
        <f t="shared" si="8"/>
        <v>142.89832801531588</v>
      </c>
    </row>
    <row r="143" spans="1:18" ht="24.6" customHeight="1" x14ac:dyDescent="0.7">
      <c r="A143" s="189">
        <v>6</v>
      </c>
      <c r="B143" s="3" t="s">
        <v>44</v>
      </c>
      <c r="C143" s="3" t="s">
        <v>13</v>
      </c>
      <c r="D143" s="3" t="s">
        <v>73</v>
      </c>
      <c r="E143" s="3" t="s">
        <v>14</v>
      </c>
      <c r="F143" s="3" t="s">
        <v>141</v>
      </c>
      <c r="G143" s="3" t="s">
        <v>631</v>
      </c>
      <c r="H143" s="208">
        <v>7157</v>
      </c>
      <c r="I143" s="70">
        <v>5</v>
      </c>
      <c r="J143" s="209">
        <f>อุดรธานี!F62</f>
        <v>1657171.57</v>
      </c>
      <c r="K143" s="210">
        <f>อุดรธานี!AO62</f>
        <v>2403181.33</v>
      </c>
      <c r="L143" s="210">
        <f>อุดรธานี!AP62</f>
        <v>453881.29</v>
      </c>
      <c r="M143" s="210">
        <f>อุดรธานี!AQ62</f>
        <v>713678.13</v>
      </c>
      <c r="N143" s="3"/>
      <c r="O143" s="3"/>
      <c r="P143" s="3"/>
      <c r="Q143" s="77">
        <f t="shared" si="7"/>
        <v>-259796.84000000003</v>
      </c>
      <c r="R143" s="78">
        <f t="shared" si="8"/>
        <v>63.417813329607377</v>
      </c>
    </row>
    <row r="144" spans="1:18" ht="24.6" customHeight="1" x14ac:dyDescent="0.7">
      <c r="A144" s="70">
        <v>7</v>
      </c>
      <c r="B144" s="3" t="s">
        <v>44</v>
      </c>
      <c r="C144" s="3" t="s">
        <v>13</v>
      </c>
      <c r="D144" s="3" t="s">
        <v>73</v>
      </c>
      <c r="E144" s="3" t="s">
        <v>14</v>
      </c>
      <c r="F144" s="3" t="s">
        <v>141</v>
      </c>
      <c r="G144" s="3" t="s">
        <v>632</v>
      </c>
      <c r="H144" s="208">
        <v>5769</v>
      </c>
      <c r="I144" s="70">
        <v>4</v>
      </c>
      <c r="J144" s="209">
        <f>อุดรธานี!F63</f>
        <v>869067.48</v>
      </c>
      <c r="K144" s="210">
        <f>อุดรธานี!AO63</f>
        <v>2882011.8299999996</v>
      </c>
      <c r="L144" s="210">
        <f>อุดรธานี!AP63</f>
        <v>1092383.96</v>
      </c>
      <c r="M144" s="210">
        <f>อุดรธานี!AQ63</f>
        <v>915797.93</v>
      </c>
      <c r="N144" s="3"/>
      <c r="O144" s="3"/>
      <c r="P144" s="3"/>
      <c r="Q144" s="77">
        <f t="shared" si="7"/>
        <v>176586.02999999991</v>
      </c>
      <c r="R144" s="78">
        <f t="shared" si="8"/>
        <v>189.35412723175594</v>
      </c>
    </row>
    <row r="145" spans="1:18" ht="24.6" customHeight="1" x14ac:dyDescent="0.7">
      <c r="A145" s="189">
        <v>8</v>
      </c>
      <c r="B145" s="3" t="s">
        <v>44</v>
      </c>
      <c r="C145" s="3" t="s">
        <v>13</v>
      </c>
      <c r="D145" s="3" t="s">
        <v>73</v>
      </c>
      <c r="E145" s="3" t="s">
        <v>14</v>
      </c>
      <c r="F145" s="3" t="s">
        <v>141</v>
      </c>
      <c r="G145" s="3" t="s">
        <v>634</v>
      </c>
      <c r="H145" s="208">
        <v>3401</v>
      </c>
      <c r="I145" s="70">
        <v>3</v>
      </c>
      <c r="J145" s="209">
        <f>อุดรธานี!F65</f>
        <v>1358243.59</v>
      </c>
      <c r="K145" s="210">
        <f>อุดรธานี!AO65</f>
        <v>1450414.46</v>
      </c>
      <c r="L145" s="210">
        <f>อุดรธานี!AP65</f>
        <v>564416.02</v>
      </c>
      <c r="M145" s="210">
        <f>อุดรธานี!AQ65</f>
        <v>724122.05</v>
      </c>
      <c r="N145" s="3"/>
      <c r="O145" s="3"/>
      <c r="P145" s="3"/>
      <c r="Q145" s="77">
        <f t="shared" si="7"/>
        <v>-159706.03000000003</v>
      </c>
      <c r="R145" s="78">
        <f t="shared" si="8"/>
        <v>165.95590120552779</v>
      </c>
    </row>
    <row r="146" spans="1:18" ht="24.6" customHeight="1" x14ac:dyDescent="0.7">
      <c r="A146" s="70">
        <v>9</v>
      </c>
      <c r="B146" s="3" t="s">
        <v>44</v>
      </c>
      <c r="C146" s="3" t="s">
        <v>13</v>
      </c>
      <c r="D146" s="3" t="s">
        <v>73</v>
      </c>
      <c r="E146" s="3" t="s">
        <v>14</v>
      </c>
      <c r="F146" s="3" t="s">
        <v>141</v>
      </c>
      <c r="G146" s="3" t="s">
        <v>635</v>
      </c>
      <c r="H146" s="208">
        <v>4701</v>
      </c>
      <c r="I146" s="70">
        <v>4</v>
      </c>
      <c r="J146" s="209">
        <f>อุดรธานี!F66</f>
        <v>594702.97</v>
      </c>
      <c r="K146" s="210">
        <f>อุดรธานี!AO66</f>
        <v>423461.0799999999</v>
      </c>
      <c r="L146" s="210">
        <f>อุดรธานี!AP66</f>
        <v>395689.92</v>
      </c>
      <c r="M146" s="210">
        <f>อุดรธานี!AQ66</f>
        <v>628855.55000000005</v>
      </c>
      <c r="N146" s="3"/>
      <c r="O146" s="3"/>
      <c r="P146" s="3"/>
      <c r="Q146" s="77">
        <f t="shared" si="7"/>
        <v>-233165.63000000006</v>
      </c>
      <c r="R146" s="78">
        <f t="shared" si="8"/>
        <v>84.171435864709636</v>
      </c>
    </row>
    <row r="147" spans="1:18" ht="24.6" customHeight="1" x14ac:dyDescent="0.7">
      <c r="A147" s="189">
        <v>10</v>
      </c>
      <c r="B147" s="3" t="s">
        <v>44</v>
      </c>
      <c r="C147" s="3" t="s">
        <v>13</v>
      </c>
      <c r="D147" s="3" t="s">
        <v>73</v>
      </c>
      <c r="E147" s="3" t="s">
        <v>14</v>
      </c>
      <c r="F147" s="3" t="s">
        <v>141</v>
      </c>
      <c r="G147" s="3" t="s">
        <v>636</v>
      </c>
      <c r="H147" s="208">
        <v>2949</v>
      </c>
      <c r="I147" s="70">
        <v>2</v>
      </c>
      <c r="J147" s="209">
        <f>อุดรธานี!F67</f>
        <v>272750.09999999998</v>
      </c>
      <c r="K147" s="210">
        <f>อุดรธานี!AO67</f>
        <v>1960859.18</v>
      </c>
      <c r="L147" s="210">
        <f>อุดรธานี!AP67</f>
        <v>402216.32999999996</v>
      </c>
      <c r="M147" s="210">
        <f>อุดรธานี!AQ67</f>
        <v>479321.44</v>
      </c>
      <c r="N147" s="3"/>
      <c r="O147" s="3"/>
      <c r="P147" s="3"/>
      <c r="Q147" s="77">
        <f t="shared" si="7"/>
        <v>-77105.110000000044</v>
      </c>
      <c r="R147" s="78">
        <f t="shared" si="8"/>
        <v>136.39075279755849</v>
      </c>
    </row>
    <row r="148" spans="1:18" ht="24.6" customHeight="1" x14ac:dyDescent="0.7">
      <c r="A148" s="70">
        <v>11</v>
      </c>
      <c r="B148" s="3" t="s">
        <v>44</v>
      </c>
      <c r="C148" s="3" t="s">
        <v>13</v>
      </c>
      <c r="D148" s="3" t="s">
        <v>73</v>
      </c>
      <c r="E148" s="3" t="s">
        <v>14</v>
      </c>
      <c r="F148" s="3" t="s">
        <v>141</v>
      </c>
      <c r="G148" s="3" t="s">
        <v>637</v>
      </c>
      <c r="H148" s="208">
        <v>4403</v>
      </c>
      <c r="I148" s="70">
        <v>3</v>
      </c>
      <c r="J148" s="209">
        <f>อุดรธานี!F68</f>
        <v>1196944.07</v>
      </c>
      <c r="K148" s="210">
        <f>อุดรธานี!AO68</f>
        <v>1906251.3800000001</v>
      </c>
      <c r="L148" s="210">
        <f>อุดรธานี!AP68</f>
        <v>546769.87</v>
      </c>
      <c r="M148" s="210">
        <f>อุดรธานี!AQ68</f>
        <v>718859.29</v>
      </c>
      <c r="N148" s="3"/>
      <c r="O148" s="3"/>
      <c r="P148" s="3"/>
      <c r="Q148" s="77">
        <f t="shared" si="7"/>
        <v>-172089.42000000004</v>
      </c>
      <c r="R148" s="78">
        <f t="shared" si="8"/>
        <v>124.18121053826935</v>
      </c>
    </row>
    <row r="149" spans="1:18" ht="24.6" customHeight="1" x14ac:dyDescent="0.7">
      <c r="A149" s="189">
        <v>12</v>
      </c>
      <c r="B149" s="3" t="s">
        <v>44</v>
      </c>
      <c r="C149" s="3" t="s">
        <v>13</v>
      </c>
      <c r="D149" s="3" t="s">
        <v>73</v>
      </c>
      <c r="E149" s="3" t="s">
        <v>14</v>
      </c>
      <c r="F149" s="3" t="s">
        <v>141</v>
      </c>
      <c r="G149" s="3" t="s">
        <v>638</v>
      </c>
      <c r="H149" s="208">
        <v>2617</v>
      </c>
      <c r="I149" s="70">
        <v>2</v>
      </c>
      <c r="J149" s="209">
        <f>อุดรธานี!F69</f>
        <v>1139058.31</v>
      </c>
      <c r="K149" s="210">
        <f>อุดรธานี!AO69</f>
        <v>1954946.7100000002</v>
      </c>
      <c r="L149" s="210">
        <f>อุดรธานี!AP69</f>
        <v>470153.12</v>
      </c>
      <c r="M149" s="210">
        <f>อุดรธานี!AQ69</f>
        <v>596500.97</v>
      </c>
      <c r="N149" s="3"/>
      <c r="O149" s="3"/>
      <c r="P149" s="3"/>
      <c r="Q149" s="77">
        <f t="shared" si="7"/>
        <v>-126347.84999999998</v>
      </c>
      <c r="R149" s="78">
        <f t="shared" si="8"/>
        <v>179.65346580053497</v>
      </c>
    </row>
    <row r="150" spans="1:18" ht="24.6" customHeight="1" x14ac:dyDescent="0.7">
      <c r="A150" s="70">
        <v>13</v>
      </c>
      <c r="B150" s="3" t="s">
        <v>44</v>
      </c>
      <c r="C150" s="3" t="s">
        <v>13</v>
      </c>
      <c r="D150" s="3" t="s">
        <v>73</v>
      </c>
      <c r="E150" s="3" t="s">
        <v>14</v>
      </c>
      <c r="F150" s="3" t="s">
        <v>141</v>
      </c>
      <c r="G150" s="3" t="s">
        <v>639</v>
      </c>
      <c r="H150" s="208">
        <v>4428</v>
      </c>
      <c r="I150" s="70">
        <v>3</v>
      </c>
      <c r="J150" s="209">
        <f>อุดรธานี!F70</f>
        <v>959744.12</v>
      </c>
      <c r="K150" s="210">
        <f>อุดรธานี!AO70</f>
        <v>1022954.19</v>
      </c>
      <c r="L150" s="210">
        <f>อุดรธานี!AP70</f>
        <v>232699.72</v>
      </c>
      <c r="M150" s="210">
        <f>อุดรธานี!AQ70</f>
        <v>407662.48</v>
      </c>
      <c r="N150" s="3"/>
      <c r="O150" s="3"/>
      <c r="P150" s="3"/>
      <c r="Q150" s="77">
        <f t="shared" si="7"/>
        <v>-174962.75999999998</v>
      </c>
      <c r="R150" s="78">
        <f t="shared" si="8"/>
        <v>52.551878952122856</v>
      </c>
    </row>
    <row r="151" spans="1:18" ht="24.6" customHeight="1" x14ac:dyDescent="0.7">
      <c r="A151" s="189">
        <v>14</v>
      </c>
      <c r="B151" s="3" t="s">
        <v>44</v>
      </c>
      <c r="C151" s="3" t="s">
        <v>13</v>
      </c>
      <c r="D151" s="3" t="s">
        <v>73</v>
      </c>
      <c r="E151" s="3" t="s">
        <v>14</v>
      </c>
      <c r="F151" s="3" t="s">
        <v>141</v>
      </c>
      <c r="G151" s="3" t="s">
        <v>640</v>
      </c>
      <c r="H151" s="208">
        <v>2607</v>
      </c>
      <c r="I151" s="70">
        <v>2</v>
      </c>
      <c r="J151" s="209">
        <f>อุดรธานี!F71</f>
        <v>730502.84</v>
      </c>
      <c r="K151" s="210">
        <f>อุดรธานี!AO71</f>
        <v>1345884.5499999998</v>
      </c>
      <c r="L151" s="210">
        <f>อุดรธานี!AP71</f>
        <v>390624.79</v>
      </c>
      <c r="M151" s="210">
        <f>อุดรธานี!AQ71</f>
        <v>590106.41</v>
      </c>
      <c r="N151" s="3"/>
      <c r="O151" s="3"/>
      <c r="P151" s="3"/>
      <c r="Q151" s="77">
        <f t="shared" si="7"/>
        <v>-199481.62000000005</v>
      </c>
      <c r="R151" s="78">
        <f t="shared" si="8"/>
        <v>149.8368968162639</v>
      </c>
    </row>
    <row r="152" spans="1:18" ht="24.6" customHeight="1" x14ac:dyDescent="0.7">
      <c r="A152" s="70">
        <v>15</v>
      </c>
      <c r="B152" s="3" t="s">
        <v>44</v>
      </c>
      <c r="C152" s="3" t="s">
        <v>13</v>
      </c>
      <c r="D152" s="3" t="s">
        <v>73</v>
      </c>
      <c r="E152" s="3" t="s">
        <v>14</v>
      </c>
      <c r="F152" s="3" t="s">
        <v>141</v>
      </c>
      <c r="G152" s="3" t="s">
        <v>641</v>
      </c>
      <c r="H152" s="208">
        <v>5116</v>
      </c>
      <c r="I152" s="70">
        <v>4</v>
      </c>
      <c r="J152" s="209">
        <f>อุดรธานี!F72</f>
        <v>2304002.31</v>
      </c>
      <c r="K152" s="210">
        <f>อุดรธานี!AO72</f>
        <v>4383935.1100000003</v>
      </c>
      <c r="L152" s="210">
        <f>อุดรธานี!AP72</f>
        <v>412001.70999999996</v>
      </c>
      <c r="M152" s="210">
        <f>อุดรธานี!AQ72</f>
        <v>576654.56999999995</v>
      </c>
      <c r="N152" s="3"/>
      <c r="O152" s="3"/>
      <c r="P152" s="3"/>
      <c r="Q152" s="77">
        <f t="shared" si="7"/>
        <v>-164652.85999999999</v>
      </c>
      <c r="R152" s="78">
        <f t="shared" si="8"/>
        <v>80.531999609069572</v>
      </c>
    </row>
    <row r="153" spans="1:18" s="198" customFormat="1" ht="24.6" customHeight="1" x14ac:dyDescent="0.7">
      <c r="A153" s="189">
        <v>16</v>
      </c>
      <c r="B153" s="40" t="s">
        <v>44</v>
      </c>
      <c r="C153" s="40" t="s">
        <v>13</v>
      </c>
      <c r="D153" s="40" t="s">
        <v>73</v>
      </c>
      <c r="E153" s="40" t="s">
        <v>14</v>
      </c>
      <c r="F153" s="40" t="s">
        <v>141</v>
      </c>
      <c r="G153" s="40" t="s">
        <v>642</v>
      </c>
      <c r="H153" s="217">
        <v>5558</v>
      </c>
      <c r="I153" s="189">
        <v>4</v>
      </c>
      <c r="J153" s="209">
        <f>อุดรธานี!F73</f>
        <v>2233487.75</v>
      </c>
      <c r="K153" s="210">
        <f>อุดรธานี!AO73</f>
        <v>3022027.4499999997</v>
      </c>
      <c r="L153" s="210">
        <f>อุดรธานี!AP73</f>
        <v>359253.33999999997</v>
      </c>
      <c r="M153" s="210">
        <f>อุดรธานี!AQ73</f>
        <v>572213.80000000005</v>
      </c>
      <c r="N153" s="40"/>
      <c r="O153" s="40"/>
      <c r="P153" s="40"/>
      <c r="Q153" s="77">
        <f t="shared" si="7"/>
        <v>-212960.46000000008</v>
      </c>
      <c r="R153" s="78">
        <f t="shared" si="8"/>
        <v>64.637160849226333</v>
      </c>
    </row>
    <row r="154" spans="1:18" ht="24.6" customHeight="1" x14ac:dyDescent="0.7">
      <c r="A154" s="70">
        <v>17</v>
      </c>
      <c r="B154" s="3" t="s">
        <v>44</v>
      </c>
      <c r="C154" s="3" t="s">
        <v>13</v>
      </c>
      <c r="D154" s="3" t="s">
        <v>73</v>
      </c>
      <c r="E154" s="3" t="s">
        <v>14</v>
      </c>
      <c r="F154" s="3" t="s">
        <v>141</v>
      </c>
      <c r="G154" s="3" t="s">
        <v>643</v>
      </c>
      <c r="H154" s="208">
        <v>2827</v>
      </c>
      <c r="I154" s="70">
        <v>2</v>
      </c>
      <c r="J154" s="209">
        <f>อุดรธานี!F74</f>
        <v>1450954.61</v>
      </c>
      <c r="K154" s="210">
        <f>อุดรธานี!AO74</f>
        <v>1987063.35</v>
      </c>
      <c r="L154" s="210">
        <f>อุดรธานี!AP74</f>
        <v>566169.44000000006</v>
      </c>
      <c r="M154" s="210">
        <f>อุดรธานี!AQ74</f>
        <v>760098.03999999992</v>
      </c>
      <c r="N154" s="3"/>
      <c r="O154" s="3"/>
      <c r="P154" s="3"/>
      <c r="Q154" s="77">
        <f t="shared" si="7"/>
        <v>-193928.59999999986</v>
      </c>
      <c r="R154" s="78">
        <f t="shared" si="8"/>
        <v>200.27217545100817</v>
      </c>
    </row>
    <row r="155" spans="1:18" ht="24.6" customHeight="1" x14ac:dyDescent="0.7">
      <c r="A155" s="212">
        <v>4</v>
      </c>
      <c r="B155" s="213" t="s">
        <v>44</v>
      </c>
      <c r="C155" s="213"/>
      <c r="D155" s="213"/>
      <c r="E155" s="213" t="s">
        <v>56</v>
      </c>
      <c r="F155" s="213"/>
      <c r="G155" s="213" t="s">
        <v>252</v>
      </c>
      <c r="H155" s="216">
        <f>SUM(H138:H153)</f>
        <v>69579</v>
      </c>
      <c r="I155" s="212"/>
      <c r="J155" s="215">
        <f>SUM(J138:J154)</f>
        <v>25317753.73</v>
      </c>
      <c r="K155" s="215">
        <f>SUM(K138:K154)</f>
        <v>37720310.450000003</v>
      </c>
      <c r="L155" s="215">
        <f>SUM(L138:L154)</f>
        <v>9796245.5699999984</v>
      </c>
      <c r="M155" s="215">
        <f>SUM(M138:M154)</f>
        <v>10604249.879999999</v>
      </c>
      <c r="N155" s="213">
        <v>16</v>
      </c>
      <c r="O155" s="213">
        <v>16</v>
      </c>
      <c r="P155" s="213">
        <f>N155-O155</f>
        <v>0</v>
      </c>
      <c r="Q155" s="77">
        <f t="shared" si="7"/>
        <v>-808004.31000000052</v>
      </c>
      <c r="R155" s="78">
        <f>L155/H155</f>
        <v>140.79313542879314</v>
      </c>
    </row>
    <row r="156" spans="1:18" ht="24.6" customHeight="1" x14ac:dyDescent="0.7">
      <c r="A156" s="70">
        <v>1</v>
      </c>
      <c r="B156" s="3" t="s">
        <v>44</v>
      </c>
      <c r="C156" s="3" t="s">
        <v>15</v>
      </c>
      <c r="D156" s="3" t="s">
        <v>84</v>
      </c>
      <c r="E156" s="3" t="s">
        <v>16</v>
      </c>
      <c r="F156" s="3" t="s">
        <v>171</v>
      </c>
      <c r="G156" s="3" t="s">
        <v>253</v>
      </c>
      <c r="H156" s="208"/>
      <c r="I156" s="70"/>
      <c r="J156" s="209"/>
      <c r="K156" s="210"/>
      <c r="L156" s="211"/>
      <c r="M156" s="211"/>
      <c r="N156" s="3"/>
      <c r="O156" s="3"/>
      <c r="P156" s="3"/>
    </row>
    <row r="157" spans="1:18" ht="24.6" customHeight="1" x14ac:dyDescent="0.7">
      <c r="A157" s="70">
        <v>2</v>
      </c>
      <c r="B157" s="3" t="s">
        <v>44</v>
      </c>
      <c r="C157" s="3" t="s">
        <v>15</v>
      </c>
      <c r="D157" s="3" t="s">
        <v>84</v>
      </c>
      <c r="E157" s="3" t="s">
        <v>16</v>
      </c>
      <c r="F157" s="3" t="s">
        <v>141</v>
      </c>
      <c r="G157" s="3" t="s">
        <v>644</v>
      </c>
      <c r="H157" s="208">
        <v>3712</v>
      </c>
      <c r="I157" s="70">
        <v>3</v>
      </c>
      <c r="J157" s="209">
        <f>อุดรธานี!F75</f>
        <v>955063.01</v>
      </c>
      <c r="K157" s="210">
        <f>อุดรธานี!AO75</f>
        <v>1117489.7</v>
      </c>
      <c r="L157" s="210">
        <f>อุดรธานี!AP75</f>
        <v>378727.3</v>
      </c>
      <c r="M157" s="210">
        <f>อุดรธานี!AQ75</f>
        <v>514942.94999999995</v>
      </c>
      <c r="N157" s="3"/>
      <c r="O157" s="3"/>
      <c r="P157" s="3"/>
      <c r="Q157" s="77">
        <f t="shared" si="7"/>
        <v>-136215.64999999997</v>
      </c>
      <c r="R157" s="78">
        <f t="shared" si="8"/>
        <v>102.0278286637931</v>
      </c>
    </row>
    <row r="158" spans="1:18" ht="24.6" customHeight="1" x14ac:dyDescent="0.7">
      <c r="A158" s="70">
        <v>3</v>
      </c>
      <c r="B158" s="3" t="s">
        <v>44</v>
      </c>
      <c r="C158" s="3" t="s">
        <v>15</v>
      </c>
      <c r="D158" s="3" t="s">
        <v>84</v>
      </c>
      <c r="E158" s="3" t="s">
        <v>16</v>
      </c>
      <c r="F158" s="3" t="s">
        <v>141</v>
      </c>
      <c r="G158" s="3" t="s">
        <v>645</v>
      </c>
      <c r="H158" s="208">
        <v>4941</v>
      </c>
      <c r="I158" s="70">
        <v>4</v>
      </c>
      <c r="J158" s="209">
        <f>อุดรธานี!F76</f>
        <v>1655090.23</v>
      </c>
      <c r="K158" s="210">
        <f>อุดรธานี!AO76</f>
        <v>977403.76</v>
      </c>
      <c r="L158" s="210">
        <f>อุดรธานี!AP76</f>
        <v>405877.05</v>
      </c>
      <c r="M158" s="210">
        <f>อุดรธานี!AQ76</f>
        <v>604668.88</v>
      </c>
      <c r="N158" s="3"/>
      <c r="O158" s="3"/>
      <c r="P158" s="3"/>
      <c r="Q158" s="77">
        <f t="shared" si="7"/>
        <v>-198791.83000000002</v>
      </c>
      <c r="R158" s="78">
        <f t="shared" si="8"/>
        <v>82.144717668488155</v>
      </c>
    </row>
    <row r="159" spans="1:18" ht="24.6" customHeight="1" x14ac:dyDescent="0.7">
      <c r="A159" s="70">
        <v>4</v>
      </c>
      <c r="B159" s="3" t="s">
        <v>44</v>
      </c>
      <c r="C159" s="3" t="s">
        <v>15</v>
      </c>
      <c r="D159" s="3" t="s">
        <v>84</v>
      </c>
      <c r="E159" s="3" t="s">
        <v>16</v>
      </c>
      <c r="F159" s="3" t="s">
        <v>141</v>
      </c>
      <c r="G159" s="3" t="s">
        <v>646</v>
      </c>
      <c r="H159" s="208">
        <v>3161</v>
      </c>
      <c r="I159" s="70">
        <v>3</v>
      </c>
      <c r="J159" s="209">
        <f>อุดรธานี!F77</f>
        <v>842462.15</v>
      </c>
      <c r="K159" s="210">
        <f>อุดรธานี!AO77</f>
        <v>318879.13</v>
      </c>
      <c r="L159" s="210">
        <f>อุดรธานี!AP77</f>
        <v>359498.58999999997</v>
      </c>
      <c r="M159" s="210">
        <f>อุดรธานี!AQ77</f>
        <v>568543.1</v>
      </c>
      <c r="N159" s="3"/>
      <c r="O159" s="3"/>
      <c r="P159" s="3"/>
      <c r="Q159" s="77">
        <f t="shared" si="7"/>
        <v>-209044.51</v>
      </c>
      <c r="R159" s="78">
        <f t="shared" si="8"/>
        <v>113.72938627016765</v>
      </c>
    </row>
    <row r="160" spans="1:18" ht="24.6" customHeight="1" x14ac:dyDescent="0.7">
      <c r="A160" s="70">
        <v>5</v>
      </c>
      <c r="B160" s="3" t="s">
        <v>44</v>
      </c>
      <c r="C160" s="3" t="s">
        <v>15</v>
      </c>
      <c r="D160" s="3" t="s">
        <v>84</v>
      </c>
      <c r="E160" s="3" t="s">
        <v>16</v>
      </c>
      <c r="F160" s="3" t="s">
        <v>141</v>
      </c>
      <c r="G160" s="3" t="s">
        <v>647</v>
      </c>
      <c r="H160" s="208">
        <v>6087</v>
      </c>
      <c r="I160" s="70">
        <v>5</v>
      </c>
      <c r="J160" s="209">
        <f>อุดรธานี!F78</f>
        <v>654482.12</v>
      </c>
      <c r="K160" s="210">
        <f>อุดรธานี!AO78</f>
        <v>904577.96000000008</v>
      </c>
      <c r="L160" s="210">
        <f>อุดรธานี!AP78</f>
        <v>1338869.98</v>
      </c>
      <c r="M160" s="210">
        <f>อุดรธานี!AQ78</f>
        <v>1359140.19</v>
      </c>
      <c r="N160" s="3"/>
      <c r="O160" s="3"/>
      <c r="P160" s="3"/>
      <c r="Q160" s="77">
        <f t="shared" si="7"/>
        <v>-20270.209999999963</v>
      </c>
      <c r="R160" s="78">
        <f t="shared" si="8"/>
        <v>219.9556398882865</v>
      </c>
    </row>
    <row r="161" spans="1:18" ht="24.6" customHeight="1" x14ac:dyDescent="0.7">
      <c r="A161" s="70">
        <v>6</v>
      </c>
      <c r="B161" s="3" t="s">
        <v>44</v>
      </c>
      <c r="C161" s="3" t="s">
        <v>15</v>
      </c>
      <c r="D161" s="3" t="s">
        <v>84</v>
      </c>
      <c r="E161" s="3" t="s">
        <v>16</v>
      </c>
      <c r="F161" s="3" t="s">
        <v>141</v>
      </c>
      <c r="G161" s="3" t="s">
        <v>648</v>
      </c>
      <c r="H161" s="208">
        <v>3252</v>
      </c>
      <c r="I161" s="70">
        <v>3</v>
      </c>
      <c r="J161" s="209">
        <f>อุดรธานี!F79</f>
        <v>573759.55000000005</v>
      </c>
      <c r="K161" s="210">
        <f>อุดรธานี!AO79</f>
        <v>850436.66</v>
      </c>
      <c r="L161" s="210">
        <f>อุดรธานี!AP79</f>
        <v>366938.77</v>
      </c>
      <c r="M161" s="210">
        <f>อุดรธานี!AQ79</f>
        <v>447051.76</v>
      </c>
      <c r="N161" s="3"/>
      <c r="O161" s="3"/>
      <c r="P161" s="3"/>
      <c r="Q161" s="77">
        <f t="shared" si="7"/>
        <v>-80112.989999999991</v>
      </c>
      <c r="R161" s="78">
        <f t="shared" si="8"/>
        <v>112.83480012300123</v>
      </c>
    </row>
    <row r="162" spans="1:18" ht="24.6" customHeight="1" x14ac:dyDescent="0.7">
      <c r="A162" s="70">
        <v>7</v>
      </c>
      <c r="B162" s="3" t="s">
        <v>44</v>
      </c>
      <c r="C162" s="3" t="s">
        <v>15</v>
      </c>
      <c r="D162" s="3" t="s">
        <v>84</v>
      </c>
      <c r="E162" s="3" t="s">
        <v>16</v>
      </c>
      <c r="F162" s="3" t="s">
        <v>141</v>
      </c>
      <c r="G162" s="3" t="s">
        <v>649</v>
      </c>
      <c r="H162" s="208">
        <v>2430</v>
      </c>
      <c r="I162" s="70">
        <v>2</v>
      </c>
      <c r="J162" s="209">
        <f>อุดรธานี!F80</f>
        <v>125167.65</v>
      </c>
      <c r="K162" s="210">
        <f>อุดรธานี!AO80</f>
        <v>-278631.13</v>
      </c>
      <c r="L162" s="210">
        <f>อุดรธานี!AP80</f>
        <v>271896.46999999997</v>
      </c>
      <c r="M162" s="210">
        <f>อุดรธานี!AQ80</f>
        <v>482445.04</v>
      </c>
      <c r="N162" s="3"/>
      <c r="O162" s="3"/>
      <c r="P162" s="3"/>
      <c r="Q162" s="77">
        <f t="shared" si="7"/>
        <v>-210548.57</v>
      </c>
      <c r="R162" s="78">
        <f t="shared" si="8"/>
        <v>111.89155144032921</v>
      </c>
    </row>
    <row r="163" spans="1:18" ht="24.6" customHeight="1" x14ac:dyDescent="0.7">
      <c r="A163" s="70">
        <v>8</v>
      </c>
      <c r="B163" s="3" t="s">
        <v>44</v>
      </c>
      <c r="C163" s="3" t="s">
        <v>15</v>
      </c>
      <c r="D163" s="3" t="s">
        <v>84</v>
      </c>
      <c r="E163" s="3" t="s">
        <v>16</v>
      </c>
      <c r="F163" s="3" t="s">
        <v>141</v>
      </c>
      <c r="G163" s="3" t="s">
        <v>650</v>
      </c>
      <c r="H163" s="208">
        <v>2703</v>
      </c>
      <c r="I163" s="70">
        <v>2</v>
      </c>
      <c r="J163" s="209">
        <f>อุดรธานี!F81</f>
        <v>54391.1</v>
      </c>
      <c r="K163" s="210">
        <f>อุดรธานี!AO81</f>
        <v>176362.7</v>
      </c>
      <c r="L163" s="210">
        <f>อุดรธานี!AP81</f>
        <v>966036.52</v>
      </c>
      <c r="M163" s="210">
        <f>อุดรธานี!AQ81</f>
        <v>1012165.18</v>
      </c>
      <c r="N163" s="3"/>
      <c r="O163" s="3"/>
      <c r="P163" s="3"/>
      <c r="Q163" s="77">
        <f t="shared" ref="Q163:Q226" si="9">L163-M163</f>
        <v>-46128.660000000033</v>
      </c>
      <c r="R163" s="78">
        <f t="shared" ref="R163:R226" si="10">L163/H163</f>
        <v>357.3941990381058</v>
      </c>
    </row>
    <row r="164" spans="1:18" ht="24.6" customHeight="1" x14ac:dyDescent="0.7">
      <c r="A164" s="70">
        <v>9</v>
      </c>
      <c r="B164" s="3" t="s">
        <v>44</v>
      </c>
      <c r="C164" s="3" t="s">
        <v>15</v>
      </c>
      <c r="D164" s="3" t="s">
        <v>84</v>
      </c>
      <c r="E164" s="3" t="s">
        <v>16</v>
      </c>
      <c r="F164" s="3" t="s">
        <v>141</v>
      </c>
      <c r="G164" s="3" t="s">
        <v>651</v>
      </c>
      <c r="H164" s="208">
        <v>1657</v>
      </c>
      <c r="I164" s="70">
        <v>2</v>
      </c>
      <c r="J164" s="209">
        <f>อุดรธานี!F82</f>
        <v>65900.479999999996</v>
      </c>
      <c r="K164" s="210">
        <f>อุดรธานี!AO82</f>
        <v>268337.12</v>
      </c>
      <c r="L164" s="210">
        <f>อุดรธานี!AP82</f>
        <v>286219.65000000002</v>
      </c>
      <c r="M164" s="210">
        <f>อุดรธานี!AQ82</f>
        <v>338887.61</v>
      </c>
      <c r="N164" s="3"/>
      <c r="O164" s="3"/>
      <c r="P164" s="3"/>
      <c r="Q164" s="77">
        <f t="shared" si="9"/>
        <v>-52667.959999999963</v>
      </c>
      <c r="R164" s="78">
        <f t="shared" si="10"/>
        <v>172.73364514182259</v>
      </c>
    </row>
    <row r="165" spans="1:18" ht="24.6" customHeight="1" x14ac:dyDescent="0.7">
      <c r="A165" s="70">
        <v>10</v>
      </c>
      <c r="B165" s="3" t="s">
        <v>44</v>
      </c>
      <c r="C165" s="3" t="s">
        <v>15</v>
      </c>
      <c r="D165" s="3" t="s">
        <v>84</v>
      </c>
      <c r="E165" s="3" t="s">
        <v>16</v>
      </c>
      <c r="F165" s="3" t="s">
        <v>141</v>
      </c>
      <c r="G165" s="3" t="s">
        <v>652</v>
      </c>
      <c r="H165" s="208">
        <v>2487</v>
      </c>
      <c r="I165" s="70">
        <v>2</v>
      </c>
      <c r="J165" s="209">
        <f>อุดรธานี!F83</f>
        <v>442831.27</v>
      </c>
      <c r="K165" s="210">
        <f>อุดรธานี!AO83</f>
        <v>794304.38000000012</v>
      </c>
      <c r="L165" s="210">
        <f>อุดรธานี!AP83</f>
        <v>1047725.1799999999</v>
      </c>
      <c r="M165" s="210">
        <f>อุดรธานี!AQ83</f>
        <v>700138.94</v>
      </c>
      <c r="N165" s="3"/>
      <c r="O165" s="3"/>
      <c r="P165" s="3"/>
      <c r="Q165" s="77">
        <f t="shared" si="9"/>
        <v>347586.24</v>
      </c>
      <c r="R165" s="78">
        <f t="shared" si="10"/>
        <v>421.28073180538797</v>
      </c>
    </row>
    <row r="166" spans="1:18" ht="24.6" customHeight="1" x14ac:dyDescent="0.7">
      <c r="A166" s="212">
        <v>5</v>
      </c>
      <c r="B166" s="213" t="s">
        <v>44</v>
      </c>
      <c r="C166" s="213"/>
      <c r="D166" s="213"/>
      <c r="E166" s="213" t="s">
        <v>56</v>
      </c>
      <c r="F166" s="213"/>
      <c r="G166" s="213" t="s">
        <v>254</v>
      </c>
      <c r="H166" s="216">
        <f>SUM(H148:H164)</f>
        <v>125078</v>
      </c>
      <c r="I166" s="212"/>
      <c r="J166" s="215">
        <f>SUM(J156:J165)</f>
        <v>5369147.5600000005</v>
      </c>
      <c r="K166" s="215">
        <f>SUM(K156:K165)</f>
        <v>5129160.28</v>
      </c>
      <c r="L166" s="215">
        <f>SUM(L156:L165)</f>
        <v>5421789.5099999998</v>
      </c>
      <c r="M166" s="215">
        <f>SUM(M156:M165)</f>
        <v>6027983.6500000004</v>
      </c>
      <c r="N166" s="213">
        <v>9</v>
      </c>
      <c r="O166" s="213">
        <v>9</v>
      </c>
      <c r="P166" s="213">
        <f>N166-O166</f>
        <v>0</v>
      </c>
      <c r="Q166" s="77">
        <f t="shared" si="9"/>
        <v>-606194.1400000006</v>
      </c>
      <c r="R166" s="78">
        <f>L166/H166</f>
        <v>43.34726738515166</v>
      </c>
    </row>
    <row r="167" spans="1:18" ht="24.6" customHeight="1" x14ac:dyDescent="0.7">
      <c r="A167" s="70">
        <v>1</v>
      </c>
      <c r="B167" s="3" t="s">
        <v>44</v>
      </c>
      <c r="C167" s="3" t="s">
        <v>255</v>
      </c>
      <c r="D167" s="3" t="s">
        <v>90</v>
      </c>
      <c r="E167" s="3" t="s">
        <v>26</v>
      </c>
      <c r="F167" s="3" t="s">
        <v>171</v>
      </c>
      <c r="G167" s="3" t="s">
        <v>256</v>
      </c>
      <c r="H167" s="208"/>
      <c r="I167" s="70"/>
      <c r="J167" s="209"/>
      <c r="K167" s="210"/>
      <c r="L167" s="211"/>
      <c r="M167" s="211"/>
      <c r="N167" s="3"/>
      <c r="O167" s="3"/>
      <c r="P167" s="3"/>
    </row>
    <row r="168" spans="1:18" ht="24.6" customHeight="1" x14ac:dyDescent="0.7">
      <c r="A168" s="70">
        <v>2</v>
      </c>
      <c r="B168" s="3" t="s">
        <v>44</v>
      </c>
      <c r="C168" s="3" t="s">
        <v>255</v>
      </c>
      <c r="D168" s="3" t="s">
        <v>90</v>
      </c>
      <c r="E168" s="3" t="s">
        <v>26</v>
      </c>
      <c r="F168" s="3" t="s">
        <v>141</v>
      </c>
      <c r="G168" s="3" t="s">
        <v>653</v>
      </c>
      <c r="H168" s="208">
        <v>3840</v>
      </c>
      <c r="I168" s="70">
        <v>3</v>
      </c>
      <c r="J168" s="209">
        <f>อุดรธานี!F84</f>
        <v>743468.46</v>
      </c>
      <c r="K168" s="210">
        <f>อุดรธานี!AO84</f>
        <v>906285.04</v>
      </c>
      <c r="L168" s="210">
        <f>อุดรธานี!AP84</f>
        <v>323781.13</v>
      </c>
      <c r="M168" s="210">
        <f>อุดรธานี!AQ84</f>
        <v>552586.88</v>
      </c>
      <c r="N168" s="3"/>
      <c r="O168" s="3"/>
      <c r="P168" s="3"/>
      <c r="Q168" s="77">
        <f t="shared" si="9"/>
        <v>-228805.75</v>
      </c>
      <c r="R168" s="78">
        <f t="shared" si="10"/>
        <v>84.318002604166665</v>
      </c>
    </row>
    <row r="169" spans="1:18" ht="24.6" customHeight="1" x14ac:dyDescent="0.7">
      <c r="A169" s="70">
        <v>3</v>
      </c>
      <c r="B169" s="3" t="s">
        <v>44</v>
      </c>
      <c r="C169" s="3" t="s">
        <v>255</v>
      </c>
      <c r="D169" s="3" t="s">
        <v>90</v>
      </c>
      <c r="E169" s="3" t="s">
        <v>26</v>
      </c>
      <c r="F169" s="3" t="s">
        <v>141</v>
      </c>
      <c r="G169" s="3" t="s">
        <v>654</v>
      </c>
      <c r="H169" s="208">
        <v>7884</v>
      </c>
      <c r="I169" s="70">
        <v>5</v>
      </c>
      <c r="J169" s="209">
        <f>อุดรธานี!F85</f>
        <v>2780036.66</v>
      </c>
      <c r="K169" s="210">
        <f>อุดรธานี!AO85</f>
        <v>2819459.7300000004</v>
      </c>
      <c r="L169" s="210">
        <f>อุดรธานี!AP85</f>
        <v>1359477.27</v>
      </c>
      <c r="M169" s="210">
        <f>อุดรธานี!AQ85</f>
        <v>1181119.8500000001</v>
      </c>
      <c r="N169" s="3"/>
      <c r="O169" s="3"/>
      <c r="P169" s="3"/>
      <c r="Q169" s="77">
        <f t="shared" si="9"/>
        <v>178357.41999999993</v>
      </c>
      <c r="R169" s="78">
        <f t="shared" si="10"/>
        <v>172.43496575342465</v>
      </c>
    </row>
    <row r="170" spans="1:18" ht="24.6" customHeight="1" x14ac:dyDescent="0.7">
      <c r="A170" s="70">
        <v>4</v>
      </c>
      <c r="B170" s="3" t="s">
        <v>44</v>
      </c>
      <c r="C170" s="3" t="s">
        <v>255</v>
      </c>
      <c r="D170" s="3" t="s">
        <v>90</v>
      </c>
      <c r="E170" s="3" t="s">
        <v>26</v>
      </c>
      <c r="F170" s="3" t="s">
        <v>141</v>
      </c>
      <c r="G170" s="3" t="s">
        <v>655</v>
      </c>
      <c r="H170" s="208">
        <v>7845</v>
      </c>
      <c r="I170" s="70">
        <v>5</v>
      </c>
      <c r="J170" s="209">
        <f>อุดรธานี!F86</f>
        <v>4962617.82</v>
      </c>
      <c r="K170" s="210">
        <f>อุดรธานี!AO86</f>
        <v>4276370.68</v>
      </c>
      <c r="L170" s="210">
        <f>อุดรธานี!AP86</f>
        <v>584085.02</v>
      </c>
      <c r="M170" s="210">
        <f>อุดรธานี!AQ86</f>
        <v>828675.26</v>
      </c>
      <c r="N170" s="3"/>
      <c r="O170" s="3"/>
      <c r="P170" s="3"/>
      <c r="Q170" s="77">
        <f t="shared" si="9"/>
        <v>-244590.24</v>
      </c>
      <c r="R170" s="78">
        <f t="shared" si="10"/>
        <v>74.453157425111542</v>
      </c>
    </row>
    <row r="171" spans="1:18" ht="24.6" customHeight="1" x14ac:dyDescent="0.7">
      <c r="A171" s="70">
        <v>5</v>
      </c>
      <c r="B171" s="3" t="s">
        <v>44</v>
      </c>
      <c r="C171" s="3" t="s">
        <v>255</v>
      </c>
      <c r="D171" s="3" t="s">
        <v>90</v>
      </c>
      <c r="E171" s="3" t="s">
        <v>26</v>
      </c>
      <c r="F171" s="3" t="s">
        <v>141</v>
      </c>
      <c r="G171" s="3" t="s">
        <v>656</v>
      </c>
      <c r="H171" s="208">
        <v>6347</v>
      </c>
      <c r="I171" s="70">
        <v>5</v>
      </c>
      <c r="J171" s="209">
        <f>อุดรธานี!F87</f>
        <v>723814.32</v>
      </c>
      <c r="K171" s="210">
        <f>อุดรธานี!AO87</f>
        <v>1025789.4099999999</v>
      </c>
      <c r="L171" s="210">
        <f>อุดรธานี!AP87</f>
        <v>656337.99</v>
      </c>
      <c r="M171" s="210">
        <f>อุดรธานี!AQ87</f>
        <v>833187.08</v>
      </c>
      <c r="N171" s="3"/>
      <c r="O171" s="3"/>
      <c r="P171" s="3"/>
      <c r="Q171" s="77">
        <f t="shared" si="9"/>
        <v>-176849.08999999997</v>
      </c>
      <c r="R171" s="78">
        <f t="shared" si="10"/>
        <v>103.40916811091854</v>
      </c>
    </row>
    <row r="172" spans="1:18" ht="24.6" customHeight="1" x14ac:dyDescent="0.7">
      <c r="A172" s="70">
        <v>6</v>
      </c>
      <c r="B172" s="3" t="s">
        <v>44</v>
      </c>
      <c r="C172" s="3" t="s">
        <v>255</v>
      </c>
      <c r="D172" s="3" t="s">
        <v>90</v>
      </c>
      <c r="E172" s="3" t="s">
        <v>26</v>
      </c>
      <c r="F172" s="3" t="s">
        <v>141</v>
      </c>
      <c r="G172" s="3" t="s">
        <v>657</v>
      </c>
      <c r="H172" s="208">
        <v>4084</v>
      </c>
      <c r="I172" s="70">
        <v>3</v>
      </c>
      <c r="J172" s="209">
        <f>อุดรธานี!F88</f>
        <v>590318.63</v>
      </c>
      <c r="K172" s="210">
        <f>อุดรธานี!AO88</f>
        <v>802920.45</v>
      </c>
      <c r="L172" s="210">
        <f>อุดรธานี!AP88</f>
        <v>468820.77</v>
      </c>
      <c r="M172" s="210">
        <f>อุดรธานี!AQ88</f>
        <v>770330.44</v>
      </c>
      <c r="N172" s="3"/>
      <c r="O172" s="3"/>
      <c r="P172" s="3"/>
      <c r="Q172" s="77">
        <f t="shared" si="9"/>
        <v>-301509.66999999993</v>
      </c>
      <c r="R172" s="78">
        <f t="shared" si="10"/>
        <v>114.79450783545543</v>
      </c>
    </row>
    <row r="173" spans="1:18" ht="24.6" customHeight="1" x14ac:dyDescent="0.7">
      <c r="A173" s="70">
        <v>7</v>
      </c>
      <c r="B173" s="3" t="s">
        <v>44</v>
      </c>
      <c r="C173" s="3" t="s">
        <v>255</v>
      </c>
      <c r="D173" s="3" t="s">
        <v>90</v>
      </c>
      <c r="E173" s="3" t="s">
        <v>26</v>
      </c>
      <c r="F173" s="3" t="s">
        <v>141</v>
      </c>
      <c r="G173" s="3" t="s">
        <v>658</v>
      </c>
      <c r="H173" s="208">
        <v>8111</v>
      </c>
      <c r="I173" s="70">
        <v>5</v>
      </c>
      <c r="J173" s="209">
        <f>อุดรธานี!F89</f>
        <v>2063387.8</v>
      </c>
      <c r="K173" s="210">
        <f>อุดรธานี!AO89</f>
        <v>2102120.7199999997</v>
      </c>
      <c r="L173" s="210">
        <f>อุดรธานี!AP89</f>
        <v>635134.05000000005</v>
      </c>
      <c r="M173" s="210">
        <f>อุดรธานี!AQ89</f>
        <v>957125.04999999993</v>
      </c>
      <c r="N173" s="3"/>
      <c r="O173" s="3"/>
      <c r="P173" s="3"/>
      <c r="Q173" s="77">
        <f t="shared" si="9"/>
        <v>-321990.99999999988</v>
      </c>
      <c r="R173" s="78">
        <f t="shared" si="10"/>
        <v>78.305270620145492</v>
      </c>
    </row>
    <row r="174" spans="1:18" ht="24.6" customHeight="1" x14ac:dyDescent="0.7">
      <c r="A174" s="70">
        <v>8</v>
      </c>
      <c r="B174" s="3" t="s">
        <v>44</v>
      </c>
      <c r="C174" s="3" t="s">
        <v>255</v>
      </c>
      <c r="D174" s="3" t="s">
        <v>90</v>
      </c>
      <c r="E174" s="3" t="s">
        <v>26</v>
      </c>
      <c r="F174" s="3" t="s">
        <v>141</v>
      </c>
      <c r="G174" s="3" t="s">
        <v>659</v>
      </c>
      <c r="H174" s="208">
        <v>4084</v>
      </c>
      <c r="I174" s="70">
        <v>3</v>
      </c>
      <c r="J174" s="209">
        <f>อุดรธานี!F90</f>
        <v>459459.5</v>
      </c>
      <c r="K174" s="210">
        <f>อุดรธานี!AO90</f>
        <v>263578.25</v>
      </c>
      <c r="L174" s="210">
        <f>อุดรธานี!AP90</f>
        <v>333882.74</v>
      </c>
      <c r="M174" s="210">
        <f>อุดรธานี!AQ90</f>
        <v>568714.61</v>
      </c>
      <c r="N174" s="3"/>
      <c r="O174" s="3"/>
      <c r="P174" s="3"/>
      <c r="Q174" s="77">
        <f t="shared" si="9"/>
        <v>-234831.87</v>
      </c>
      <c r="R174" s="78">
        <f t="shared" si="10"/>
        <v>81.75385406464251</v>
      </c>
    </row>
    <row r="175" spans="1:18" ht="24.6" customHeight="1" x14ac:dyDescent="0.7">
      <c r="A175" s="70">
        <v>9</v>
      </c>
      <c r="B175" s="3" t="s">
        <v>44</v>
      </c>
      <c r="C175" s="3" t="s">
        <v>255</v>
      </c>
      <c r="D175" s="3" t="s">
        <v>90</v>
      </c>
      <c r="E175" s="3" t="s">
        <v>26</v>
      </c>
      <c r="F175" s="3" t="s">
        <v>141</v>
      </c>
      <c r="G175" s="3" t="s">
        <v>660</v>
      </c>
      <c r="H175" s="208">
        <v>6194</v>
      </c>
      <c r="I175" s="70">
        <v>5</v>
      </c>
      <c r="J175" s="209">
        <f>อุดรธานี!F91</f>
        <v>2718330.19</v>
      </c>
      <c r="K175" s="210">
        <f>อุดรธานี!AO91</f>
        <v>1930745.0400000003</v>
      </c>
      <c r="L175" s="210">
        <f>อุดรธานี!AP91</f>
        <v>920661.74</v>
      </c>
      <c r="M175" s="210">
        <f>อุดรธานี!AQ91</f>
        <v>953402.5</v>
      </c>
      <c r="N175" s="3"/>
      <c r="O175" s="3"/>
      <c r="P175" s="3"/>
      <c r="Q175" s="77">
        <f t="shared" si="9"/>
        <v>-32740.760000000009</v>
      </c>
      <c r="R175" s="78">
        <f t="shared" si="10"/>
        <v>148.63767194058767</v>
      </c>
    </row>
    <row r="176" spans="1:18" ht="24.6" customHeight="1" x14ac:dyDescent="0.7">
      <c r="A176" s="70">
        <v>10</v>
      </c>
      <c r="B176" s="3" t="s">
        <v>44</v>
      </c>
      <c r="C176" s="3" t="s">
        <v>255</v>
      </c>
      <c r="D176" s="3" t="s">
        <v>90</v>
      </c>
      <c r="E176" s="3" t="s">
        <v>26</v>
      </c>
      <c r="F176" s="3" t="s">
        <v>141</v>
      </c>
      <c r="G176" s="3" t="s">
        <v>661</v>
      </c>
      <c r="H176" s="208">
        <v>4841</v>
      </c>
      <c r="I176" s="70">
        <v>4</v>
      </c>
      <c r="J176" s="209">
        <f>อุดรธานี!F92</f>
        <v>1897526.88</v>
      </c>
      <c r="K176" s="210">
        <f>อุดรธานี!AO92</f>
        <v>2040535.68</v>
      </c>
      <c r="L176" s="210">
        <f>อุดรธานี!AP92</f>
        <v>501784.45999999996</v>
      </c>
      <c r="M176" s="210">
        <f>อุดรธานี!AQ92</f>
        <v>659912.28</v>
      </c>
      <c r="N176" s="3"/>
      <c r="O176" s="3"/>
      <c r="P176" s="3"/>
      <c r="Q176" s="77">
        <f t="shared" si="9"/>
        <v>-158127.82000000007</v>
      </c>
      <c r="R176" s="78">
        <f t="shared" si="10"/>
        <v>103.65305928527162</v>
      </c>
    </row>
    <row r="177" spans="1:18" ht="24.6" customHeight="1" x14ac:dyDescent="0.7">
      <c r="A177" s="70">
        <v>11</v>
      </c>
      <c r="B177" s="3" t="s">
        <v>44</v>
      </c>
      <c r="C177" s="3" t="s">
        <v>255</v>
      </c>
      <c r="D177" s="3" t="s">
        <v>90</v>
      </c>
      <c r="E177" s="3" t="s">
        <v>26</v>
      </c>
      <c r="F177" s="3" t="s">
        <v>141</v>
      </c>
      <c r="G177" s="3" t="s">
        <v>662</v>
      </c>
      <c r="H177" s="208">
        <v>6531</v>
      </c>
      <c r="I177" s="70">
        <v>5</v>
      </c>
      <c r="J177" s="209">
        <f>อุดรธานี!F93</f>
        <v>2106837.3199999998</v>
      </c>
      <c r="K177" s="210">
        <f>อุดรธานี!AO93</f>
        <v>2390124.81</v>
      </c>
      <c r="L177" s="210">
        <f>อุดรธานี!AP93</f>
        <v>557363.96</v>
      </c>
      <c r="M177" s="210">
        <f>อุดรธานี!AQ93</f>
        <v>751047.98</v>
      </c>
      <c r="N177" s="3"/>
      <c r="O177" s="3"/>
      <c r="P177" s="3"/>
      <c r="Q177" s="77">
        <f t="shared" si="9"/>
        <v>-193684.02000000002</v>
      </c>
      <c r="R177" s="78">
        <f t="shared" si="10"/>
        <v>85.341289235951606</v>
      </c>
    </row>
    <row r="178" spans="1:18" ht="24.6" customHeight="1" x14ac:dyDescent="0.7">
      <c r="A178" s="70">
        <v>12</v>
      </c>
      <c r="B178" s="3" t="s">
        <v>44</v>
      </c>
      <c r="C178" s="3" t="s">
        <v>255</v>
      </c>
      <c r="D178" s="3" t="s">
        <v>90</v>
      </c>
      <c r="E178" s="3" t="s">
        <v>26</v>
      </c>
      <c r="F178" s="3" t="s">
        <v>141</v>
      </c>
      <c r="G178" s="3" t="s">
        <v>663</v>
      </c>
      <c r="H178" s="208">
        <v>4091</v>
      </c>
      <c r="I178" s="70">
        <v>3</v>
      </c>
      <c r="J178" s="209">
        <f>อุดรธานี!F94</f>
        <v>1680202.08</v>
      </c>
      <c r="K178" s="210">
        <f>อุดรธานี!AO94</f>
        <v>1765368.29</v>
      </c>
      <c r="L178" s="210">
        <f>อุดรธานี!AP94</f>
        <v>377884.47</v>
      </c>
      <c r="M178" s="210">
        <f>อุดรธานี!AQ94</f>
        <v>627851.1</v>
      </c>
      <c r="N178" s="3"/>
      <c r="O178" s="3"/>
      <c r="P178" s="3"/>
      <c r="Q178" s="77">
        <f t="shared" si="9"/>
        <v>-249966.63</v>
      </c>
      <c r="R178" s="78">
        <f t="shared" si="10"/>
        <v>92.369706673185036</v>
      </c>
    </row>
    <row r="179" spans="1:18" ht="24.6" customHeight="1" x14ac:dyDescent="0.7">
      <c r="A179" s="70">
        <v>13</v>
      </c>
      <c r="B179" s="3" t="s">
        <v>44</v>
      </c>
      <c r="C179" s="3" t="s">
        <v>255</v>
      </c>
      <c r="D179" s="3" t="s">
        <v>90</v>
      </c>
      <c r="E179" s="3" t="s">
        <v>26</v>
      </c>
      <c r="F179" s="3" t="s">
        <v>141</v>
      </c>
      <c r="G179" s="3" t="s">
        <v>664</v>
      </c>
      <c r="H179" s="208">
        <v>5373</v>
      </c>
      <c r="I179" s="70">
        <v>4</v>
      </c>
      <c r="J179" s="209">
        <f>อุดรธานี!F95</f>
        <v>307820.49</v>
      </c>
      <c r="K179" s="210">
        <f>อุดรธานี!AO95</f>
        <v>501545.11</v>
      </c>
      <c r="L179" s="210">
        <f>อุดรธานี!AP95</f>
        <v>408131.70999999996</v>
      </c>
      <c r="M179" s="210">
        <f>อุดรธานี!AQ95</f>
        <v>646441.42999999993</v>
      </c>
      <c r="N179" s="3"/>
      <c r="O179" s="3"/>
      <c r="P179" s="3"/>
      <c r="Q179" s="77">
        <f t="shared" si="9"/>
        <v>-238309.71999999997</v>
      </c>
      <c r="R179" s="78">
        <f t="shared" si="10"/>
        <v>75.959745021403307</v>
      </c>
    </row>
    <row r="180" spans="1:18" ht="24.6" customHeight="1" x14ac:dyDescent="0.7">
      <c r="A180" s="70">
        <v>14</v>
      </c>
      <c r="B180" s="3" t="s">
        <v>44</v>
      </c>
      <c r="C180" s="3" t="s">
        <v>255</v>
      </c>
      <c r="D180" s="3" t="s">
        <v>90</v>
      </c>
      <c r="E180" s="3" t="s">
        <v>26</v>
      </c>
      <c r="F180" s="3" t="s">
        <v>141</v>
      </c>
      <c r="G180" s="3" t="s">
        <v>665</v>
      </c>
      <c r="H180" s="208">
        <v>4225</v>
      </c>
      <c r="I180" s="70">
        <v>3</v>
      </c>
      <c r="J180" s="209">
        <f>อุดรธานี!F96</f>
        <v>1797556.02</v>
      </c>
      <c r="K180" s="210">
        <f>อุดรธานี!AO96</f>
        <v>2115094.71</v>
      </c>
      <c r="L180" s="210">
        <f>อุดรธานี!AP96</f>
        <v>754479.66999999993</v>
      </c>
      <c r="M180" s="210">
        <f>อุดรธานี!AQ96</f>
        <v>951050.49</v>
      </c>
      <c r="N180" s="3"/>
      <c r="O180" s="3"/>
      <c r="P180" s="3"/>
      <c r="Q180" s="77">
        <f t="shared" si="9"/>
        <v>-196570.82000000007</v>
      </c>
      <c r="R180" s="78">
        <f t="shared" si="10"/>
        <v>178.57506982248518</v>
      </c>
    </row>
    <row r="181" spans="1:18" ht="24.6" customHeight="1" x14ac:dyDescent="0.7">
      <c r="A181" s="70">
        <v>15</v>
      </c>
      <c r="B181" s="3" t="s">
        <v>44</v>
      </c>
      <c r="C181" s="3" t="s">
        <v>255</v>
      </c>
      <c r="D181" s="3" t="s">
        <v>90</v>
      </c>
      <c r="E181" s="3" t="s">
        <v>26</v>
      </c>
      <c r="F181" s="3" t="s">
        <v>141</v>
      </c>
      <c r="G181" s="3" t="s">
        <v>666</v>
      </c>
      <c r="H181" s="208">
        <v>3361</v>
      </c>
      <c r="I181" s="70">
        <v>3</v>
      </c>
      <c r="J181" s="209">
        <f>อุดรธานี!F97</f>
        <v>1443126.77</v>
      </c>
      <c r="K181" s="210">
        <f>อุดรธานี!AO97</f>
        <v>1505226.64</v>
      </c>
      <c r="L181" s="210">
        <f>อุดรธานี!AP97</f>
        <v>316712.5</v>
      </c>
      <c r="M181" s="210">
        <f>อุดรธานี!AQ97</f>
        <v>599422.76</v>
      </c>
      <c r="N181" s="3"/>
      <c r="O181" s="3"/>
      <c r="P181" s="3"/>
      <c r="Q181" s="77">
        <f t="shared" si="9"/>
        <v>-282710.26</v>
      </c>
      <c r="R181" s="78">
        <f t="shared" si="10"/>
        <v>94.231627491817918</v>
      </c>
    </row>
    <row r="182" spans="1:18" ht="24.6" customHeight="1" x14ac:dyDescent="0.7">
      <c r="A182" s="212">
        <v>6</v>
      </c>
      <c r="B182" s="213" t="s">
        <v>44</v>
      </c>
      <c r="C182" s="213"/>
      <c r="D182" s="213"/>
      <c r="E182" s="213" t="s">
        <v>56</v>
      </c>
      <c r="F182" s="213"/>
      <c r="G182" s="213" t="s">
        <v>257</v>
      </c>
      <c r="H182" s="216">
        <f>SUM(H167:H181)</f>
        <v>76811</v>
      </c>
      <c r="I182" s="212"/>
      <c r="J182" s="215">
        <f>SUM(J167:J181)</f>
        <v>24274502.940000001</v>
      </c>
      <c r="K182" s="215">
        <f>SUM(K167:K181)</f>
        <v>24445164.559999999</v>
      </c>
      <c r="L182" s="215">
        <f>SUM(L167:L181)</f>
        <v>8198537.4800000004</v>
      </c>
      <c r="M182" s="215">
        <f>SUM(M167:M181)</f>
        <v>10880867.710000001</v>
      </c>
      <c r="N182" s="213">
        <v>14</v>
      </c>
      <c r="O182" s="213">
        <v>14</v>
      </c>
      <c r="P182" s="213">
        <f>N182-O182</f>
        <v>0</v>
      </c>
      <c r="Q182" s="77">
        <f t="shared" si="9"/>
        <v>-2682330.2300000004</v>
      </c>
      <c r="R182" s="78">
        <f>L182/H182</f>
        <v>106.7365023238859</v>
      </c>
    </row>
    <row r="183" spans="1:18" ht="24.6" customHeight="1" x14ac:dyDescent="0.7">
      <c r="A183" s="70">
        <v>1</v>
      </c>
      <c r="B183" s="3" t="s">
        <v>44</v>
      </c>
      <c r="C183" s="3" t="s">
        <v>258</v>
      </c>
      <c r="D183" s="3" t="s">
        <v>96</v>
      </c>
      <c r="E183" s="3" t="s">
        <v>27</v>
      </c>
      <c r="F183" s="3" t="s">
        <v>171</v>
      </c>
      <c r="G183" s="3" t="s">
        <v>259</v>
      </c>
      <c r="H183" s="208"/>
      <c r="I183" s="70"/>
      <c r="J183" s="209"/>
      <c r="K183" s="210"/>
      <c r="L183" s="211"/>
      <c r="M183" s="211"/>
      <c r="N183" s="3"/>
      <c r="O183" s="3"/>
      <c r="P183" s="3"/>
    </row>
    <row r="184" spans="1:18" ht="24.6" customHeight="1" x14ac:dyDescent="0.7">
      <c r="A184" s="70">
        <v>2</v>
      </c>
      <c r="B184" s="3" t="s">
        <v>44</v>
      </c>
      <c r="C184" s="3" t="s">
        <v>258</v>
      </c>
      <c r="D184" s="3" t="s">
        <v>96</v>
      </c>
      <c r="E184" s="3" t="s">
        <v>27</v>
      </c>
      <c r="F184" s="3" t="s">
        <v>141</v>
      </c>
      <c r="G184" s="3" t="s">
        <v>667</v>
      </c>
      <c r="H184" s="208">
        <v>2519</v>
      </c>
      <c r="I184" s="70">
        <v>2</v>
      </c>
      <c r="J184" s="209">
        <f>อุดรธานี!F98</f>
        <v>1000848.74</v>
      </c>
      <c r="K184" s="210">
        <f>อุดรธานี!AO98</f>
        <v>1136159.68</v>
      </c>
      <c r="L184" s="210">
        <f>อุดรธานี!AP98</f>
        <v>661643.28</v>
      </c>
      <c r="M184" s="210">
        <f>อุดรธานี!AQ98</f>
        <v>472714.23999999999</v>
      </c>
      <c r="N184" s="3"/>
      <c r="O184" s="3"/>
      <c r="P184" s="3"/>
      <c r="Q184" s="77">
        <f t="shared" si="9"/>
        <v>188929.04000000004</v>
      </c>
      <c r="R184" s="78">
        <f t="shared" si="10"/>
        <v>262.66108773322748</v>
      </c>
    </row>
    <row r="185" spans="1:18" ht="24.6" customHeight="1" x14ac:dyDescent="0.7">
      <c r="A185" s="70">
        <v>3</v>
      </c>
      <c r="B185" s="3" t="s">
        <v>44</v>
      </c>
      <c r="C185" s="3" t="s">
        <v>258</v>
      </c>
      <c r="D185" s="3" t="s">
        <v>96</v>
      </c>
      <c r="E185" s="3" t="s">
        <v>27</v>
      </c>
      <c r="F185" s="3" t="s">
        <v>141</v>
      </c>
      <c r="G185" s="3" t="s">
        <v>668</v>
      </c>
      <c r="H185" s="208">
        <v>5267</v>
      </c>
      <c r="I185" s="70">
        <v>4</v>
      </c>
      <c r="J185" s="209">
        <f>อุดรธานี!F99</f>
        <v>2318406.29</v>
      </c>
      <c r="K185" s="210">
        <f>อุดรธานี!AO99</f>
        <v>2600885.1399999997</v>
      </c>
      <c r="L185" s="210">
        <f>อุดรธานี!AP99</f>
        <v>1186994.6400000001</v>
      </c>
      <c r="M185" s="210">
        <f>อุดรธานี!AQ99</f>
        <v>791277.47</v>
      </c>
      <c r="N185" s="3"/>
      <c r="O185" s="3"/>
      <c r="P185" s="3"/>
      <c r="Q185" s="77">
        <f t="shared" si="9"/>
        <v>395717.17000000016</v>
      </c>
      <c r="R185" s="78">
        <f t="shared" si="10"/>
        <v>225.36446554015572</v>
      </c>
    </row>
    <row r="186" spans="1:18" ht="24.6" customHeight="1" x14ac:dyDescent="0.7">
      <c r="A186" s="70">
        <v>4</v>
      </c>
      <c r="B186" s="3" t="s">
        <v>44</v>
      </c>
      <c r="C186" s="3" t="s">
        <v>258</v>
      </c>
      <c r="D186" s="3" t="s">
        <v>96</v>
      </c>
      <c r="E186" s="3" t="s">
        <v>27</v>
      </c>
      <c r="F186" s="3" t="s">
        <v>141</v>
      </c>
      <c r="G186" s="3" t="s">
        <v>669</v>
      </c>
      <c r="H186" s="208">
        <v>2857</v>
      </c>
      <c r="I186" s="70">
        <v>2</v>
      </c>
      <c r="J186" s="209">
        <f>อุดรธานี!F100</f>
        <v>532506.86</v>
      </c>
      <c r="K186" s="210">
        <f>อุดรธานี!AO100</f>
        <v>546631.06999999995</v>
      </c>
      <c r="L186" s="210">
        <f>อุดรธานี!AP100</f>
        <v>460528.03</v>
      </c>
      <c r="M186" s="210">
        <f>อุดรธานี!AQ100</f>
        <v>470280.89</v>
      </c>
      <c r="N186" s="3"/>
      <c r="O186" s="3"/>
      <c r="P186" s="3"/>
      <c r="Q186" s="77">
        <f t="shared" si="9"/>
        <v>-9752.859999999986</v>
      </c>
      <c r="R186" s="78">
        <f t="shared" si="10"/>
        <v>161.19287014350718</v>
      </c>
    </row>
    <row r="187" spans="1:18" ht="24.6" customHeight="1" x14ac:dyDescent="0.7">
      <c r="A187" s="70">
        <v>5</v>
      </c>
      <c r="B187" s="3" t="s">
        <v>44</v>
      </c>
      <c r="C187" s="3" t="s">
        <v>258</v>
      </c>
      <c r="D187" s="3" t="s">
        <v>96</v>
      </c>
      <c r="E187" s="3" t="s">
        <v>27</v>
      </c>
      <c r="F187" s="3" t="s">
        <v>141</v>
      </c>
      <c r="G187" s="3" t="s">
        <v>670</v>
      </c>
      <c r="H187" s="208">
        <v>3224</v>
      </c>
      <c r="I187" s="70">
        <v>3</v>
      </c>
      <c r="J187" s="209">
        <f>อุดรธานี!F101</f>
        <v>654181</v>
      </c>
      <c r="K187" s="210">
        <f>อุดรธานี!AO101</f>
        <v>696548.49</v>
      </c>
      <c r="L187" s="210">
        <f>อุดรธานี!AP101</f>
        <v>723130.72</v>
      </c>
      <c r="M187" s="210">
        <f>อุดรธานี!AQ101</f>
        <v>589899.65999999992</v>
      </c>
      <c r="N187" s="3"/>
      <c r="O187" s="3"/>
      <c r="P187" s="3"/>
      <c r="Q187" s="77">
        <f t="shared" si="9"/>
        <v>133231.06000000006</v>
      </c>
      <c r="R187" s="78">
        <f t="shared" si="10"/>
        <v>224.29612903225805</v>
      </c>
    </row>
    <row r="188" spans="1:18" ht="24.6" customHeight="1" x14ac:dyDescent="0.7">
      <c r="A188" s="70">
        <v>6</v>
      </c>
      <c r="B188" s="3" t="s">
        <v>44</v>
      </c>
      <c r="C188" s="3" t="s">
        <v>258</v>
      </c>
      <c r="D188" s="3" t="s">
        <v>96</v>
      </c>
      <c r="E188" s="3" t="s">
        <v>27</v>
      </c>
      <c r="F188" s="3" t="s">
        <v>141</v>
      </c>
      <c r="G188" s="3" t="s">
        <v>671</v>
      </c>
      <c r="H188" s="208">
        <v>1708</v>
      </c>
      <c r="I188" s="70">
        <v>2</v>
      </c>
      <c r="J188" s="209">
        <f>อุดรธานี!F102</f>
        <v>622473.81999999995</v>
      </c>
      <c r="K188" s="210">
        <f>อุดรธานี!AO102</f>
        <v>657933.24999999988</v>
      </c>
      <c r="L188" s="210">
        <f>อุดรธานี!AP102</f>
        <v>522839.3</v>
      </c>
      <c r="M188" s="210">
        <f>อุดรธานี!AQ102</f>
        <v>397889.62</v>
      </c>
      <c r="N188" s="3"/>
      <c r="O188" s="3"/>
      <c r="P188" s="3"/>
      <c r="Q188" s="77">
        <f t="shared" si="9"/>
        <v>124949.68</v>
      </c>
      <c r="R188" s="78">
        <f t="shared" si="10"/>
        <v>306.11200234192034</v>
      </c>
    </row>
    <row r="189" spans="1:18" ht="24.6" customHeight="1" x14ac:dyDescent="0.7">
      <c r="A189" s="70">
        <v>7</v>
      </c>
      <c r="B189" s="3" t="s">
        <v>44</v>
      </c>
      <c r="C189" s="3" t="s">
        <v>258</v>
      </c>
      <c r="D189" s="3" t="s">
        <v>96</v>
      </c>
      <c r="E189" s="3" t="s">
        <v>27</v>
      </c>
      <c r="F189" s="3" t="s">
        <v>141</v>
      </c>
      <c r="G189" s="3" t="s">
        <v>672</v>
      </c>
      <c r="H189" s="208">
        <v>2127</v>
      </c>
      <c r="I189" s="70">
        <v>2</v>
      </c>
      <c r="J189" s="209">
        <f>อุดรธานี!F103</f>
        <v>359424.38</v>
      </c>
      <c r="K189" s="210">
        <f>อุดรธานี!AO103</f>
        <v>443247.25</v>
      </c>
      <c r="L189" s="210">
        <f>อุดรธานี!AP103</f>
        <v>627468.85</v>
      </c>
      <c r="M189" s="210">
        <f>อุดรธานี!AQ103</f>
        <v>536588.55999999994</v>
      </c>
      <c r="N189" s="3"/>
      <c r="O189" s="3"/>
      <c r="P189" s="3"/>
      <c r="Q189" s="77">
        <f t="shared" si="9"/>
        <v>90880.290000000037</v>
      </c>
      <c r="R189" s="78">
        <f t="shared" si="10"/>
        <v>295.00181006111893</v>
      </c>
    </row>
    <row r="190" spans="1:18" ht="24.6" customHeight="1" x14ac:dyDescent="0.7">
      <c r="A190" s="212">
        <v>7</v>
      </c>
      <c r="B190" s="213" t="s">
        <v>44</v>
      </c>
      <c r="C190" s="213"/>
      <c r="D190" s="213"/>
      <c r="E190" s="213" t="s">
        <v>56</v>
      </c>
      <c r="F190" s="213"/>
      <c r="G190" s="213" t="s">
        <v>260</v>
      </c>
      <c r="H190" s="216">
        <f>SUM(H183:H189)</f>
        <v>17702</v>
      </c>
      <c r="I190" s="212"/>
      <c r="J190" s="215">
        <f>SUM(J183:J189)</f>
        <v>5487841.0900000008</v>
      </c>
      <c r="K190" s="215">
        <f>SUM(K183:K189)</f>
        <v>6081404.8799999999</v>
      </c>
      <c r="L190" s="215">
        <f>SUM(L183:L189)</f>
        <v>4182604.82</v>
      </c>
      <c r="M190" s="215">
        <f>SUM(M183:M189)</f>
        <v>3258650.44</v>
      </c>
      <c r="N190" s="213">
        <v>6</v>
      </c>
      <c r="O190" s="213">
        <v>6</v>
      </c>
      <c r="P190" s="213">
        <f>N190-O190</f>
        <v>0</v>
      </c>
      <c r="Q190" s="77">
        <f t="shared" si="9"/>
        <v>923954.37999999989</v>
      </c>
      <c r="R190" s="78">
        <f>L190/H190</f>
        <v>236.27865890859789</v>
      </c>
    </row>
    <row r="191" spans="1:18" ht="24.6" customHeight="1" x14ac:dyDescent="0.7">
      <c r="A191" s="70">
        <v>1</v>
      </c>
      <c r="B191" s="3" t="s">
        <v>44</v>
      </c>
      <c r="C191" s="3" t="s">
        <v>17</v>
      </c>
      <c r="D191" s="3" t="s">
        <v>100</v>
      </c>
      <c r="E191" s="3" t="s">
        <v>18</v>
      </c>
      <c r="F191" s="3" t="s">
        <v>171</v>
      </c>
      <c r="G191" s="3" t="s">
        <v>261</v>
      </c>
      <c r="H191" s="208"/>
      <c r="I191" s="70"/>
      <c r="J191" s="209"/>
      <c r="K191" s="210"/>
      <c r="L191" s="211"/>
      <c r="M191" s="211"/>
      <c r="N191" s="3"/>
      <c r="O191" s="3"/>
      <c r="P191" s="3"/>
    </row>
    <row r="192" spans="1:18" ht="24.6" customHeight="1" x14ac:dyDescent="0.7">
      <c r="A192" s="70">
        <v>2</v>
      </c>
      <c r="B192" s="3" t="s">
        <v>44</v>
      </c>
      <c r="C192" s="3" t="s">
        <v>17</v>
      </c>
      <c r="D192" s="3" t="s">
        <v>100</v>
      </c>
      <c r="E192" s="3" t="s">
        <v>18</v>
      </c>
      <c r="F192" s="3" t="s">
        <v>141</v>
      </c>
      <c r="G192" s="3" t="s">
        <v>673</v>
      </c>
      <c r="H192" s="208">
        <v>2572</v>
      </c>
      <c r="I192" s="70">
        <v>2</v>
      </c>
      <c r="J192" s="209">
        <f>อุดรธานี!F104</f>
        <v>363105.95</v>
      </c>
      <c r="K192" s="210">
        <f>อุดรธานี!AO104</f>
        <v>402195.01</v>
      </c>
      <c r="L192" s="210">
        <f>อุดรธานี!AP104</f>
        <v>483192.87</v>
      </c>
      <c r="M192" s="210">
        <f>อุดรธานี!AQ104</f>
        <v>499743.48000000004</v>
      </c>
      <c r="N192" s="3"/>
      <c r="O192" s="3"/>
      <c r="P192" s="3"/>
      <c r="Q192" s="77">
        <f t="shared" si="9"/>
        <v>-16550.610000000044</v>
      </c>
      <c r="R192" s="78">
        <f t="shared" si="10"/>
        <v>187.86659020217729</v>
      </c>
    </row>
    <row r="193" spans="1:18" ht="24.6" customHeight="1" x14ac:dyDescent="0.7">
      <c r="A193" s="70">
        <v>3</v>
      </c>
      <c r="B193" s="3" t="s">
        <v>44</v>
      </c>
      <c r="C193" s="3" t="s">
        <v>17</v>
      </c>
      <c r="D193" s="3" t="s">
        <v>100</v>
      </c>
      <c r="E193" s="3" t="s">
        <v>18</v>
      </c>
      <c r="F193" s="3" t="s">
        <v>141</v>
      </c>
      <c r="G193" s="3" t="s">
        <v>674</v>
      </c>
      <c r="H193" s="208">
        <v>7137</v>
      </c>
      <c r="I193" s="70">
        <v>5</v>
      </c>
      <c r="J193" s="209">
        <f>อุดรธานี!F105</f>
        <v>497781.79</v>
      </c>
      <c r="K193" s="210">
        <f>อุดรธานี!AO105</f>
        <v>614644.78</v>
      </c>
      <c r="L193" s="210">
        <f>อุดรธานี!AP105</f>
        <v>987993.08</v>
      </c>
      <c r="M193" s="210">
        <f>อุดรธานี!AQ105</f>
        <v>972401.78999999992</v>
      </c>
      <c r="N193" s="3"/>
      <c r="O193" s="3"/>
      <c r="P193" s="3"/>
      <c r="Q193" s="77">
        <f t="shared" si="9"/>
        <v>15591.290000000037</v>
      </c>
      <c r="R193" s="78">
        <f t="shared" si="10"/>
        <v>138.43254588762784</v>
      </c>
    </row>
    <row r="194" spans="1:18" ht="24.6" customHeight="1" x14ac:dyDescent="0.7">
      <c r="A194" s="70">
        <v>4</v>
      </c>
      <c r="B194" s="3" t="s">
        <v>44</v>
      </c>
      <c r="C194" s="3" t="s">
        <v>17</v>
      </c>
      <c r="D194" s="3" t="s">
        <v>100</v>
      </c>
      <c r="E194" s="3" t="s">
        <v>18</v>
      </c>
      <c r="F194" s="3" t="s">
        <v>141</v>
      </c>
      <c r="G194" s="3" t="s">
        <v>675</v>
      </c>
      <c r="H194" s="208">
        <v>6162</v>
      </c>
      <c r="I194" s="70">
        <v>5</v>
      </c>
      <c r="J194" s="209">
        <f>อุดรธานี!F106</f>
        <v>99022.35</v>
      </c>
      <c r="K194" s="210">
        <f>อุดรธานี!AO106</f>
        <v>233778.15</v>
      </c>
      <c r="L194" s="210">
        <f>อุดรธานี!AP106</f>
        <v>823863.12</v>
      </c>
      <c r="M194" s="210">
        <f>อุดรธานี!AQ106</f>
        <v>736046.47</v>
      </c>
      <c r="N194" s="3"/>
      <c r="O194" s="3"/>
      <c r="P194" s="3"/>
      <c r="Q194" s="77">
        <f t="shared" si="9"/>
        <v>87816.650000000023</v>
      </c>
      <c r="R194" s="78">
        <f t="shared" si="10"/>
        <v>133.70060370009736</v>
      </c>
    </row>
    <row r="195" spans="1:18" ht="24.6" customHeight="1" x14ac:dyDescent="0.7">
      <c r="A195" s="70">
        <v>5</v>
      </c>
      <c r="B195" s="3" t="s">
        <v>44</v>
      </c>
      <c r="C195" s="3" t="s">
        <v>17</v>
      </c>
      <c r="D195" s="3" t="s">
        <v>100</v>
      </c>
      <c r="E195" s="3" t="s">
        <v>18</v>
      </c>
      <c r="F195" s="3" t="s">
        <v>141</v>
      </c>
      <c r="G195" s="3" t="s">
        <v>676</v>
      </c>
      <c r="H195" s="208">
        <v>5550</v>
      </c>
      <c r="I195" s="70">
        <v>4</v>
      </c>
      <c r="J195" s="209">
        <f>อุดรธานี!F107</f>
        <v>113314.48</v>
      </c>
      <c r="K195" s="210">
        <f>อุดรธานี!AO107</f>
        <v>246783.98</v>
      </c>
      <c r="L195" s="210">
        <f>อุดรธานี!AP107</f>
        <v>725570.4</v>
      </c>
      <c r="M195" s="210">
        <f>อุดรธานี!AQ107</f>
        <v>774809.05999999994</v>
      </c>
      <c r="N195" s="3"/>
      <c r="O195" s="3"/>
      <c r="P195" s="3"/>
      <c r="Q195" s="77">
        <f t="shared" si="9"/>
        <v>-49238.659999999916</v>
      </c>
      <c r="R195" s="78">
        <f t="shared" si="10"/>
        <v>130.73340540540542</v>
      </c>
    </row>
    <row r="196" spans="1:18" ht="24.6" customHeight="1" x14ac:dyDescent="0.7">
      <c r="A196" s="212">
        <v>8</v>
      </c>
      <c r="B196" s="213" t="s">
        <v>44</v>
      </c>
      <c r="C196" s="213"/>
      <c r="D196" s="213"/>
      <c r="E196" s="213" t="s">
        <v>56</v>
      </c>
      <c r="F196" s="213"/>
      <c r="G196" s="213" t="s">
        <v>262</v>
      </c>
      <c r="H196" s="216">
        <f>SUM(H191:H195)</f>
        <v>21421</v>
      </c>
      <c r="I196" s="212"/>
      <c r="J196" s="215">
        <f>SUM(J191:J195)</f>
        <v>1073224.57</v>
      </c>
      <c r="K196" s="215">
        <f>SUM(K191:K195)</f>
        <v>1497401.92</v>
      </c>
      <c r="L196" s="215">
        <f>SUM(L191:L195)</f>
        <v>3020619.4699999997</v>
      </c>
      <c r="M196" s="215">
        <f>SUM(M191:M195)</f>
        <v>2983000.8000000003</v>
      </c>
      <c r="N196" s="213">
        <v>4</v>
      </c>
      <c r="O196" s="213">
        <v>4</v>
      </c>
      <c r="P196" s="213">
        <f>N196-O196</f>
        <v>0</v>
      </c>
      <c r="Q196" s="77">
        <f t="shared" si="9"/>
        <v>37618.66999999946</v>
      </c>
      <c r="R196" s="78">
        <f>L196/H196</f>
        <v>141.01206619672283</v>
      </c>
    </row>
    <row r="197" spans="1:18" ht="24.6" customHeight="1" x14ac:dyDescent="0.7">
      <c r="A197" s="70">
        <v>1</v>
      </c>
      <c r="B197" s="3" t="s">
        <v>44</v>
      </c>
      <c r="C197" s="3" t="s">
        <v>263</v>
      </c>
      <c r="D197" s="3" t="s">
        <v>103</v>
      </c>
      <c r="E197" s="3" t="s">
        <v>28</v>
      </c>
      <c r="F197" s="3" t="s">
        <v>171</v>
      </c>
      <c r="G197" s="3" t="s">
        <v>264</v>
      </c>
      <c r="H197" s="208"/>
      <c r="I197" s="70"/>
      <c r="J197" s="209"/>
      <c r="K197" s="210"/>
      <c r="L197" s="211"/>
      <c r="M197" s="211"/>
      <c r="N197" s="3"/>
      <c r="O197" s="3"/>
      <c r="P197" s="3"/>
    </row>
    <row r="198" spans="1:18" ht="24.6" customHeight="1" x14ac:dyDescent="0.7">
      <c r="A198" s="70">
        <v>2</v>
      </c>
      <c r="B198" s="3" t="s">
        <v>44</v>
      </c>
      <c r="C198" s="3" t="s">
        <v>263</v>
      </c>
      <c r="D198" s="3" t="s">
        <v>103</v>
      </c>
      <c r="E198" s="3" t="s">
        <v>28</v>
      </c>
      <c r="F198" s="3" t="s">
        <v>141</v>
      </c>
      <c r="G198" s="3" t="s">
        <v>677</v>
      </c>
      <c r="H198" s="208">
        <v>3386</v>
      </c>
      <c r="I198" s="70">
        <v>3</v>
      </c>
      <c r="J198" s="209">
        <f>อุดรธานี!F108</f>
        <v>281566.40000000002</v>
      </c>
      <c r="K198" s="210">
        <f>อุดรธานี!AO108</f>
        <v>283421.89000000007</v>
      </c>
      <c r="L198" s="210">
        <f>อุดรธานี!AP108</f>
        <v>637776.13</v>
      </c>
      <c r="M198" s="210">
        <f>อุดรธานี!AQ108</f>
        <v>507900.44</v>
      </c>
      <c r="N198" s="3"/>
      <c r="O198" s="3"/>
      <c r="P198" s="3"/>
      <c r="Q198" s="77">
        <f t="shared" si="9"/>
        <v>129875.69</v>
      </c>
      <c r="R198" s="78">
        <f t="shared" si="10"/>
        <v>188.35680153573537</v>
      </c>
    </row>
    <row r="199" spans="1:18" ht="24.6" customHeight="1" x14ac:dyDescent="0.7">
      <c r="A199" s="70">
        <v>3</v>
      </c>
      <c r="B199" s="3" t="s">
        <v>44</v>
      </c>
      <c r="C199" s="3" t="s">
        <v>263</v>
      </c>
      <c r="D199" s="3" t="s">
        <v>103</v>
      </c>
      <c r="E199" s="3" t="s">
        <v>28</v>
      </c>
      <c r="F199" s="3" t="s">
        <v>141</v>
      </c>
      <c r="G199" s="3" t="s">
        <v>678</v>
      </c>
      <c r="H199" s="208">
        <v>2993</v>
      </c>
      <c r="I199" s="70">
        <v>2</v>
      </c>
      <c r="J199" s="209">
        <f>อุดรธานี!F109</f>
        <v>808718.5</v>
      </c>
      <c r="K199" s="210">
        <f>อุดรธานี!AO109</f>
        <v>953325.88</v>
      </c>
      <c r="L199" s="210">
        <f>อุดรธานี!AP109</f>
        <v>1153263.42</v>
      </c>
      <c r="M199" s="210">
        <f>อุดรธานี!AQ109</f>
        <v>531254.52</v>
      </c>
      <c r="N199" s="3"/>
      <c r="O199" s="3"/>
      <c r="P199" s="3"/>
      <c r="Q199" s="77">
        <f t="shared" si="9"/>
        <v>622008.89999999991</v>
      </c>
      <c r="R199" s="78">
        <f t="shared" si="10"/>
        <v>385.3202205145339</v>
      </c>
    </row>
    <row r="200" spans="1:18" ht="24.6" customHeight="1" x14ac:dyDescent="0.7">
      <c r="A200" s="70">
        <v>4</v>
      </c>
      <c r="B200" s="3" t="s">
        <v>44</v>
      </c>
      <c r="C200" s="3" t="s">
        <v>263</v>
      </c>
      <c r="D200" s="3" t="s">
        <v>103</v>
      </c>
      <c r="E200" s="3" t="s">
        <v>28</v>
      </c>
      <c r="F200" s="3" t="s">
        <v>141</v>
      </c>
      <c r="G200" s="3" t="s">
        <v>679</v>
      </c>
      <c r="H200" s="208">
        <v>1953</v>
      </c>
      <c r="I200" s="70">
        <v>2</v>
      </c>
      <c r="J200" s="209">
        <f>อุดรธานี!F110</f>
        <v>584648.44999999995</v>
      </c>
      <c r="K200" s="210">
        <f>อุดรธานี!AO110</f>
        <v>775309.11</v>
      </c>
      <c r="L200" s="210">
        <f>อุดรธานี!AP110</f>
        <v>545982.91999999993</v>
      </c>
      <c r="M200" s="210">
        <f>อุดรธานี!AQ110</f>
        <v>288952.25</v>
      </c>
      <c r="N200" s="3"/>
      <c r="O200" s="3"/>
      <c r="P200" s="3"/>
      <c r="Q200" s="77">
        <f t="shared" si="9"/>
        <v>257030.66999999993</v>
      </c>
      <c r="R200" s="78">
        <f t="shared" si="10"/>
        <v>279.561146953405</v>
      </c>
    </row>
    <row r="201" spans="1:18" ht="24.6" customHeight="1" x14ac:dyDescent="0.7">
      <c r="A201" s="70">
        <v>5</v>
      </c>
      <c r="B201" s="3" t="s">
        <v>44</v>
      </c>
      <c r="C201" s="3" t="s">
        <v>263</v>
      </c>
      <c r="D201" s="3" t="s">
        <v>103</v>
      </c>
      <c r="E201" s="3" t="s">
        <v>28</v>
      </c>
      <c r="F201" s="3" t="s">
        <v>141</v>
      </c>
      <c r="G201" s="3" t="s">
        <v>680</v>
      </c>
      <c r="H201" s="208">
        <v>1859</v>
      </c>
      <c r="I201" s="70">
        <v>2</v>
      </c>
      <c r="J201" s="209">
        <f>อุดรธานี!F111</f>
        <v>358386.06</v>
      </c>
      <c r="K201" s="210">
        <f>อุดรธานี!AO111</f>
        <v>807593.80999999994</v>
      </c>
      <c r="L201" s="210">
        <f>อุดรธานี!AP111</f>
        <v>555696.15999999992</v>
      </c>
      <c r="M201" s="210">
        <f>อุดรธานี!AQ111</f>
        <v>484910.79</v>
      </c>
      <c r="N201" s="3"/>
      <c r="O201" s="3"/>
      <c r="P201" s="3"/>
      <c r="Q201" s="77">
        <f t="shared" si="9"/>
        <v>70785.369999999937</v>
      </c>
      <c r="R201" s="78">
        <f t="shared" si="10"/>
        <v>298.92208714362556</v>
      </c>
    </row>
    <row r="202" spans="1:18" ht="24.6" customHeight="1" x14ac:dyDescent="0.7">
      <c r="A202" s="70">
        <v>6</v>
      </c>
      <c r="B202" s="3" t="s">
        <v>44</v>
      </c>
      <c r="C202" s="3" t="s">
        <v>263</v>
      </c>
      <c r="D202" s="3" t="s">
        <v>103</v>
      </c>
      <c r="E202" s="3" t="s">
        <v>28</v>
      </c>
      <c r="F202" s="3" t="s">
        <v>141</v>
      </c>
      <c r="G202" s="3" t="s">
        <v>681</v>
      </c>
      <c r="H202" s="208">
        <v>3125</v>
      </c>
      <c r="I202" s="70">
        <v>3</v>
      </c>
      <c r="J202" s="209">
        <f>อุดรธานี!F112</f>
        <v>684467.55</v>
      </c>
      <c r="K202" s="210">
        <f>อุดรธานี!AO112</f>
        <v>822655.41</v>
      </c>
      <c r="L202" s="210">
        <f>อุดรธานี!AP112</f>
        <v>596682.66</v>
      </c>
      <c r="M202" s="210">
        <f>อุดรธานี!AQ112</f>
        <v>657381.77999999991</v>
      </c>
      <c r="N202" s="3"/>
      <c r="O202" s="3"/>
      <c r="P202" s="3"/>
      <c r="Q202" s="77">
        <f t="shared" si="9"/>
        <v>-60699.119999999879</v>
      </c>
      <c r="R202" s="78">
        <f t="shared" si="10"/>
        <v>190.9384512</v>
      </c>
    </row>
    <row r="203" spans="1:18" ht="24.6" customHeight="1" x14ac:dyDescent="0.7">
      <c r="A203" s="70">
        <v>7</v>
      </c>
      <c r="B203" s="3" t="s">
        <v>44</v>
      </c>
      <c r="C203" s="3" t="s">
        <v>263</v>
      </c>
      <c r="D203" s="3" t="s">
        <v>103</v>
      </c>
      <c r="E203" s="3" t="s">
        <v>28</v>
      </c>
      <c r="F203" s="3" t="s">
        <v>141</v>
      </c>
      <c r="G203" s="3" t="s">
        <v>682</v>
      </c>
      <c r="H203" s="208">
        <v>2823</v>
      </c>
      <c r="I203" s="70">
        <v>2</v>
      </c>
      <c r="J203" s="209">
        <f>อุดรธานี!F113</f>
        <v>322610.08</v>
      </c>
      <c r="K203" s="210">
        <f>อุดรธานี!AO113</f>
        <v>421601.55000000005</v>
      </c>
      <c r="L203" s="210">
        <f>อุดรธานี!AP113</f>
        <v>851385.14999999991</v>
      </c>
      <c r="M203" s="210">
        <f>อุดรธานี!AQ113</f>
        <v>289327.01</v>
      </c>
      <c r="N203" s="3"/>
      <c r="O203" s="3"/>
      <c r="P203" s="3"/>
      <c r="Q203" s="77">
        <f t="shared" si="9"/>
        <v>562058.1399999999</v>
      </c>
      <c r="R203" s="78">
        <f t="shared" si="10"/>
        <v>301.58878852284801</v>
      </c>
    </row>
    <row r="204" spans="1:18" ht="24.6" customHeight="1" x14ac:dyDescent="0.7">
      <c r="A204" s="70">
        <v>8</v>
      </c>
      <c r="B204" s="3" t="s">
        <v>44</v>
      </c>
      <c r="C204" s="3" t="s">
        <v>263</v>
      </c>
      <c r="D204" s="3" t="s">
        <v>103</v>
      </c>
      <c r="E204" s="3" t="s">
        <v>28</v>
      </c>
      <c r="F204" s="3" t="s">
        <v>141</v>
      </c>
      <c r="G204" s="3" t="s">
        <v>683</v>
      </c>
      <c r="H204" s="208">
        <v>3239</v>
      </c>
      <c r="I204" s="70">
        <v>3</v>
      </c>
      <c r="J204" s="209">
        <f>อุดรธานี!F114</f>
        <v>287159.40000000002</v>
      </c>
      <c r="K204" s="210">
        <f>อุดรธานี!AO114</f>
        <v>913258.47000000009</v>
      </c>
      <c r="L204" s="210">
        <f>อุดรธานี!AP114</f>
        <v>627104.14</v>
      </c>
      <c r="M204" s="210">
        <f>อุดรธานี!AQ114</f>
        <v>541132.67000000004</v>
      </c>
      <c r="N204" s="3"/>
      <c r="O204" s="3"/>
      <c r="P204" s="3"/>
      <c r="Q204" s="77">
        <f t="shared" si="9"/>
        <v>85971.469999999972</v>
      </c>
      <c r="R204" s="78">
        <f t="shared" si="10"/>
        <v>193.6104167953072</v>
      </c>
    </row>
    <row r="205" spans="1:18" ht="24.6" customHeight="1" x14ac:dyDescent="0.7">
      <c r="A205" s="70">
        <v>9</v>
      </c>
      <c r="B205" s="3" t="s">
        <v>44</v>
      </c>
      <c r="C205" s="3" t="s">
        <v>263</v>
      </c>
      <c r="D205" s="3" t="s">
        <v>103</v>
      </c>
      <c r="E205" s="3" t="s">
        <v>28</v>
      </c>
      <c r="F205" s="3" t="s">
        <v>141</v>
      </c>
      <c r="G205" s="3" t="s">
        <v>684</v>
      </c>
      <c r="H205" s="208">
        <v>3478</v>
      </c>
      <c r="I205" s="70">
        <v>3</v>
      </c>
      <c r="J205" s="209">
        <f>อุดรธานี!F115</f>
        <v>1560894.32</v>
      </c>
      <c r="K205" s="210">
        <f>อุดรธานี!AO115</f>
        <v>1638887.44</v>
      </c>
      <c r="L205" s="210">
        <f>อุดรธานี!AP115</f>
        <v>971837.7</v>
      </c>
      <c r="M205" s="210">
        <f>อุดรธานี!AQ115</f>
        <v>746465.85</v>
      </c>
      <c r="N205" s="3"/>
      <c r="O205" s="3"/>
      <c r="P205" s="3"/>
      <c r="Q205" s="77">
        <f t="shared" si="9"/>
        <v>225371.84999999998</v>
      </c>
      <c r="R205" s="78">
        <f t="shared" si="10"/>
        <v>279.42429557216792</v>
      </c>
    </row>
    <row r="206" spans="1:18" ht="24.6" customHeight="1" x14ac:dyDescent="0.7">
      <c r="A206" s="70">
        <v>10</v>
      </c>
      <c r="B206" s="3" t="s">
        <v>44</v>
      </c>
      <c r="C206" s="3" t="s">
        <v>263</v>
      </c>
      <c r="D206" s="3" t="s">
        <v>103</v>
      </c>
      <c r="E206" s="3" t="s">
        <v>28</v>
      </c>
      <c r="F206" s="3" t="s">
        <v>141</v>
      </c>
      <c r="G206" s="3" t="s">
        <v>685</v>
      </c>
      <c r="H206" s="208">
        <v>1780</v>
      </c>
      <c r="I206" s="70">
        <v>2</v>
      </c>
      <c r="J206" s="209">
        <f>อุดรธานี!F116</f>
        <v>673951.98</v>
      </c>
      <c r="K206" s="210">
        <f>อุดรธานี!AO116</f>
        <v>719369.05999999994</v>
      </c>
      <c r="L206" s="210">
        <f>อุดรธานี!AP116</f>
        <v>585991.81000000006</v>
      </c>
      <c r="M206" s="210">
        <f>อุดรธานี!AQ116</f>
        <v>271203.45</v>
      </c>
      <c r="N206" s="3"/>
      <c r="O206" s="3"/>
      <c r="P206" s="3"/>
      <c r="Q206" s="77">
        <f t="shared" si="9"/>
        <v>314788.36000000004</v>
      </c>
      <c r="R206" s="78">
        <f t="shared" si="10"/>
        <v>329.20888202247193</v>
      </c>
    </row>
    <row r="207" spans="1:18" ht="24.6" customHeight="1" x14ac:dyDescent="0.7">
      <c r="A207" s="70">
        <v>11</v>
      </c>
      <c r="B207" s="3" t="s">
        <v>44</v>
      </c>
      <c r="C207" s="3" t="s">
        <v>263</v>
      </c>
      <c r="D207" s="3" t="s">
        <v>103</v>
      </c>
      <c r="E207" s="3" t="s">
        <v>28</v>
      </c>
      <c r="F207" s="3" t="s">
        <v>141</v>
      </c>
      <c r="G207" s="3" t="s">
        <v>686</v>
      </c>
      <c r="H207" s="208">
        <v>1995</v>
      </c>
      <c r="I207" s="70">
        <v>2</v>
      </c>
      <c r="J207" s="209">
        <f>อุดรธานี!F117</f>
        <v>156454.57</v>
      </c>
      <c r="K207" s="210">
        <f>อุดรธานี!AO117</f>
        <v>169299.65000000002</v>
      </c>
      <c r="L207" s="210">
        <f>อุดรธานี!AP117</f>
        <v>351170.2</v>
      </c>
      <c r="M207" s="210">
        <f>อุดรธานี!AQ117</f>
        <v>312237.87</v>
      </c>
      <c r="N207" s="3"/>
      <c r="O207" s="3"/>
      <c r="P207" s="3"/>
      <c r="Q207" s="77">
        <f t="shared" si="9"/>
        <v>38932.330000000016</v>
      </c>
      <c r="R207" s="78">
        <f t="shared" si="10"/>
        <v>176.02516290726817</v>
      </c>
    </row>
    <row r="208" spans="1:18" ht="24.6" customHeight="1" x14ac:dyDescent="0.7">
      <c r="A208" s="70">
        <v>12</v>
      </c>
      <c r="B208" s="3" t="s">
        <v>44</v>
      </c>
      <c r="C208" s="3" t="s">
        <v>263</v>
      </c>
      <c r="D208" s="3" t="s">
        <v>103</v>
      </c>
      <c r="E208" s="3" t="s">
        <v>28</v>
      </c>
      <c r="F208" s="3" t="s">
        <v>141</v>
      </c>
      <c r="G208" s="3" t="s">
        <v>687</v>
      </c>
      <c r="H208" s="208">
        <v>2686</v>
      </c>
      <c r="I208" s="70">
        <v>2</v>
      </c>
      <c r="J208" s="209">
        <f>อุดรธานี!F118</f>
        <v>464668.08</v>
      </c>
      <c r="K208" s="210">
        <f>อุดรธานี!AO118</f>
        <v>454572.38</v>
      </c>
      <c r="L208" s="210">
        <f>อุดรธานี!AP118</f>
        <v>1048093.8200000001</v>
      </c>
      <c r="M208" s="210">
        <f>อุดรธานี!AQ118</f>
        <v>830158.63000000012</v>
      </c>
      <c r="N208" s="3"/>
      <c r="O208" s="3"/>
      <c r="P208" s="3"/>
      <c r="Q208" s="77">
        <f t="shared" si="9"/>
        <v>217935.18999999994</v>
      </c>
      <c r="R208" s="78">
        <f t="shared" si="10"/>
        <v>390.20618763961284</v>
      </c>
    </row>
    <row r="209" spans="1:18" ht="24.6" customHeight="1" x14ac:dyDescent="0.7">
      <c r="A209" s="70">
        <v>13</v>
      </c>
      <c r="B209" s="3" t="s">
        <v>44</v>
      </c>
      <c r="C209" s="3" t="s">
        <v>263</v>
      </c>
      <c r="D209" s="3" t="s">
        <v>103</v>
      </c>
      <c r="E209" s="3" t="s">
        <v>28</v>
      </c>
      <c r="F209" s="3" t="s">
        <v>141</v>
      </c>
      <c r="G209" s="3" t="s">
        <v>688</v>
      </c>
      <c r="H209" s="208">
        <v>2814</v>
      </c>
      <c r="I209" s="70">
        <v>2</v>
      </c>
      <c r="J209" s="209">
        <f>อุดรธานี!F119</f>
        <v>476649.39</v>
      </c>
      <c r="K209" s="210">
        <f>อุดรธานี!AO119</f>
        <v>572665.21</v>
      </c>
      <c r="L209" s="210">
        <f>อุดรธานี!AP119</f>
        <v>367575.49</v>
      </c>
      <c r="M209" s="210">
        <f>อุดรธานี!AQ119</f>
        <v>403300.2</v>
      </c>
      <c r="N209" s="3"/>
      <c r="O209" s="3"/>
      <c r="P209" s="3"/>
      <c r="Q209" s="77">
        <f t="shared" si="9"/>
        <v>-35724.710000000021</v>
      </c>
      <c r="R209" s="78">
        <f t="shared" si="10"/>
        <v>130.62384150675194</v>
      </c>
    </row>
    <row r="210" spans="1:18" ht="24.6" customHeight="1" x14ac:dyDescent="0.7">
      <c r="A210" s="212">
        <v>9</v>
      </c>
      <c r="B210" s="213" t="s">
        <v>44</v>
      </c>
      <c r="C210" s="213"/>
      <c r="D210" s="213"/>
      <c r="E210" s="213" t="s">
        <v>56</v>
      </c>
      <c r="F210" s="213"/>
      <c r="G210" s="213" t="s">
        <v>265</v>
      </c>
      <c r="H210" s="216">
        <f>SUM(H197:H209)</f>
        <v>32131</v>
      </c>
      <c r="I210" s="212"/>
      <c r="J210" s="215">
        <f>SUM(J197:J209)</f>
        <v>6660174.7800000003</v>
      </c>
      <c r="K210" s="215">
        <f>SUM(K197:K209)</f>
        <v>8531959.8599999994</v>
      </c>
      <c r="L210" s="215">
        <f>SUM(L197:L209)</f>
        <v>8292559.6000000006</v>
      </c>
      <c r="M210" s="215">
        <f>SUM(M197:M209)</f>
        <v>5864225.46</v>
      </c>
      <c r="N210" s="213">
        <v>12</v>
      </c>
      <c r="O210" s="213">
        <v>12</v>
      </c>
      <c r="P210" s="213">
        <f>N210-O210</f>
        <v>0</v>
      </c>
      <c r="Q210" s="77">
        <f t="shared" si="9"/>
        <v>2428334.1400000006</v>
      </c>
      <c r="R210" s="78">
        <f>L210/H210</f>
        <v>258.08594814976192</v>
      </c>
    </row>
    <row r="211" spans="1:18" ht="24.6" customHeight="1" x14ac:dyDescent="0.7">
      <c r="A211" s="70">
        <v>1</v>
      </c>
      <c r="B211" s="3" t="s">
        <v>44</v>
      </c>
      <c r="C211" s="3" t="s">
        <v>19</v>
      </c>
      <c r="D211" s="3" t="s">
        <v>106</v>
      </c>
      <c r="E211" s="3" t="s">
        <v>20</v>
      </c>
      <c r="F211" s="3" t="s">
        <v>171</v>
      </c>
      <c r="G211" s="3" t="s">
        <v>266</v>
      </c>
      <c r="H211" s="208"/>
      <c r="I211" s="70"/>
      <c r="J211" s="209"/>
      <c r="K211" s="210"/>
      <c r="L211" s="211"/>
      <c r="M211" s="211"/>
      <c r="N211" s="3"/>
      <c r="O211" s="3"/>
      <c r="P211" s="3"/>
    </row>
    <row r="212" spans="1:18" ht="24.6" customHeight="1" x14ac:dyDescent="0.7">
      <c r="A212" s="70">
        <v>2</v>
      </c>
      <c r="B212" s="3" t="s">
        <v>44</v>
      </c>
      <c r="C212" s="3" t="s">
        <v>19</v>
      </c>
      <c r="D212" s="3" t="s">
        <v>106</v>
      </c>
      <c r="E212" s="3" t="s">
        <v>20</v>
      </c>
      <c r="F212" s="3" t="s">
        <v>141</v>
      </c>
      <c r="G212" s="3" t="s">
        <v>689</v>
      </c>
      <c r="H212" s="208">
        <v>5966</v>
      </c>
      <c r="I212" s="70">
        <v>4</v>
      </c>
      <c r="J212" s="209">
        <f>อุดรธานี!F120</f>
        <v>1512407.99</v>
      </c>
      <c r="K212" s="210">
        <f>อุดรธานี!AO120</f>
        <v>1508406.22</v>
      </c>
      <c r="L212" s="210">
        <f>อุดรธานี!AP120</f>
        <v>1137011.3199999998</v>
      </c>
      <c r="M212" s="210">
        <f>อุดรธานี!AQ120</f>
        <v>897134.3</v>
      </c>
      <c r="N212" s="3"/>
      <c r="O212" s="3"/>
      <c r="P212" s="3"/>
      <c r="Q212" s="77">
        <f t="shared" si="9"/>
        <v>239877.01999999979</v>
      </c>
      <c r="R212" s="78">
        <f t="shared" si="10"/>
        <v>190.5818504860878</v>
      </c>
    </row>
    <row r="213" spans="1:18" ht="24.6" customHeight="1" x14ac:dyDescent="0.7">
      <c r="A213" s="70">
        <v>3</v>
      </c>
      <c r="B213" s="3" t="s">
        <v>44</v>
      </c>
      <c r="C213" s="3" t="s">
        <v>19</v>
      </c>
      <c r="D213" s="3" t="s">
        <v>106</v>
      </c>
      <c r="E213" s="3" t="s">
        <v>20</v>
      </c>
      <c r="F213" s="3" t="s">
        <v>141</v>
      </c>
      <c r="G213" s="3" t="s">
        <v>690</v>
      </c>
      <c r="H213" s="208">
        <v>5210</v>
      </c>
      <c r="I213" s="70">
        <v>4</v>
      </c>
      <c r="J213" s="209">
        <f>อุดรธานี!F121</f>
        <v>1085720.31</v>
      </c>
      <c r="K213" s="210">
        <f>อุดรธานี!AO121</f>
        <v>1108152.3</v>
      </c>
      <c r="L213" s="210">
        <f>อุดรธานี!AP121</f>
        <v>872187.77</v>
      </c>
      <c r="M213" s="210">
        <f>อุดรธานี!AQ121</f>
        <v>523272.06</v>
      </c>
      <c r="N213" s="3"/>
      <c r="O213" s="3"/>
      <c r="P213" s="3"/>
      <c r="Q213" s="77">
        <f t="shared" si="9"/>
        <v>348915.71</v>
      </c>
      <c r="R213" s="78">
        <f t="shared" si="10"/>
        <v>167.40648176583494</v>
      </c>
    </row>
    <row r="214" spans="1:18" ht="24.6" customHeight="1" x14ac:dyDescent="0.7">
      <c r="A214" s="70">
        <v>4</v>
      </c>
      <c r="B214" s="3" t="s">
        <v>44</v>
      </c>
      <c r="C214" s="3" t="s">
        <v>19</v>
      </c>
      <c r="D214" s="3" t="s">
        <v>106</v>
      </c>
      <c r="E214" s="3" t="s">
        <v>20</v>
      </c>
      <c r="F214" s="3" t="s">
        <v>141</v>
      </c>
      <c r="G214" s="3" t="s">
        <v>691</v>
      </c>
      <c r="H214" s="208">
        <v>1442</v>
      </c>
      <c r="I214" s="70">
        <v>1</v>
      </c>
      <c r="J214" s="209">
        <f>อุดรธานี!F122</f>
        <v>145734.34</v>
      </c>
      <c r="K214" s="210">
        <f>อุดรธานี!AO122</f>
        <v>176480.65000000002</v>
      </c>
      <c r="L214" s="210">
        <f>อุดรธานี!AP122</f>
        <v>488721</v>
      </c>
      <c r="M214" s="210">
        <f>อุดรธานี!AQ122</f>
        <v>489211.57</v>
      </c>
      <c r="N214" s="3"/>
      <c r="O214" s="3"/>
      <c r="P214" s="3"/>
      <c r="Q214" s="77">
        <f t="shared" si="9"/>
        <v>-490.57000000000698</v>
      </c>
      <c r="R214" s="78">
        <f t="shared" si="10"/>
        <v>338.91886269070733</v>
      </c>
    </row>
    <row r="215" spans="1:18" ht="24.6" customHeight="1" x14ac:dyDescent="0.7">
      <c r="A215" s="70">
        <v>5</v>
      </c>
      <c r="B215" s="3" t="s">
        <v>44</v>
      </c>
      <c r="C215" s="3" t="s">
        <v>19</v>
      </c>
      <c r="D215" s="3" t="s">
        <v>106</v>
      </c>
      <c r="E215" s="3" t="s">
        <v>20</v>
      </c>
      <c r="F215" s="3" t="s">
        <v>141</v>
      </c>
      <c r="G215" s="3" t="s">
        <v>692</v>
      </c>
      <c r="H215" s="208">
        <v>2818</v>
      </c>
      <c r="I215" s="70">
        <v>2</v>
      </c>
      <c r="J215" s="209">
        <f>อุดรธานี!F123</f>
        <v>1473130.03</v>
      </c>
      <c r="K215" s="210">
        <f>อุดรธานี!AO123</f>
        <v>1445718.3800000001</v>
      </c>
      <c r="L215" s="210">
        <f>อุดรธานี!AP123</f>
        <v>373768</v>
      </c>
      <c r="M215" s="210">
        <f>อุดรธานี!AQ123</f>
        <v>363723.38</v>
      </c>
      <c r="N215" s="3"/>
      <c r="O215" s="3"/>
      <c r="P215" s="3"/>
      <c r="Q215" s="77">
        <f t="shared" si="9"/>
        <v>10044.619999999995</v>
      </c>
      <c r="R215" s="78">
        <f t="shared" si="10"/>
        <v>132.63591199432221</v>
      </c>
    </row>
    <row r="216" spans="1:18" ht="24.6" customHeight="1" x14ac:dyDescent="0.7">
      <c r="A216" s="70">
        <v>6</v>
      </c>
      <c r="B216" s="3" t="s">
        <v>44</v>
      </c>
      <c r="C216" s="3" t="s">
        <v>19</v>
      </c>
      <c r="D216" s="3" t="s">
        <v>106</v>
      </c>
      <c r="E216" s="3" t="s">
        <v>20</v>
      </c>
      <c r="F216" s="3" t="s">
        <v>141</v>
      </c>
      <c r="G216" s="3" t="s">
        <v>693</v>
      </c>
      <c r="H216" s="208">
        <v>4638</v>
      </c>
      <c r="I216" s="70">
        <v>4</v>
      </c>
      <c r="J216" s="209">
        <f>อุดรธานี!F124</f>
        <v>831956.68</v>
      </c>
      <c r="K216" s="210">
        <f>อุดรธานี!AO124</f>
        <v>1178483.4200000002</v>
      </c>
      <c r="L216" s="210">
        <f>อุดรธานี!AP124</f>
        <v>633808.4</v>
      </c>
      <c r="M216" s="210">
        <f>อุดรธานี!AQ124</f>
        <v>561009.02999999991</v>
      </c>
      <c r="N216" s="3"/>
      <c r="O216" s="3"/>
      <c r="P216" s="3"/>
      <c r="Q216" s="77">
        <f t="shared" si="9"/>
        <v>72799.370000000112</v>
      </c>
      <c r="R216" s="78">
        <f t="shared" si="10"/>
        <v>136.65554118154378</v>
      </c>
    </row>
    <row r="217" spans="1:18" ht="24.6" customHeight="1" x14ac:dyDescent="0.7">
      <c r="A217" s="70">
        <v>7</v>
      </c>
      <c r="B217" s="3" t="s">
        <v>44</v>
      </c>
      <c r="C217" s="3" t="s">
        <v>19</v>
      </c>
      <c r="D217" s="3" t="s">
        <v>106</v>
      </c>
      <c r="E217" s="3" t="s">
        <v>20</v>
      </c>
      <c r="F217" s="3" t="s">
        <v>141</v>
      </c>
      <c r="G217" s="3" t="s">
        <v>694</v>
      </c>
      <c r="H217" s="208">
        <v>3664</v>
      </c>
      <c r="I217" s="70">
        <v>3</v>
      </c>
      <c r="J217" s="209">
        <f>อุดรธานี!F125</f>
        <v>757799.6</v>
      </c>
      <c r="K217" s="210">
        <f>อุดรธานี!AO125</f>
        <v>886560.8</v>
      </c>
      <c r="L217" s="210">
        <f>อุดรธานี!AP125</f>
        <v>339335.14</v>
      </c>
      <c r="M217" s="210">
        <f>อุดรธานี!AQ125</f>
        <v>342968.95</v>
      </c>
      <c r="N217" s="3"/>
      <c r="O217" s="3"/>
      <c r="P217" s="3"/>
      <c r="Q217" s="77">
        <f t="shared" si="9"/>
        <v>-3633.8099999999977</v>
      </c>
      <c r="R217" s="78">
        <f t="shared" si="10"/>
        <v>92.613302401746722</v>
      </c>
    </row>
    <row r="218" spans="1:18" ht="24.6" customHeight="1" x14ac:dyDescent="0.7">
      <c r="A218" s="70">
        <v>8</v>
      </c>
      <c r="B218" s="3" t="s">
        <v>44</v>
      </c>
      <c r="C218" s="3" t="s">
        <v>19</v>
      </c>
      <c r="D218" s="3" t="s">
        <v>106</v>
      </c>
      <c r="E218" s="3" t="s">
        <v>20</v>
      </c>
      <c r="F218" s="3" t="s">
        <v>141</v>
      </c>
      <c r="G218" s="3" t="s">
        <v>695</v>
      </c>
      <c r="H218" s="208">
        <v>4102</v>
      </c>
      <c r="I218" s="70">
        <v>3</v>
      </c>
      <c r="J218" s="209">
        <f>อุดรธานี!F126</f>
        <v>576944.05000000005</v>
      </c>
      <c r="K218" s="210">
        <f>อุดรธานี!AO126</f>
        <v>650271.76</v>
      </c>
      <c r="L218" s="210">
        <f>อุดรธานี!AP126</f>
        <v>354835.5</v>
      </c>
      <c r="M218" s="210">
        <f>อุดรธานี!AQ126</f>
        <v>404348.74000000005</v>
      </c>
      <c r="N218" s="3"/>
      <c r="O218" s="3"/>
      <c r="P218" s="3"/>
      <c r="Q218" s="77">
        <f t="shared" si="9"/>
        <v>-49513.240000000049</v>
      </c>
      <c r="R218" s="78">
        <f t="shared" si="10"/>
        <v>86.503047294002926</v>
      </c>
    </row>
    <row r="219" spans="1:18" ht="24.6" customHeight="1" x14ac:dyDescent="0.7">
      <c r="A219" s="70">
        <v>9</v>
      </c>
      <c r="B219" s="3" t="s">
        <v>44</v>
      </c>
      <c r="C219" s="3" t="s">
        <v>19</v>
      </c>
      <c r="D219" s="3" t="s">
        <v>106</v>
      </c>
      <c r="E219" s="3" t="s">
        <v>20</v>
      </c>
      <c r="F219" s="3" t="s">
        <v>141</v>
      </c>
      <c r="G219" s="3" t="s">
        <v>696</v>
      </c>
      <c r="H219" s="208">
        <v>1926</v>
      </c>
      <c r="I219" s="70">
        <v>2</v>
      </c>
      <c r="J219" s="209">
        <f>อุดรธานี!F127</f>
        <v>1695971.99</v>
      </c>
      <c r="K219" s="210">
        <f>อุดรธานี!AO127</f>
        <v>1849101.1400000001</v>
      </c>
      <c r="L219" s="210">
        <f>อุดรธานี!AP127</f>
        <v>442255.24</v>
      </c>
      <c r="M219" s="210">
        <f>อุดรธานี!AQ127</f>
        <v>307841.7</v>
      </c>
      <c r="N219" s="3"/>
      <c r="O219" s="3"/>
      <c r="P219" s="3"/>
      <c r="Q219" s="77">
        <f t="shared" si="9"/>
        <v>134413.53999999998</v>
      </c>
      <c r="R219" s="78">
        <f t="shared" si="10"/>
        <v>229.62369678089303</v>
      </c>
    </row>
    <row r="220" spans="1:18" ht="24.6" customHeight="1" x14ac:dyDescent="0.7">
      <c r="A220" s="70">
        <v>10</v>
      </c>
      <c r="B220" s="3" t="s">
        <v>44</v>
      </c>
      <c r="C220" s="3" t="s">
        <v>19</v>
      </c>
      <c r="D220" s="3" t="s">
        <v>106</v>
      </c>
      <c r="E220" s="3" t="s">
        <v>20</v>
      </c>
      <c r="F220" s="3" t="s">
        <v>141</v>
      </c>
      <c r="G220" s="3" t="s">
        <v>697</v>
      </c>
      <c r="H220" s="208">
        <v>2908</v>
      </c>
      <c r="I220" s="70">
        <v>2</v>
      </c>
      <c r="J220" s="209">
        <f>อุดรธานี!F128</f>
        <v>982997.79</v>
      </c>
      <c r="K220" s="210">
        <f>อุดรธานี!AO128</f>
        <v>1007241.7500000001</v>
      </c>
      <c r="L220" s="210">
        <f>อุดรธานี!AP128</f>
        <v>297776.59999999998</v>
      </c>
      <c r="M220" s="210">
        <f>อุดรธานี!AQ128</f>
        <v>263004.14</v>
      </c>
      <c r="N220" s="3"/>
      <c r="O220" s="3"/>
      <c r="P220" s="3"/>
      <c r="Q220" s="77">
        <f t="shared" si="9"/>
        <v>34772.459999999963</v>
      </c>
      <c r="R220" s="78">
        <f t="shared" si="10"/>
        <v>102.39910591471801</v>
      </c>
    </row>
    <row r="221" spans="1:18" ht="24.6" customHeight="1" x14ac:dyDescent="0.7">
      <c r="A221" s="70">
        <v>11</v>
      </c>
      <c r="B221" s="3" t="s">
        <v>44</v>
      </c>
      <c r="C221" s="3" t="s">
        <v>19</v>
      </c>
      <c r="D221" s="3" t="s">
        <v>106</v>
      </c>
      <c r="E221" s="3" t="s">
        <v>20</v>
      </c>
      <c r="F221" s="3" t="s">
        <v>141</v>
      </c>
      <c r="G221" s="3" t="s">
        <v>698</v>
      </c>
      <c r="H221" s="208">
        <v>3030</v>
      </c>
      <c r="I221" s="70">
        <v>3</v>
      </c>
      <c r="J221" s="209">
        <f>อุดรธานี!F129</f>
        <v>320697.19</v>
      </c>
      <c r="K221" s="210">
        <f>อุดรธานี!AO129</f>
        <v>321837.41000000003</v>
      </c>
      <c r="L221" s="210">
        <f>อุดรธานี!AP129</f>
        <v>341591.97000000003</v>
      </c>
      <c r="M221" s="210">
        <f>อุดรธานี!AQ129</f>
        <v>375731.07</v>
      </c>
      <c r="N221" s="3"/>
      <c r="O221" s="3"/>
      <c r="P221" s="3"/>
      <c r="Q221" s="77">
        <f t="shared" si="9"/>
        <v>-34139.099999999977</v>
      </c>
      <c r="R221" s="78">
        <f t="shared" si="10"/>
        <v>112.73662376237625</v>
      </c>
    </row>
    <row r="222" spans="1:18" ht="24.6" customHeight="1" x14ac:dyDescent="0.7">
      <c r="A222" s="212">
        <v>10</v>
      </c>
      <c r="B222" s="213" t="s">
        <v>44</v>
      </c>
      <c r="C222" s="213"/>
      <c r="D222" s="213"/>
      <c r="E222" s="213" t="s">
        <v>56</v>
      </c>
      <c r="F222" s="213"/>
      <c r="G222" s="213" t="s">
        <v>267</v>
      </c>
      <c r="H222" s="216">
        <f>SUM(H211:H221)</f>
        <v>35704</v>
      </c>
      <c r="I222" s="212"/>
      <c r="J222" s="215">
        <f>SUM(J211:J221)</f>
        <v>9383359.9699999988</v>
      </c>
      <c r="K222" s="215">
        <f>SUM(K211:K221)</f>
        <v>10132253.83</v>
      </c>
      <c r="L222" s="215">
        <f>SUM(L211:L221)</f>
        <v>5281290.9399999995</v>
      </c>
      <c r="M222" s="215">
        <f>SUM(M211:M221)</f>
        <v>4528244.9400000004</v>
      </c>
      <c r="N222" s="213">
        <v>10</v>
      </c>
      <c r="O222" s="213">
        <v>10</v>
      </c>
      <c r="P222" s="213">
        <f>N222-O222</f>
        <v>0</v>
      </c>
      <c r="Q222" s="77">
        <f t="shared" si="9"/>
        <v>753045.99999999907</v>
      </c>
      <c r="R222" s="78">
        <f>L222/H222</f>
        <v>147.91874691911269</v>
      </c>
    </row>
    <row r="223" spans="1:18" ht="24.6" customHeight="1" x14ac:dyDescent="0.7">
      <c r="A223" s="70">
        <v>1</v>
      </c>
      <c r="B223" s="3" t="s">
        <v>44</v>
      </c>
      <c r="C223" s="3" t="s">
        <v>268</v>
      </c>
      <c r="D223" s="3" t="s">
        <v>119</v>
      </c>
      <c r="E223" s="3" t="s">
        <v>29</v>
      </c>
      <c r="F223" s="3" t="s">
        <v>269</v>
      </c>
      <c r="G223" s="3" t="s">
        <v>270</v>
      </c>
      <c r="H223" s="208"/>
      <c r="I223" s="70"/>
      <c r="J223" s="209"/>
      <c r="K223" s="210"/>
      <c r="L223" s="211"/>
      <c r="M223" s="211"/>
      <c r="N223" s="3"/>
      <c r="O223" s="3"/>
      <c r="P223" s="3"/>
    </row>
    <row r="224" spans="1:18" ht="24.6" customHeight="1" x14ac:dyDescent="0.7">
      <c r="A224" s="70">
        <v>2</v>
      </c>
      <c r="B224" s="3" t="s">
        <v>44</v>
      </c>
      <c r="C224" s="3" t="s">
        <v>268</v>
      </c>
      <c r="D224" s="3" t="s">
        <v>119</v>
      </c>
      <c r="E224" s="3" t="s">
        <v>29</v>
      </c>
      <c r="F224" s="3" t="s">
        <v>141</v>
      </c>
      <c r="G224" s="3" t="s">
        <v>699</v>
      </c>
      <c r="H224" s="208">
        <v>8840</v>
      </c>
      <c r="I224" s="70">
        <v>5</v>
      </c>
      <c r="J224" s="209">
        <f>อุดรธานี!F130</f>
        <v>1512168.94</v>
      </c>
      <c r="K224" s="210">
        <f>อุดรธานี!AO130</f>
        <v>2040205.79</v>
      </c>
      <c r="L224" s="210">
        <f>อุดรธานี!AP130</f>
        <v>1682284.22</v>
      </c>
      <c r="M224" s="210">
        <f>อุดรธานี!AQ130</f>
        <v>1080579.6200000001</v>
      </c>
      <c r="N224" s="3"/>
      <c r="O224" s="3"/>
      <c r="P224" s="3"/>
      <c r="Q224" s="77">
        <f t="shared" si="9"/>
        <v>601704.59999999986</v>
      </c>
      <c r="R224" s="78">
        <f t="shared" si="10"/>
        <v>190.3036447963801</v>
      </c>
    </row>
    <row r="225" spans="1:18" ht="24.6" customHeight="1" x14ac:dyDescent="0.7">
      <c r="A225" s="70">
        <v>3</v>
      </c>
      <c r="B225" s="3" t="s">
        <v>44</v>
      </c>
      <c r="C225" s="3" t="s">
        <v>268</v>
      </c>
      <c r="D225" s="3" t="s">
        <v>119</v>
      </c>
      <c r="E225" s="3" t="s">
        <v>29</v>
      </c>
      <c r="F225" s="3" t="s">
        <v>141</v>
      </c>
      <c r="G225" s="3" t="s">
        <v>700</v>
      </c>
      <c r="H225" s="208">
        <v>4792</v>
      </c>
      <c r="I225" s="70">
        <v>4</v>
      </c>
      <c r="J225" s="209">
        <f>อุดรธานี!F131</f>
        <v>461980.87</v>
      </c>
      <c r="K225" s="210">
        <f>อุดรธานี!AO131</f>
        <v>665608.93000000005</v>
      </c>
      <c r="L225" s="210">
        <f>อุดรธานี!AP131</f>
        <v>408755.94999999995</v>
      </c>
      <c r="M225" s="210">
        <f>อุดรธานี!AQ131</f>
        <v>734996.85</v>
      </c>
      <c r="N225" s="3"/>
      <c r="O225" s="3"/>
      <c r="P225" s="3"/>
      <c r="Q225" s="77">
        <f t="shared" si="9"/>
        <v>-326240.90000000002</v>
      </c>
      <c r="R225" s="78">
        <f t="shared" si="10"/>
        <v>85.299655676126875</v>
      </c>
    </row>
    <row r="226" spans="1:18" ht="24.6" customHeight="1" x14ac:dyDescent="0.7">
      <c r="A226" s="70">
        <v>4</v>
      </c>
      <c r="B226" s="3" t="s">
        <v>44</v>
      </c>
      <c r="C226" s="3" t="s">
        <v>268</v>
      </c>
      <c r="D226" s="3" t="s">
        <v>119</v>
      </c>
      <c r="E226" s="3" t="s">
        <v>29</v>
      </c>
      <c r="F226" s="3" t="s">
        <v>141</v>
      </c>
      <c r="G226" s="3" t="s">
        <v>701</v>
      </c>
      <c r="H226" s="208">
        <v>8494</v>
      </c>
      <c r="I226" s="70">
        <v>5</v>
      </c>
      <c r="J226" s="209">
        <f>อุดรธานี!F132</f>
        <v>2143868.23</v>
      </c>
      <c r="K226" s="210">
        <f>อุดรธานี!AO132</f>
        <v>3008013.68</v>
      </c>
      <c r="L226" s="210">
        <f>อุดรธานี!AP132</f>
        <v>684662.49</v>
      </c>
      <c r="M226" s="210">
        <f>อุดรธานี!AQ132</f>
        <v>968196.07000000007</v>
      </c>
      <c r="N226" s="3"/>
      <c r="O226" s="3"/>
      <c r="P226" s="3"/>
      <c r="Q226" s="77">
        <f t="shared" si="9"/>
        <v>-283533.58000000007</v>
      </c>
      <c r="R226" s="78">
        <f t="shared" si="10"/>
        <v>80.605426183188129</v>
      </c>
    </row>
    <row r="227" spans="1:18" ht="24.6" customHeight="1" x14ac:dyDescent="0.7">
      <c r="A227" s="70">
        <v>5</v>
      </c>
      <c r="B227" s="3" t="s">
        <v>44</v>
      </c>
      <c r="C227" s="3" t="s">
        <v>268</v>
      </c>
      <c r="D227" s="3" t="s">
        <v>119</v>
      </c>
      <c r="E227" s="3" t="s">
        <v>29</v>
      </c>
      <c r="F227" s="3" t="s">
        <v>141</v>
      </c>
      <c r="G227" s="3" t="s">
        <v>702</v>
      </c>
      <c r="H227" s="208">
        <v>6351</v>
      </c>
      <c r="I227" s="70">
        <v>5</v>
      </c>
      <c r="J227" s="209">
        <f>อุดรธานี!F133</f>
        <v>1301053.01</v>
      </c>
      <c r="K227" s="210">
        <f>อุดรธานี!AO133</f>
        <v>1542386.09</v>
      </c>
      <c r="L227" s="210">
        <f>อุดรธานี!AP133</f>
        <v>441088.9</v>
      </c>
      <c r="M227" s="210">
        <f>อุดรธานี!AQ133</f>
        <v>739228.7300000001</v>
      </c>
      <c r="N227" s="3"/>
      <c r="O227" s="3"/>
      <c r="P227" s="3"/>
      <c r="Q227" s="77">
        <f t="shared" ref="Q227:Q290" si="11">L227-M227</f>
        <v>-298139.83000000007</v>
      </c>
      <c r="R227" s="78">
        <f t="shared" ref="R227:R290" si="12">L227/H227</f>
        <v>69.451881593449855</v>
      </c>
    </row>
    <row r="228" spans="1:18" ht="24.6" customHeight="1" x14ac:dyDescent="0.7">
      <c r="A228" s="70">
        <v>6</v>
      </c>
      <c r="B228" s="3" t="s">
        <v>44</v>
      </c>
      <c r="C228" s="3" t="s">
        <v>268</v>
      </c>
      <c r="D228" s="3" t="s">
        <v>119</v>
      </c>
      <c r="E228" s="3" t="s">
        <v>29</v>
      </c>
      <c r="F228" s="3" t="s">
        <v>141</v>
      </c>
      <c r="G228" s="3" t="s">
        <v>703</v>
      </c>
      <c r="H228" s="208">
        <v>3830</v>
      </c>
      <c r="I228" s="70">
        <v>3</v>
      </c>
      <c r="J228" s="209">
        <f>อุดรธานี!F134</f>
        <v>1436420.35</v>
      </c>
      <c r="K228" s="210">
        <f>อุดรธานี!AO134</f>
        <v>1495191.1600000001</v>
      </c>
      <c r="L228" s="210">
        <f>อุดรธานี!AP134</f>
        <v>829787.39</v>
      </c>
      <c r="M228" s="210">
        <f>อุดรธานี!AQ134</f>
        <v>797320.74999999988</v>
      </c>
      <c r="N228" s="3"/>
      <c r="O228" s="3"/>
      <c r="P228" s="3"/>
      <c r="Q228" s="77">
        <f t="shared" si="11"/>
        <v>32466.64000000013</v>
      </c>
      <c r="R228" s="78">
        <f t="shared" si="12"/>
        <v>216.65467101827676</v>
      </c>
    </row>
    <row r="229" spans="1:18" ht="24.6" customHeight="1" x14ac:dyDescent="0.7">
      <c r="A229" s="70">
        <v>7</v>
      </c>
      <c r="B229" s="3" t="s">
        <v>44</v>
      </c>
      <c r="C229" s="3" t="s">
        <v>268</v>
      </c>
      <c r="D229" s="3" t="s">
        <v>119</v>
      </c>
      <c r="E229" s="3" t="s">
        <v>29</v>
      </c>
      <c r="F229" s="3" t="s">
        <v>141</v>
      </c>
      <c r="G229" s="3" t="s">
        <v>704</v>
      </c>
      <c r="H229" s="208">
        <v>7121</v>
      </c>
      <c r="I229" s="70">
        <v>5</v>
      </c>
      <c r="J229" s="209">
        <f>อุดรธานี!F135</f>
        <v>1401060.24</v>
      </c>
      <c r="K229" s="210">
        <f>อุดรธานี!AO135</f>
        <v>1679528.9100000001</v>
      </c>
      <c r="L229" s="210">
        <f>อุดรธานี!AP135</f>
        <v>1137962.71</v>
      </c>
      <c r="M229" s="210">
        <f>อุดรธานี!AQ135</f>
        <v>1467424.8</v>
      </c>
      <c r="N229" s="3"/>
      <c r="O229" s="3"/>
      <c r="P229" s="3"/>
      <c r="Q229" s="77">
        <f t="shared" si="11"/>
        <v>-329462.09000000008</v>
      </c>
      <c r="R229" s="78">
        <f t="shared" si="12"/>
        <v>159.8037789636287</v>
      </c>
    </row>
    <row r="230" spans="1:18" ht="24.6" customHeight="1" x14ac:dyDescent="0.7">
      <c r="A230" s="70">
        <v>8</v>
      </c>
      <c r="B230" s="3" t="s">
        <v>44</v>
      </c>
      <c r="C230" s="3" t="s">
        <v>268</v>
      </c>
      <c r="D230" s="3" t="s">
        <v>119</v>
      </c>
      <c r="E230" s="3" t="s">
        <v>29</v>
      </c>
      <c r="F230" s="3" t="s">
        <v>141</v>
      </c>
      <c r="G230" s="3" t="s">
        <v>705</v>
      </c>
      <c r="H230" s="208">
        <v>3156</v>
      </c>
      <c r="I230" s="70">
        <v>3</v>
      </c>
      <c r="J230" s="209">
        <f>อุดรธานี!F136</f>
        <v>841824.89</v>
      </c>
      <c r="K230" s="210">
        <f>อุดรธานี!AO136</f>
        <v>781221.2</v>
      </c>
      <c r="L230" s="210">
        <f>อุดรธานี!AP136</f>
        <v>847143.85000000009</v>
      </c>
      <c r="M230" s="210">
        <f>อุดรธานี!AQ136</f>
        <v>703659.25</v>
      </c>
      <c r="N230" s="3"/>
      <c r="O230" s="3"/>
      <c r="P230" s="3"/>
      <c r="Q230" s="77">
        <f t="shared" si="11"/>
        <v>143484.60000000009</v>
      </c>
      <c r="R230" s="78">
        <f t="shared" si="12"/>
        <v>268.423273130545</v>
      </c>
    </row>
    <row r="231" spans="1:18" ht="24.6" customHeight="1" x14ac:dyDescent="0.7">
      <c r="A231" s="70">
        <v>9</v>
      </c>
      <c r="B231" s="3" t="s">
        <v>44</v>
      </c>
      <c r="C231" s="3" t="s">
        <v>268</v>
      </c>
      <c r="D231" s="3" t="s">
        <v>119</v>
      </c>
      <c r="E231" s="3" t="s">
        <v>29</v>
      </c>
      <c r="F231" s="3" t="s">
        <v>141</v>
      </c>
      <c r="G231" s="3" t="s">
        <v>706</v>
      </c>
      <c r="H231" s="208">
        <v>3445</v>
      </c>
      <c r="I231" s="70">
        <v>3</v>
      </c>
      <c r="J231" s="209">
        <f>อุดรธานี!F137</f>
        <v>482337.98</v>
      </c>
      <c r="K231" s="210">
        <f>อุดรธานี!AO137</f>
        <v>612692.80999999994</v>
      </c>
      <c r="L231" s="210">
        <f>อุดรธานี!AP137</f>
        <v>374478.46</v>
      </c>
      <c r="M231" s="210">
        <f>อุดรธานี!AQ137</f>
        <v>699158.16999999993</v>
      </c>
      <c r="N231" s="3"/>
      <c r="O231" s="3"/>
      <c r="P231" s="3"/>
      <c r="Q231" s="77">
        <f t="shared" si="11"/>
        <v>-324679.7099999999</v>
      </c>
      <c r="R231" s="78">
        <f t="shared" si="12"/>
        <v>108.70202031930334</v>
      </c>
    </row>
    <row r="232" spans="1:18" ht="24.6" customHeight="1" x14ac:dyDescent="0.7">
      <c r="A232" s="70">
        <v>10</v>
      </c>
      <c r="B232" s="3" t="s">
        <v>44</v>
      </c>
      <c r="C232" s="3" t="s">
        <v>268</v>
      </c>
      <c r="D232" s="3" t="s">
        <v>119</v>
      </c>
      <c r="E232" s="3" t="s">
        <v>29</v>
      </c>
      <c r="F232" s="3" t="s">
        <v>141</v>
      </c>
      <c r="G232" s="3" t="s">
        <v>707</v>
      </c>
      <c r="H232" s="208">
        <v>7922</v>
      </c>
      <c r="I232" s="70">
        <v>5</v>
      </c>
      <c r="J232" s="209">
        <f>อุดรธานี!F138</f>
        <v>1011414.87</v>
      </c>
      <c r="K232" s="210">
        <f>อุดรธานี!AO138</f>
        <v>1352791.58</v>
      </c>
      <c r="L232" s="210">
        <f>อุดรธานี!AP138</f>
        <v>1330534.17</v>
      </c>
      <c r="M232" s="210">
        <f>อุดรธานี!AQ138</f>
        <v>942036.65</v>
      </c>
      <c r="N232" s="3"/>
      <c r="O232" s="3"/>
      <c r="P232" s="3"/>
      <c r="Q232" s="77">
        <f t="shared" si="11"/>
        <v>388497.5199999999</v>
      </c>
      <c r="R232" s="78">
        <f t="shared" si="12"/>
        <v>167.95432592779599</v>
      </c>
    </row>
    <row r="233" spans="1:18" ht="24.6" customHeight="1" x14ac:dyDescent="0.7">
      <c r="A233" s="70">
        <v>11</v>
      </c>
      <c r="B233" s="3" t="s">
        <v>44</v>
      </c>
      <c r="C233" s="3" t="s">
        <v>268</v>
      </c>
      <c r="D233" s="3" t="s">
        <v>119</v>
      </c>
      <c r="E233" s="3" t="s">
        <v>29</v>
      </c>
      <c r="F233" s="3" t="s">
        <v>141</v>
      </c>
      <c r="G233" s="3" t="s">
        <v>708</v>
      </c>
      <c r="H233" s="208">
        <v>4222</v>
      </c>
      <c r="I233" s="70">
        <v>3</v>
      </c>
      <c r="J233" s="209">
        <f>อุดรธานี!F139</f>
        <v>590123.88</v>
      </c>
      <c r="K233" s="210">
        <f>อุดรธานี!AO139</f>
        <v>798963.86</v>
      </c>
      <c r="L233" s="210">
        <f>อุดรธานี!AP139</f>
        <v>1626000.04</v>
      </c>
      <c r="M233" s="210">
        <f>อุดรธานี!AQ139</f>
        <v>1144783.8700000001</v>
      </c>
      <c r="N233" s="3"/>
      <c r="O233" s="3"/>
      <c r="P233" s="3"/>
      <c r="Q233" s="77">
        <f t="shared" si="11"/>
        <v>481216.16999999993</v>
      </c>
      <c r="R233" s="78">
        <f t="shared" si="12"/>
        <v>385.12554239696829</v>
      </c>
    </row>
    <row r="234" spans="1:18" ht="24.6" customHeight="1" x14ac:dyDescent="0.7">
      <c r="A234" s="70">
        <v>12</v>
      </c>
      <c r="B234" s="3" t="s">
        <v>44</v>
      </c>
      <c r="C234" s="3" t="s">
        <v>268</v>
      </c>
      <c r="D234" s="3" t="s">
        <v>119</v>
      </c>
      <c r="E234" s="3" t="s">
        <v>29</v>
      </c>
      <c r="F234" s="3" t="s">
        <v>141</v>
      </c>
      <c r="G234" s="3" t="s">
        <v>709</v>
      </c>
      <c r="H234" s="208">
        <v>4359</v>
      </c>
      <c r="I234" s="70">
        <v>3</v>
      </c>
      <c r="J234" s="209">
        <f>อุดรธานี!F140</f>
        <v>940969.73</v>
      </c>
      <c r="K234" s="210">
        <f>อุดรธานี!AO140</f>
        <v>1045608.55</v>
      </c>
      <c r="L234" s="210">
        <f>อุดรธานี!AP140</f>
        <v>1172286.92</v>
      </c>
      <c r="M234" s="210">
        <f>อุดรธานี!AQ140</f>
        <v>942196.97</v>
      </c>
      <c r="N234" s="3"/>
      <c r="O234" s="3"/>
      <c r="P234" s="3"/>
      <c r="Q234" s="77">
        <f t="shared" si="11"/>
        <v>230089.94999999995</v>
      </c>
      <c r="R234" s="78">
        <f t="shared" si="12"/>
        <v>268.93482908924062</v>
      </c>
    </row>
    <row r="235" spans="1:18" ht="24.6" customHeight="1" x14ac:dyDescent="0.7">
      <c r="A235" s="70">
        <v>13</v>
      </c>
      <c r="B235" s="3" t="s">
        <v>44</v>
      </c>
      <c r="C235" s="3" t="s">
        <v>268</v>
      </c>
      <c r="D235" s="3" t="s">
        <v>119</v>
      </c>
      <c r="E235" s="3" t="s">
        <v>29</v>
      </c>
      <c r="F235" s="3" t="s">
        <v>141</v>
      </c>
      <c r="G235" s="3" t="s">
        <v>710</v>
      </c>
      <c r="H235" s="208">
        <v>4175</v>
      </c>
      <c r="I235" s="70">
        <v>3</v>
      </c>
      <c r="J235" s="209">
        <f>อุดรธานี!F141</f>
        <v>625575.93999999994</v>
      </c>
      <c r="K235" s="210">
        <f>อุดรธานี!AO141</f>
        <v>939010.25999999989</v>
      </c>
      <c r="L235" s="210">
        <f>อุดรธานี!AP141</f>
        <v>737902.98</v>
      </c>
      <c r="M235" s="210">
        <f>อุดรธานี!AQ141</f>
        <v>692449.83</v>
      </c>
      <c r="N235" s="3"/>
      <c r="O235" s="3"/>
      <c r="P235" s="3"/>
      <c r="Q235" s="77">
        <f t="shared" si="11"/>
        <v>45453.150000000023</v>
      </c>
      <c r="R235" s="78">
        <f t="shared" si="12"/>
        <v>176.74322874251496</v>
      </c>
    </row>
    <row r="236" spans="1:18" ht="24.6" customHeight="1" x14ac:dyDescent="0.7">
      <c r="A236" s="70">
        <v>14</v>
      </c>
      <c r="B236" s="3" t="s">
        <v>44</v>
      </c>
      <c r="C236" s="3" t="s">
        <v>268</v>
      </c>
      <c r="D236" s="3" t="s">
        <v>119</v>
      </c>
      <c r="E236" s="3" t="s">
        <v>29</v>
      </c>
      <c r="F236" s="3" t="s">
        <v>141</v>
      </c>
      <c r="G236" s="3" t="s">
        <v>711</v>
      </c>
      <c r="H236" s="208">
        <v>2620</v>
      </c>
      <c r="I236" s="70">
        <v>2</v>
      </c>
      <c r="J236" s="209">
        <f>อุดรธานี!F142</f>
        <v>105319.19</v>
      </c>
      <c r="K236" s="210">
        <f>อุดรธานี!AO142</f>
        <v>144827</v>
      </c>
      <c r="L236" s="210">
        <f>อุดรธานี!AP142</f>
        <v>625503.91999999993</v>
      </c>
      <c r="M236" s="210">
        <f>อุดรธานี!AQ142</f>
        <v>584145.64</v>
      </c>
      <c r="N236" s="3"/>
      <c r="O236" s="3"/>
      <c r="P236" s="3"/>
      <c r="Q236" s="77">
        <f t="shared" si="11"/>
        <v>41358.279999999912</v>
      </c>
      <c r="R236" s="78">
        <f t="shared" si="12"/>
        <v>238.74195419847325</v>
      </c>
    </row>
    <row r="237" spans="1:18" ht="24.6" customHeight="1" x14ac:dyDescent="0.7">
      <c r="A237" s="70">
        <v>15</v>
      </c>
      <c r="B237" s="3" t="s">
        <v>44</v>
      </c>
      <c r="C237" s="3" t="s">
        <v>268</v>
      </c>
      <c r="D237" s="3" t="s">
        <v>119</v>
      </c>
      <c r="E237" s="3" t="s">
        <v>29</v>
      </c>
      <c r="F237" s="3" t="s">
        <v>141</v>
      </c>
      <c r="G237" s="3" t="s">
        <v>712</v>
      </c>
      <c r="H237" s="208">
        <v>5100</v>
      </c>
      <c r="I237" s="70">
        <v>4</v>
      </c>
      <c r="J237" s="209">
        <f>อุดรธานี!F143</f>
        <v>652739.22</v>
      </c>
      <c r="K237" s="210">
        <f>อุดรธานี!AO143</f>
        <v>1051527.04</v>
      </c>
      <c r="L237" s="210">
        <f>อุดรธานี!AP143</f>
        <v>1937681.52</v>
      </c>
      <c r="M237" s="210">
        <f>อุดรธานี!AQ143</f>
        <v>1383143.6</v>
      </c>
      <c r="N237" s="3"/>
      <c r="O237" s="3"/>
      <c r="P237" s="3"/>
      <c r="Q237" s="77">
        <f t="shared" si="11"/>
        <v>554537.91999999993</v>
      </c>
      <c r="R237" s="78">
        <f t="shared" si="12"/>
        <v>379.93755294117648</v>
      </c>
    </row>
    <row r="238" spans="1:18" ht="24.6" customHeight="1" x14ac:dyDescent="0.7">
      <c r="A238" s="70">
        <v>16</v>
      </c>
      <c r="B238" s="3" t="s">
        <v>44</v>
      </c>
      <c r="C238" s="3" t="s">
        <v>268</v>
      </c>
      <c r="D238" s="3" t="s">
        <v>119</v>
      </c>
      <c r="E238" s="3" t="s">
        <v>29</v>
      </c>
      <c r="F238" s="3" t="s">
        <v>141</v>
      </c>
      <c r="G238" s="3" t="s">
        <v>713</v>
      </c>
      <c r="H238" s="208">
        <v>7114</v>
      </c>
      <c r="I238" s="70">
        <v>5</v>
      </c>
      <c r="J238" s="209">
        <f>อุดรธานี!F144</f>
        <v>1554641.14</v>
      </c>
      <c r="K238" s="210">
        <f>อุดรธานี!AO144</f>
        <v>1763986.2299999997</v>
      </c>
      <c r="L238" s="210">
        <f>อุดรธานี!AP144</f>
        <v>1248762.3700000001</v>
      </c>
      <c r="M238" s="210">
        <f>อุดรธานี!AQ144</f>
        <v>1169182</v>
      </c>
      <c r="N238" s="3"/>
      <c r="O238" s="3"/>
      <c r="P238" s="3"/>
      <c r="Q238" s="77">
        <f t="shared" si="11"/>
        <v>79580.370000000112</v>
      </c>
      <c r="R238" s="78">
        <f t="shared" si="12"/>
        <v>175.53589682316561</v>
      </c>
    </row>
    <row r="239" spans="1:18" ht="24.6" customHeight="1" x14ac:dyDescent="0.7">
      <c r="A239" s="212">
        <v>11</v>
      </c>
      <c r="B239" s="213" t="s">
        <v>44</v>
      </c>
      <c r="C239" s="213"/>
      <c r="D239" s="213"/>
      <c r="E239" s="213" t="s">
        <v>56</v>
      </c>
      <c r="F239" s="213"/>
      <c r="G239" s="213" t="s">
        <v>271</v>
      </c>
      <c r="H239" s="216">
        <f>SUM(H223:H238)</f>
        <v>81541</v>
      </c>
      <c r="I239" s="212"/>
      <c r="J239" s="215">
        <f>SUM(J223:J238)</f>
        <v>15061498.480000002</v>
      </c>
      <c r="K239" s="215">
        <f>SUM(K223:K238)</f>
        <v>18921563.09</v>
      </c>
      <c r="L239" s="215">
        <f>SUM(L223:L238)</f>
        <v>15084835.890000001</v>
      </c>
      <c r="M239" s="215">
        <f>SUM(M223:M238)</f>
        <v>14048502.800000001</v>
      </c>
      <c r="N239" s="213">
        <v>15</v>
      </c>
      <c r="O239" s="213">
        <v>15</v>
      </c>
      <c r="P239" s="213">
        <f>N239-O239</f>
        <v>0</v>
      </c>
      <c r="Q239" s="77">
        <f t="shared" si="11"/>
        <v>1036333.0899999999</v>
      </c>
      <c r="R239" s="78">
        <f>L239/H239</f>
        <v>184.99694497246784</v>
      </c>
    </row>
    <row r="240" spans="1:18" ht="24.6" customHeight="1" x14ac:dyDescent="0.7">
      <c r="A240" s="70">
        <v>1</v>
      </c>
      <c r="B240" s="3" t="s">
        <v>44</v>
      </c>
      <c r="C240" s="3" t="s">
        <v>272</v>
      </c>
      <c r="D240" s="3" t="s">
        <v>109</v>
      </c>
      <c r="E240" s="3" t="s">
        <v>30</v>
      </c>
      <c r="F240" s="3" t="s">
        <v>171</v>
      </c>
      <c r="G240" s="3" t="s">
        <v>273</v>
      </c>
      <c r="H240" s="208"/>
      <c r="I240" s="70"/>
      <c r="J240" s="209"/>
      <c r="K240" s="210"/>
      <c r="L240" s="211"/>
      <c r="M240" s="211"/>
      <c r="N240" s="3"/>
      <c r="O240" s="3"/>
      <c r="P240" s="3"/>
    </row>
    <row r="241" spans="1:18" ht="24.6" customHeight="1" x14ac:dyDescent="0.7">
      <c r="A241" s="70">
        <v>2</v>
      </c>
      <c r="B241" s="3" t="s">
        <v>44</v>
      </c>
      <c r="C241" s="3" t="s">
        <v>272</v>
      </c>
      <c r="D241" s="3" t="s">
        <v>109</v>
      </c>
      <c r="E241" s="3" t="s">
        <v>30</v>
      </c>
      <c r="F241" s="3" t="s">
        <v>141</v>
      </c>
      <c r="G241" s="3" t="s">
        <v>714</v>
      </c>
      <c r="H241" s="208">
        <v>3260</v>
      </c>
      <c r="I241" s="70">
        <v>3</v>
      </c>
      <c r="J241" s="209">
        <f>อุดรธานี!F145</f>
        <v>229701.28</v>
      </c>
      <c r="K241" s="210">
        <f>อุดรธานี!AO145</f>
        <v>601404.65999999992</v>
      </c>
      <c r="L241" s="210">
        <f>อุดรธานี!AP145</f>
        <v>330825.83</v>
      </c>
      <c r="M241" s="210">
        <f>อุดรธานี!AQ145</f>
        <v>482854.93</v>
      </c>
      <c r="N241" s="3"/>
      <c r="O241" s="3"/>
      <c r="P241" s="3"/>
      <c r="Q241" s="77">
        <f t="shared" si="11"/>
        <v>-152029.09999999998</v>
      </c>
      <c r="R241" s="78">
        <f t="shared" si="12"/>
        <v>101.48031595092026</v>
      </c>
    </row>
    <row r="242" spans="1:18" ht="24.6" customHeight="1" x14ac:dyDescent="0.7">
      <c r="A242" s="70">
        <v>3</v>
      </c>
      <c r="B242" s="3" t="s">
        <v>44</v>
      </c>
      <c r="C242" s="3" t="s">
        <v>272</v>
      </c>
      <c r="D242" s="3" t="s">
        <v>109</v>
      </c>
      <c r="E242" s="3" t="s">
        <v>30</v>
      </c>
      <c r="F242" s="3" t="s">
        <v>141</v>
      </c>
      <c r="G242" s="3" t="s">
        <v>715</v>
      </c>
      <c r="H242" s="208">
        <v>5443</v>
      </c>
      <c r="I242" s="70">
        <v>4</v>
      </c>
      <c r="J242" s="209">
        <f>อุดรธานี!F146</f>
        <v>1624327.43</v>
      </c>
      <c r="K242" s="210">
        <f>อุดรธานี!AO146</f>
        <v>2161411.2600000002</v>
      </c>
      <c r="L242" s="210">
        <f>อุดรธานี!AP146</f>
        <v>605757.9</v>
      </c>
      <c r="M242" s="210">
        <f>อุดรธานี!AQ146</f>
        <v>870289.97000000009</v>
      </c>
      <c r="N242" s="3"/>
      <c r="O242" s="3"/>
      <c r="P242" s="3"/>
      <c r="Q242" s="77">
        <f t="shared" si="11"/>
        <v>-264532.07000000007</v>
      </c>
      <c r="R242" s="78">
        <f t="shared" si="12"/>
        <v>111.29118133382326</v>
      </c>
    </row>
    <row r="243" spans="1:18" ht="24.6" customHeight="1" x14ac:dyDescent="0.7">
      <c r="A243" s="70">
        <v>4</v>
      </c>
      <c r="B243" s="3" t="s">
        <v>44</v>
      </c>
      <c r="C243" s="3" t="s">
        <v>272</v>
      </c>
      <c r="D243" s="3" t="s">
        <v>109</v>
      </c>
      <c r="E243" s="3" t="s">
        <v>30</v>
      </c>
      <c r="F243" s="3" t="s">
        <v>141</v>
      </c>
      <c r="G243" s="3" t="s">
        <v>716</v>
      </c>
      <c r="H243" s="208">
        <v>2005</v>
      </c>
      <c r="I243" s="70">
        <v>2</v>
      </c>
      <c r="J243" s="209">
        <f>อุดรธานี!F147</f>
        <v>142073.16</v>
      </c>
      <c r="K243" s="210">
        <f>อุดรธานี!AO147</f>
        <v>351308.05999999994</v>
      </c>
      <c r="L243" s="210">
        <f>อุดรธานี!AP147</f>
        <v>288192.02999999997</v>
      </c>
      <c r="M243" s="210">
        <f>อุดรธานี!AQ147</f>
        <v>497382.67</v>
      </c>
      <c r="N243" s="3"/>
      <c r="O243" s="3"/>
      <c r="P243" s="3"/>
      <c r="Q243" s="77">
        <f t="shared" si="11"/>
        <v>-209190.64</v>
      </c>
      <c r="R243" s="78">
        <f t="shared" si="12"/>
        <v>143.73667331670822</v>
      </c>
    </row>
    <row r="244" spans="1:18" ht="24.6" customHeight="1" x14ac:dyDescent="0.7">
      <c r="A244" s="70">
        <v>5</v>
      </c>
      <c r="B244" s="3" t="s">
        <v>44</v>
      </c>
      <c r="C244" s="3" t="s">
        <v>272</v>
      </c>
      <c r="D244" s="3" t="s">
        <v>109</v>
      </c>
      <c r="E244" s="3" t="s">
        <v>30</v>
      </c>
      <c r="F244" s="3" t="s">
        <v>141</v>
      </c>
      <c r="G244" s="3" t="s">
        <v>717</v>
      </c>
      <c r="H244" s="208">
        <v>5609</v>
      </c>
      <c r="I244" s="70">
        <v>4</v>
      </c>
      <c r="J244" s="209">
        <f>อุดรธานี!F148</f>
        <v>1293979.3999999999</v>
      </c>
      <c r="K244" s="210">
        <f>อุดรธานี!AO148</f>
        <v>1288154.0299999998</v>
      </c>
      <c r="L244" s="210">
        <f>อุดรธานี!AP148</f>
        <v>370391.99</v>
      </c>
      <c r="M244" s="210">
        <f>อุดรธานี!AQ148</f>
        <v>633927.6399999999</v>
      </c>
      <c r="N244" s="3"/>
      <c r="O244" s="3"/>
      <c r="P244" s="3"/>
      <c r="Q244" s="77">
        <f t="shared" si="11"/>
        <v>-263535.64999999991</v>
      </c>
      <c r="R244" s="78">
        <f t="shared" si="12"/>
        <v>66.035298627206274</v>
      </c>
    </row>
    <row r="245" spans="1:18" ht="24.6" customHeight="1" x14ac:dyDescent="0.7">
      <c r="A245" s="70">
        <v>6</v>
      </c>
      <c r="B245" s="3" t="s">
        <v>44</v>
      </c>
      <c r="C245" s="3" t="s">
        <v>272</v>
      </c>
      <c r="D245" s="3" t="s">
        <v>109</v>
      </c>
      <c r="E245" s="3" t="s">
        <v>30</v>
      </c>
      <c r="F245" s="3" t="s">
        <v>141</v>
      </c>
      <c r="G245" s="3" t="s">
        <v>718</v>
      </c>
      <c r="H245" s="208">
        <v>3391</v>
      </c>
      <c r="I245" s="70">
        <v>3</v>
      </c>
      <c r="J245" s="209">
        <f>อุดรธานี!F149</f>
        <v>1215780.6000000001</v>
      </c>
      <c r="K245" s="210">
        <f>อุดรธานี!AO149</f>
        <v>1940526.5100000002</v>
      </c>
      <c r="L245" s="210">
        <f>อุดรธานี!AP149</f>
        <v>1075753.47</v>
      </c>
      <c r="M245" s="210">
        <f>อุดรธานี!AQ149</f>
        <v>817992.48</v>
      </c>
      <c r="N245" s="3"/>
      <c r="O245" s="3"/>
      <c r="P245" s="3"/>
      <c r="Q245" s="77">
        <f t="shared" si="11"/>
        <v>257760.99</v>
      </c>
      <c r="R245" s="78">
        <f t="shared" si="12"/>
        <v>317.23782659982305</v>
      </c>
    </row>
    <row r="246" spans="1:18" ht="24.6" customHeight="1" x14ac:dyDescent="0.7">
      <c r="A246" s="70">
        <v>7</v>
      </c>
      <c r="B246" s="3" t="s">
        <v>44</v>
      </c>
      <c r="C246" s="3" t="s">
        <v>272</v>
      </c>
      <c r="D246" s="3" t="s">
        <v>109</v>
      </c>
      <c r="E246" s="3" t="s">
        <v>30</v>
      </c>
      <c r="F246" s="3" t="s">
        <v>141</v>
      </c>
      <c r="G246" s="3" t="s">
        <v>719</v>
      </c>
      <c r="H246" s="208">
        <v>4086</v>
      </c>
      <c r="I246" s="70">
        <v>3</v>
      </c>
      <c r="J246" s="209">
        <f>อุดรธานี!F150</f>
        <v>1307774.27</v>
      </c>
      <c r="K246" s="210">
        <f>อุดรธานี!AO150</f>
        <v>1462685.96</v>
      </c>
      <c r="L246" s="210">
        <f>อุดรธานี!AP150</f>
        <v>394942.89</v>
      </c>
      <c r="M246" s="210">
        <f>อุดรธานี!AQ150</f>
        <v>632111.39</v>
      </c>
      <c r="N246" s="3"/>
      <c r="O246" s="3"/>
      <c r="P246" s="3"/>
      <c r="Q246" s="77">
        <f t="shared" si="11"/>
        <v>-237168.5</v>
      </c>
      <c r="R246" s="78">
        <f t="shared" si="12"/>
        <v>96.657584434654922</v>
      </c>
    </row>
    <row r="247" spans="1:18" ht="24.6" customHeight="1" x14ac:dyDescent="0.7">
      <c r="A247" s="70">
        <v>8</v>
      </c>
      <c r="B247" s="3" t="s">
        <v>44</v>
      </c>
      <c r="C247" s="3" t="s">
        <v>272</v>
      </c>
      <c r="D247" s="3" t="s">
        <v>109</v>
      </c>
      <c r="E247" s="3" t="s">
        <v>30</v>
      </c>
      <c r="F247" s="3" t="s">
        <v>141</v>
      </c>
      <c r="G247" s="3" t="s">
        <v>720</v>
      </c>
      <c r="H247" s="208">
        <v>4501</v>
      </c>
      <c r="I247" s="70">
        <v>4</v>
      </c>
      <c r="J247" s="209">
        <f>อุดรธานี!F151</f>
        <v>224274.91</v>
      </c>
      <c r="K247" s="210">
        <f>อุดรธานี!AO151</f>
        <v>1296607.8800000001</v>
      </c>
      <c r="L247" s="210">
        <f>อุดรธานี!AP151</f>
        <v>451848.36000000004</v>
      </c>
      <c r="M247" s="210">
        <f>อุดรธานี!AQ151</f>
        <v>590390.04</v>
      </c>
      <c r="N247" s="3"/>
      <c r="O247" s="3"/>
      <c r="P247" s="3"/>
      <c r="Q247" s="77">
        <f t="shared" si="11"/>
        <v>-138541.68</v>
      </c>
      <c r="R247" s="78">
        <f t="shared" si="12"/>
        <v>100.38843812486115</v>
      </c>
    </row>
    <row r="248" spans="1:18" ht="24.6" customHeight="1" x14ac:dyDescent="0.7">
      <c r="A248" s="70">
        <v>9</v>
      </c>
      <c r="B248" s="3" t="s">
        <v>44</v>
      </c>
      <c r="C248" s="3" t="s">
        <v>272</v>
      </c>
      <c r="D248" s="3" t="s">
        <v>109</v>
      </c>
      <c r="E248" s="3" t="s">
        <v>30</v>
      </c>
      <c r="F248" s="3" t="s">
        <v>141</v>
      </c>
      <c r="G248" s="3" t="s">
        <v>721</v>
      </c>
      <c r="H248" s="208">
        <v>4158</v>
      </c>
      <c r="I248" s="70">
        <v>3</v>
      </c>
      <c r="J248" s="209">
        <f>อุดรธานี!F152</f>
        <v>86275.45</v>
      </c>
      <c r="K248" s="210">
        <f>อุดรธานี!AO152</f>
        <v>103568.68999999999</v>
      </c>
      <c r="L248" s="210">
        <f>อุดรธานี!AP152</f>
        <v>393607.21</v>
      </c>
      <c r="M248" s="210">
        <f>อุดรธานี!AQ152</f>
        <v>648776.05000000005</v>
      </c>
      <c r="N248" s="3"/>
      <c r="O248" s="3"/>
      <c r="P248" s="3"/>
      <c r="Q248" s="77">
        <f t="shared" si="11"/>
        <v>-255168.84000000003</v>
      </c>
      <c r="R248" s="78">
        <f t="shared" si="12"/>
        <v>94.662628667628667</v>
      </c>
    </row>
    <row r="249" spans="1:18" ht="24.6" customHeight="1" x14ac:dyDescent="0.7">
      <c r="A249" s="70">
        <v>10</v>
      </c>
      <c r="B249" s="3" t="s">
        <v>44</v>
      </c>
      <c r="C249" s="3" t="s">
        <v>272</v>
      </c>
      <c r="D249" s="3" t="s">
        <v>109</v>
      </c>
      <c r="E249" s="3" t="s">
        <v>30</v>
      </c>
      <c r="F249" s="3" t="s">
        <v>141</v>
      </c>
      <c r="G249" s="3" t="s">
        <v>722</v>
      </c>
      <c r="H249" s="208">
        <v>3908</v>
      </c>
      <c r="I249" s="70">
        <v>3</v>
      </c>
      <c r="J249" s="209">
        <f>อุดรธานี!F153</f>
        <v>338026.27</v>
      </c>
      <c r="K249" s="210">
        <f>อุดรธานี!AO153</f>
        <v>505692.88000000006</v>
      </c>
      <c r="L249" s="210">
        <f>อุดรธานี!AP153</f>
        <v>737018.09</v>
      </c>
      <c r="M249" s="210">
        <f>อุดรธานี!AQ153</f>
        <v>613122.21</v>
      </c>
      <c r="N249" s="3"/>
      <c r="O249" s="3"/>
      <c r="P249" s="3"/>
      <c r="Q249" s="77">
        <f t="shared" si="11"/>
        <v>123895.88</v>
      </c>
      <c r="R249" s="78">
        <f t="shared" si="12"/>
        <v>188.5921417604913</v>
      </c>
    </row>
    <row r="250" spans="1:18" ht="24.6" customHeight="1" x14ac:dyDescent="0.7">
      <c r="A250" s="70">
        <v>11</v>
      </c>
      <c r="B250" s="3" t="s">
        <v>44</v>
      </c>
      <c r="C250" s="3" t="s">
        <v>272</v>
      </c>
      <c r="D250" s="3" t="s">
        <v>109</v>
      </c>
      <c r="E250" s="3" t="s">
        <v>30</v>
      </c>
      <c r="F250" s="3" t="s">
        <v>141</v>
      </c>
      <c r="G250" s="3" t="s">
        <v>723</v>
      </c>
      <c r="H250" s="208">
        <v>3711</v>
      </c>
      <c r="I250" s="70">
        <v>3</v>
      </c>
      <c r="J250" s="209">
        <f>อุดรธานี!F154</f>
        <v>683453.03</v>
      </c>
      <c r="K250" s="210">
        <f>อุดรธานี!AO154</f>
        <v>1256279.19</v>
      </c>
      <c r="L250" s="210">
        <f>อุดรธานี!AP154</f>
        <v>245900.4</v>
      </c>
      <c r="M250" s="210">
        <f>อุดรธานี!AQ154</f>
        <v>517357.39</v>
      </c>
      <c r="N250" s="3"/>
      <c r="O250" s="3"/>
      <c r="P250" s="3"/>
      <c r="Q250" s="77">
        <f t="shared" si="11"/>
        <v>-271456.99</v>
      </c>
      <c r="R250" s="78">
        <f t="shared" si="12"/>
        <v>66.262570735650769</v>
      </c>
    </row>
    <row r="251" spans="1:18" ht="24.6" customHeight="1" x14ac:dyDescent="0.7">
      <c r="A251" s="70">
        <v>12</v>
      </c>
      <c r="B251" s="3" t="s">
        <v>44</v>
      </c>
      <c r="C251" s="3" t="s">
        <v>272</v>
      </c>
      <c r="D251" s="3" t="s">
        <v>109</v>
      </c>
      <c r="E251" s="3" t="s">
        <v>30</v>
      </c>
      <c r="F251" s="3" t="s">
        <v>141</v>
      </c>
      <c r="G251" s="3" t="s">
        <v>724</v>
      </c>
      <c r="H251" s="208">
        <v>6818</v>
      </c>
      <c r="I251" s="70">
        <v>5</v>
      </c>
      <c r="J251" s="209">
        <f>อุดรธานี!F155</f>
        <v>5170843.08</v>
      </c>
      <c r="K251" s="210">
        <f>อุดรธานี!AO155</f>
        <v>5402060.9100000011</v>
      </c>
      <c r="L251" s="210">
        <f>อุดรธานี!AP155</f>
        <v>1614415.94</v>
      </c>
      <c r="M251" s="210">
        <f>อุดรธานี!AQ155</f>
        <v>1133614.27</v>
      </c>
      <c r="N251" s="3"/>
      <c r="O251" s="3"/>
      <c r="P251" s="3"/>
      <c r="Q251" s="77">
        <f t="shared" si="11"/>
        <v>480801.66999999993</v>
      </c>
      <c r="R251" s="78">
        <f t="shared" si="12"/>
        <v>236.7873188618363</v>
      </c>
    </row>
    <row r="252" spans="1:18" ht="24.6" customHeight="1" x14ac:dyDescent="0.7">
      <c r="A252" s="70">
        <v>13</v>
      </c>
      <c r="B252" s="3" t="s">
        <v>44</v>
      </c>
      <c r="C252" s="3" t="s">
        <v>272</v>
      </c>
      <c r="D252" s="3" t="s">
        <v>109</v>
      </c>
      <c r="E252" s="3" t="s">
        <v>30</v>
      </c>
      <c r="F252" s="3" t="s">
        <v>141</v>
      </c>
      <c r="G252" s="3" t="s">
        <v>725</v>
      </c>
      <c r="H252" s="208">
        <v>4682</v>
      </c>
      <c r="I252" s="70">
        <v>4</v>
      </c>
      <c r="J252" s="209">
        <f>อุดรธานี!F156</f>
        <v>206601.28</v>
      </c>
      <c r="K252" s="210">
        <f>อุดรธานี!AO156</f>
        <v>698124.73</v>
      </c>
      <c r="L252" s="210">
        <f>อุดรธานี!AP156</f>
        <v>1140886.8999999999</v>
      </c>
      <c r="M252" s="210">
        <f>อุดรธานี!AQ156</f>
        <v>863767.83</v>
      </c>
      <c r="N252" s="3"/>
      <c r="O252" s="3"/>
      <c r="P252" s="3"/>
      <c r="Q252" s="77">
        <f t="shared" si="11"/>
        <v>277119.06999999995</v>
      </c>
      <c r="R252" s="78">
        <f t="shared" si="12"/>
        <v>243.67511747116615</v>
      </c>
    </row>
    <row r="253" spans="1:18" ht="24.6" customHeight="1" x14ac:dyDescent="0.7">
      <c r="A253" s="70">
        <v>14</v>
      </c>
      <c r="B253" s="3" t="s">
        <v>44</v>
      </c>
      <c r="C253" s="3" t="s">
        <v>272</v>
      </c>
      <c r="D253" s="3" t="s">
        <v>109</v>
      </c>
      <c r="E253" s="3" t="s">
        <v>30</v>
      </c>
      <c r="F253" s="3" t="s">
        <v>141</v>
      </c>
      <c r="G253" s="3" t="s">
        <v>726</v>
      </c>
      <c r="H253" s="208">
        <v>2270</v>
      </c>
      <c r="I253" s="70">
        <v>2</v>
      </c>
      <c r="J253" s="209">
        <f>อุดรธานี!F157</f>
        <v>45395.21</v>
      </c>
      <c r="K253" s="210">
        <f>อุดรธานี!AO157</f>
        <v>23568.14</v>
      </c>
      <c r="L253" s="210">
        <f>อุดรธานี!AP157</f>
        <v>136820.37</v>
      </c>
      <c r="M253" s="210">
        <f>อุดรธานี!AQ157</f>
        <v>367071.61000000004</v>
      </c>
      <c r="N253" s="3"/>
      <c r="O253" s="3"/>
      <c r="P253" s="3"/>
      <c r="Q253" s="77">
        <f t="shared" si="11"/>
        <v>-230251.24000000005</v>
      </c>
      <c r="R253" s="78">
        <f t="shared" si="12"/>
        <v>60.273290748898674</v>
      </c>
    </row>
    <row r="254" spans="1:18" ht="24.6" customHeight="1" x14ac:dyDescent="0.7">
      <c r="A254" s="70">
        <v>15</v>
      </c>
      <c r="B254" s="3" t="s">
        <v>44</v>
      </c>
      <c r="C254" s="3" t="s">
        <v>272</v>
      </c>
      <c r="D254" s="3" t="s">
        <v>109</v>
      </c>
      <c r="E254" s="3" t="s">
        <v>30</v>
      </c>
      <c r="F254" s="3" t="s">
        <v>141</v>
      </c>
      <c r="G254" s="3" t="s">
        <v>727</v>
      </c>
      <c r="H254" s="208">
        <v>3246</v>
      </c>
      <c r="I254" s="70">
        <v>3</v>
      </c>
      <c r="J254" s="209">
        <f>อุดรธานี!F158</f>
        <v>311744.55</v>
      </c>
      <c r="K254" s="210">
        <f>อุดรธานี!AO158</f>
        <v>899332.21</v>
      </c>
      <c r="L254" s="210">
        <f>อุดรธานี!AP158</f>
        <v>556020.5</v>
      </c>
      <c r="M254" s="210">
        <f>อุดรธานี!AQ158</f>
        <v>732988.44</v>
      </c>
      <c r="N254" s="3"/>
      <c r="O254" s="3"/>
      <c r="P254" s="3"/>
      <c r="Q254" s="77">
        <f t="shared" si="11"/>
        <v>-176967.93999999994</v>
      </c>
      <c r="R254" s="78">
        <f t="shared" si="12"/>
        <v>171.29405422057917</v>
      </c>
    </row>
    <row r="255" spans="1:18" ht="24.6" customHeight="1" x14ac:dyDescent="0.7">
      <c r="A255" s="70">
        <v>16</v>
      </c>
      <c r="B255" s="3" t="s">
        <v>44</v>
      </c>
      <c r="C255" s="3" t="s">
        <v>272</v>
      </c>
      <c r="D255" s="3" t="s">
        <v>109</v>
      </c>
      <c r="E255" s="3" t="s">
        <v>30</v>
      </c>
      <c r="F255" s="3" t="s">
        <v>141</v>
      </c>
      <c r="G255" s="3" t="s">
        <v>728</v>
      </c>
      <c r="H255" s="208">
        <v>2523</v>
      </c>
      <c r="I255" s="70">
        <v>2</v>
      </c>
      <c r="J255" s="209">
        <f>อุดรธานี!F159</f>
        <v>816083.6</v>
      </c>
      <c r="K255" s="210">
        <f>อุดรธานี!AO159</f>
        <v>1081466.8999999999</v>
      </c>
      <c r="L255" s="210">
        <f>อุดรธานี!AP159</f>
        <v>317713.96000000002</v>
      </c>
      <c r="M255" s="210">
        <f>อุดรธานี!AQ159</f>
        <v>504992.57</v>
      </c>
      <c r="N255" s="3"/>
      <c r="O255" s="3"/>
      <c r="P255" s="3"/>
      <c r="Q255" s="77">
        <f t="shared" si="11"/>
        <v>-187278.61</v>
      </c>
      <c r="R255" s="78">
        <f t="shared" si="12"/>
        <v>125.9270550931431</v>
      </c>
    </row>
    <row r="256" spans="1:18" ht="24.6" customHeight="1" x14ac:dyDescent="0.7">
      <c r="A256" s="70">
        <v>17</v>
      </c>
      <c r="B256" s="3" t="s">
        <v>44</v>
      </c>
      <c r="C256" s="3" t="s">
        <v>272</v>
      </c>
      <c r="D256" s="3" t="s">
        <v>109</v>
      </c>
      <c r="E256" s="3" t="s">
        <v>30</v>
      </c>
      <c r="F256" s="3" t="s">
        <v>141</v>
      </c>
      <c r="G256" s="3" t="s">
        <v>729</v>
      </c>
      <c r="H256" s="208">
        <v>3997</v>
      </c>
      <c r="I256" s="70">
        <v>3</v>
      </c>
      <c r="J256" s="209">
        <f>อุดรธานี!F160</f>
        <v>878174.16</v>
      </c>
      <c r="K256" s="210">
        <f>อุดรธานี!AO160</f>
        <v>869625.59000000008</v>
      </c>
      <c r="L256" s="210">
        <f>อุดรธานี!AP160</f>
        <v>564145.63</v>
      </c>
      <c r="M256" s="210">
        <f>อุดรธานี!AQ160</f>
        <v>761030.81</v>
      </c>
      <c r="N256" s="3"/>
      <c r="O256" s="3"/>
      <c r="P256" s="3"/>
      <c r="Q256" s="77">
        <f t="shared" si="11"/>
        <v>-196885.18000000005</v>
      </c>
      <c r="R256" s="78">
        <f t="shared" si="12"/>
        <v>141.14226419814861</v>
      </c>
    </row>
    <row r="257" spans="1:18" ht="24.6" customHeight="1" x14ac:dyDescent="0.7">
      <c r="A257" s="70">
        <v>18</v>
      </c>
      <c r="B257" s="3" t="s">
        <v>44</v>
      </c>
      <c r="C257" s="3" t="s">
        <v>272</v>
      </c>
      <c r="D257" s="3" t="s">
        <v>109</v>
      </c>
      <c r="E257" s="3" t="s">
        <v>30</v>
      </c>
      <c r="F257" s="3" t="s">
        <v>141</v>
      </c>
      <c r="G257" s="3" t="s">
        <v>730</v>
      </c>
      <c r="H257" s="208">
        <v>2435</v>
      </c>
      <c r="I257" s="70">
        <v>2</v>
      </c>
      <c r="J257" s="209">
        <f>อุดรธานี!F161</f>
        <v>150136.5</v>
      </c>
      <c r="K257" s="210">
        <f>อุดรธานี!AO161</f>
        <v>328134.93</v>
      </c>
      <c r="L257" s="210">
        <f>อุดรธานี!AP161</f>
        <v>422617.54000000004</v>
      </c>
      <c r="M257" s="210">
        <f>อุดรธานี!AQ161</f>
        <v>472479.13</v>
      </c>
      <c r="N257" s="3"/>
      <c r="O257" s="3"/>
      <c r="P257" s="3"/>
      <c r="Q257" s="77">
        <f t="shared" si="11"/>
        <v>-49861.589999999967</v>
      </c>
      <c r="R257" s="78">
        <f t="shared" si="12"/>
        <v>173.55956468172485</v>
      </c>
    </row>
    <row r="258" spans="1:18" ht="24.6" customHeight="1" x14ac:dyDescent="0.7">
      <c r="A258" s="70">
        <v>19</v>
      </c>
      <c r="B258" s="3" t="s">
        <v>44</v>
      </c>
      <c r="C258" s="3" t="s">
        <v>274</v>
      </c>
      <c r="D258" s="3" t="s">
        <v>109</v>
      </c>
      <c r="E258" s="3" t="s">
        <v>30</v>
      </c>
      <c r="F258" s="3" t="s">
        <v>141</v>
      </c>
      <c r="G258" s="3" t="s">
        <v>731</v>
      </c>
      <c r="H258" s="208">
        <v>2402</v>
      </c>
      <c r="I258" s="70">
        <v>2</v>
      </c>
      <c r="J258" s="209">
        <f>อุดรธานี!F162</f>
        <v>327292.7</v>
      </c>
      <c r="K258" s="210">
        <f>อุดรธานี!AO162</f>
        <v>493187.76</v>
      </c>
      <c r="L258" s="210">
        <f>อุดรธานี!AP162</f>
        <v>447737.07</v>
      </c>
      <c r="M258" s="210">
        <f>อุดรธานี!AQ162</f>
        <v>589737.33000000007</v>
      </c>
      <c r="N258" s="3"/>
      <c r="O258" s="3"/>
      <c r="P258" s="3"/>
      <c r="Q258" s="77">
        <f t="shared" si="11"/>
        <v>-142000.26000000007</v>
      </c>
      <c r="R258" s="78">
        <f t="shared" si="12"/>
        <v>186.40177768526229</v>
      </c>
    </row>
    <row r="259" spans="1:18" ht="24.6" customHeight="1" x14ac:dyDescent="0.7">
      <c r="A259" s="70">
        <v>20</v>
      </c>
      <c r="B259" s="3" t="s">
        <v>44</v>
      </c>
      <c r="C259" s="3" t="s">
        <v>275</v>
      </c>
      <c r="D259" s="3" t="s">
        <v>109</v>
      </c>
      <c r="E259" s="3" t="s">
        <v>30</v>
      </c>
      <c r="F259" s="3" t="s">
        <v>141</v>
      </c>
      <c r="G259" s="3" t="s">
        <v>732</v>
      </c>
      <c r="H259" s="208">
        <v>5248</v>
      </c>
      <c r="I259" s="70">
        <v>4</v>
      </c>
      <c r="J259" s="209">
        <f>อุดรธานี!F163</f>
        <v>386882.91</v>
      </c>
      <c r="K259" s="210">
        <f>อุดรธานี!AO163</f>
        <v>502133.56</v>
      </c>
      <c r="L259" s="210">
        <f>อุดรธานี!AP163</f>
        <v>642411.53</v>
      </c>
      <c r="M259" s="210">
        <f>อุดรธานี!AQ163</f>
        <v>805958.30999999994</v>
      </c>
      <c r="N259" s="3"/>
      <c r="O259" s="3"/>
      <c r="P259" s="3"/>
      <c r="Q259" s="77">
        <f t="shared" si="11"/>
        <v>-163546.77999999991</v>
      </c>
      <c r="R259" s="78">
        <f t="shared" si="12"/>
        <v>122.41073361280489</v>
      </c>
    </row>
    <row r="260" spans="1:18" ht="24.6" customHeight="1" x14ac:dyDescent="0.7">
      <c r="A260" s="70">
        <v>21</v>
      </c>
      <c r="B260" s="3" t="s">
        <v>44</v>
      </c>
      <c r="C260" s="3" t="s">
        <v>276</v>
      </c>
      <c r="D260" s="3" t="s">
        <v>109</v>
      </c>
      <c r="E260" s="3" t="s">
        <v>30</v>
      </c>
      <c r="F260" s="3" t="s">
        <v>141</v>
      </c>
      <c r="G260" s="3" t="s">
        <v>733</v>
      </c>
      <c r="H260" s="208">
        <v>2119</v>
      </c>
      <c r="I260" s="70">
        <v>2</v>
      </c>
      <c r="J260" s="209">
        <f>อุดรธานี!F164</f>
        <v>424642.79</v>
      </c>
      <c r="K260" s="210">
        <f>อุดรธานี!AO164</f>
        <v>703855.12999999989</v>
      </c>
      <c r="L260" s="210">
        <f>อุดรธานี!AP164</f>
        <v>742578.15</v>
      </c>
      <c r="M260" s="210">
        <f>อุดรธานี!AQ164</f>
        <v>458008.71</v>
      </c>
      <c r="N260" s="3"/>
      <c r="O260" s="3"/>
      <c r="P260" s="3"/>
      <c r="Q260" s="77">
        <f t="shared" si="11"/>
        <v>284569.44</v>
      </c>
      <c r="R260" s="78">
        <f t="shared" si="12"/>
        <v>350.4380132137801</v>
      </c>
    </row>
    <row r="261" spans="1:18" ht="24.6" customHeight="1" x14ac:dyDescent="0.7">
      <c r="A261" s="212">
        <v>12</v>
      </c>
      <c r="B261" s="213" t="s">
        <v>44</v>
      </c>
      <c r="C261" s="213"/>
      <c r="D261" s="213"/>
      <c r="E261" s="213" t="s">
        <v>56</v>
      </c>
      <c r="F261" s="213"/>
      <c r="G261" s="213" t="s">
        <v>277</v>
      </c>
      <c r="H261" s="216">
        <f>SUM(H240:H260)</f>
        <v>75812</v>
      </c>
      <c r="I261" s="212"/>
      <c r="J261" s="215">
        <f>SUM(J240:J260)</f>
        <v>15863462.579999998</v>
      </c>
      <c r="K261" s="215">
        <f>SUM(K240:K260)</f>
        <v>21969128.98</v>
      </c>
      <c r="L261" s="215">
        <f>SUM(L240:L260)</f>
        <v>11479585.760000002</v>
      </c>
      <c r="M261" s="215">
        <f>SUM(M240:M260)</f>
        <v>12993853.780000001</v>
      </c>
      <c r="N261" s="213">
        <v>20</v>
      </c>
      <c r="O261" s="213">
        <v>20</v>
      </c>
      <c r="P261" s="213">
        <f>N261-O261</f>
        <v>0</v>
      </c>
      <c r="Q261" s="77">
        <f t="shared" si="11"/>
        <v>-1514268.0199999996</v>
      </c>
      <c r="R261" s="78">
        <f>L261/H261</f>
        <v>151.42175064633568</v>
      </c>
    </row>
    <row r="262" spans="1:18" ht="24.6" customHeight="1" x14ac:dyDescent="0.7">
      <c r="A262" s="70">
        <v>1</v>
      </c>
      <c r="B262" s="3" t="s">
        <v>44</v>
      </c>
      <c r="C262" s="3" t="s">
        <v>274</v>
      </c>
      <c r="D262" s="3" t="s">
        <v>111</v>
      </c>
      <c r="E262" s="3" t="s">
        <v>31</v>
      </c>
      <c r="F262" s="3" t="s">
        <v>171</v>
      </c>
      <c r="G262" s="3" t="s">
        <v>278</v>
      </c>
      <c r="H262" s="208"/>
      <c r="I262" s="70"/>
      <c r="J262" s="209"/>
      <c r="K262" s="210"/>
      <c r="L262" s="211"/>
      <c r="M262" s="211"/>
      <c r="N262" s="3"/>
      <c r="O262" s="3"/>
      <c r="P262" s="3"/>
    </row>
    <row r="263" spans="1:18" ht="24.6" customHeight="1" x14ac:dyDescent="0.7">
      <c r="A263" s="70">
        <v>2</v>
      </c>
      <c r="B263" s="3" t="s">
        <v>44</v>
      </c>
      <c r="C263" s="3" t="s">
        <v>274</v>
      </c>
      <c r="D263" s="3" t="s">
        <v>111</v>
      </c>
      <c r="E263" s="3" t="s">
        <v>31</v>
      </c>
      <c r="F263" s="3" t="s">
        <v>141</v>
      </c>
      <c r="G263" s="3" t="s">
        <v>734</v>
      </c>
      <c r="H263" s="208">
        <v>4950</v>
      </c>
      <c r="I263" s="70">
        <v>4</v>
      </c>
      <c r="J263" s="209">
        <f>อุดรธานี!F165</f>
        <v>1307236.3799999999</v>
      </c>
      <c r="K263" s="210">
        <f>อุดรธานี!AO165</f>
        <v>3641996.7600000002</v>
      </c>
      <c r="L263" s="210">
        <f>อุดรธานี!AP165</f>
        <v>1294591.26</v>
      </c>
      <c r="M263" s="210">
        <f>อุดรธานี!AQ165</f>
        <v>1087006.18</v>
      </c>
      <c r="N263" s="3"/>
      <c r="O263" s="3"/>
      <c r="P263" s="3"/>
      <c r="Q263" s="77">
        <f t="shared" si="11"/>
        <v>207585.08000000007</v>
      </c>
      <c r="R263" s="78">
        <f t="shared" si="12"/>
        <v>261.5335878787879</v>
      </c>
    </row>
    <row r="264" spans="1:18" ht="24.6" customHeight="1" x14ac:dyDescent="0.7">
      <c r="A264" s="70">
        <v>3</v>
      </c>
      <c r="B264" s="3" t="s">
        <v>44</v>
      </c>
      <c r="C264" s="3" t="s">
        <v>274</v>
      </c>
      <c r="D264" s="3" t="s">
        <v>111</v>
      </c>
      <c r="E264" s="3" t="s">
        <v>31</v>
      </c>
      <c r="F264" s="3" t="s">
        <v>141</v>
      </c>
      <c r="G264" s="3" t="s">
        <v>735</v>
      </c>
      <c r="H264" s="208">
        <v>2307</v>
      </c>
      <c r="I264" s="70">
        <v>2</v>
      </c>
      <c r="J264" s="209">
        <f>อุดรธานี!F166</f>
        <v>622688.84</v>
      </c>
      <c r="K264" s="210">
        <f>อุดรธานี!AO166</f>
        <v>976081.84</v>
      </c>
      <c r="L264" s="210">
        <f>อุดรธานี!AP166</f>
        <v>944606.79</v>
      </c>
      <c r="M264" s="210">
        <f>อุดรธานี!AQ166</f>
        <v>442696.17</v>
      </c>
      <c r="N264" s="3"/>
      <c r="O264" s="3"/>
      <c r="P264" s="3"/>
      <c r="Q264" s="77">
        <f t="shared" si="11"/>
        <v>501910.62000000005</v>
      </c>
      <c r="R264" s="78">
        <f t="shared" si="12"/>
        <v>409.45244473342007</v>
      </c>
    </row>
    <row r="265" spans="1:18" ht="24.6" customHeight="1" x14ac:dyDescent="0.7">
      <c r="A265" s="70">
        <v>4</v>
      </c>
      <c r="B265" s="3" t="s">
        <v>44</v>
      </c>
      <c r="C265" s="3" t="s">
        <v>274</v>
      </c>
      <c r="D265" s="3" t="s">
        <v>111</v>
      </c>
      <c r="E265" s="3" t="s">
        <v>31</v>
      </c>
      <c r="F265" s="3" t="s">
        <v>141</v>
      </c>
      <c r="G265" s="3" t="s">
        <v>736</v>
      </c>
      <c r="H265" s="208">
        <v>2603</v>
      </c>
      <c r="I265" s="70">
        <v>2</v>
      </c>
      <c r="J265" s="209">
        <f>อุดรธานี!F167</f>
        <v>648887.54</v>
      </c>
      <c r="K265" s="210">
        <f>อุดรธานี!AO167</f>
        <v>1719045.48</v>
      </c>
      <c r="L265" s="210">
        <f>อุดรธานี!AP167</f>
        <v>934011.14000000013</v>
      </c>
      <c r="M265" s="210">
        <f>อุดรธานี!AQ167</f>
        <v>650374.22</v>
      </c>
      <c r="N265" s="3"/>
      <c r="O265" s="3"/>
      <c r="P265" s="3"/>
      <c r="Q265" s="77">
        <f t="shared" si="11"/>
        <v>283636.92000000016</v>
      </c>
      <c r="R265" s="78">
        <f t="shared" si="12"/>
        <v>358.82102958125245</v>
      </c>
    </row>
    <row r="266" spans="1:18" ht="24.6" customHeight="1" x14ac:dyDescent="0.7">
      <c r="A266" s="70">
        <v>5</v>
      </c>
      <c r="B266" s="3" t="s">
        <v>44</v>
      </c>
      <c r="C266" s="3" t="s">
        <v>274</v>
      </c>
      <c r="D266" s="3" t="s">
        <v>111</v>
      </c>
      <c r="E266" s="3" t="s">
        <v>31</v>
      </c>
      <c r="F266" s="3" t="s">
        <v>141</v>
      </c>
      <c r="G266" s="3" t="s">
        <v>737</v>
      </c>
      <c r="H266" s="208">
        <v>6171</v>
      </c>
      <c r="I266" s="70">
        <v>5</v>
      </c>
      <c r="J266" s="209">
        <f>อุดรธานี!F168</f>
        <v>3351891.28</v>
      </c>
      <c r="K266" s="210">
        <f>อุดรธานี!AO168</f>
        <v>5049094.4300000006</v>
      </c>
      <c r="L266" s="210">
        <f>อุดรธานี!AP168</f>
        <v>1003757.48</v>
      </c>
      <c r="M266" s="210">
        <f>อุดรธานี!AQ168</f>
        <v>703328.95</v>
      </c>
      <c r="N266" s="3"/>
      <c r="O266" s="3"/>
      <c r="P266" s="3"/>
      <c r="Q266" s="77">
        <f t="shared" si="11"/>
        <v>300428.53000000003</v>
      </c>
      <c r="R266" s="78">
        <f t="shared" si="12"/>
        <v>162.65718360071301</v>
      </c>
    </row>
    <row r="267" spans="1:18" ht="24.6" customHeight="1" x14ac:dyDescent="0.7">
      <c r="A267" s="70">
        <v>6</v>
      </c>
      <c r="B267" s="3" t="s">
        <v>44</v>
      </c>
      <c r="C267" s="3" t="s">
        <v>274</v>
      </c>
      <c r="D267" s="3" t="s">
        <v>111</v>
      </c>
      <c r="E267" s="3" t="s">
        <v>31</v>
      </c>
      <c r="F267" s="3" t="s">
        <v>141</v>
      </c>
      <c r="G267" s="3" t="s">
        <v>738</v>
      </c>
      <c r="H267" s="208">
        <v>5663</v>
      </c>
      <c r="I267" s="70">
        <v>4</v>
      </c>
      <c r="J267" s="209">
        <f>อุดรธานี!F169</f>
        <v>2770515.75</v>
      </c>
      <c r="K267" s="210">
        <f>อุดรธานี!AO169</f>
        <v>11321247.749999998</v>
      </c>
      <c r="L267" s="210">
        <f>อุดรธานี!AP169</f>
        <v>939887.76</v>
      </c>
      <c r="M267" s="210">
        <f>อุดรธานี!AQ169</f>
        <v>963416.6100000001</v>
      </c>
      <c r="N267" s="3"/>
      <c r="O267" s="3"/>
      <c r="P267" s="3"/>
      <c r="Q267" s="77">
        <f t="shared" si="11"/>
        <v>-23528.850000000093</v>
      </c>
      <c r="R267" s="78">
        <f t="shared" si="12"/>
        <v>165.96993819530283</v>
      </c>
    </row>
    <row r="268" spans="1:18" ht="24.6" customHeight="1" x14ac:dyDescent="0.7">
      <c r="A268" s="70">
        <v>7</v>
      </c>
      <c r="B268" s="3" t="s">
        <v>44</v>
      </c>
      <c r="C268" s="3" t="s">
        <v>274</v>
      </c>
      <c r="D268" s="3" t="s">
        <v>111</v>
      </c>
      <c r="E268" s="3" t="s">
        <v>31</v>
      </c>
      <c r="F268" s="3" t="s">
        <v>141</v>
      </c>
      <c r="G268" s="3" t="s">
        <v>739</v>
      </c>
      <c r="H268" s="208">
        <v>3254</v>
      </c>
      <c r="I268" s="70">
        <v>3</v>
      </c>
      <c r="J268" s="209">
        <f>อุดรธานี!F170</f>
        <v>465512.48</v>
      </c>
      <c r="K268" s="210">
        <f>อุดรธานี!AO170</f>
        <v>2073321</v>
      </c>
      <c r="L268" s="210">
        <f>อุดรธานี!AP170</f>
        <v>724213.36</v>
      </c>
      <c r="M268" s="210">
        <f>อุดรธานี!AQ170</f>
        <v>589676.15</v>
      </c>
      <c r="N268" s="3"/>
      <c r="O268" s="3"/>
      <c r="P268" s="3"/>
      <c r="Q268" s="77">
        <f t="shared" si="11"/>
        <v>134537.20999999996</v>
      </c>
      <c r="R268" s="78">
        <f t="shared" si="12"/>
        <v>222.56095881991394</v>
      </c>
    </row>
    <row r="269" spans="1:18" ht="24.6" customHeight="1" x14ac:dyDescent="0.7">
      <c r="A269" s="70">
        <v>8</v>
      </c>
      <c r="B269" s="3" t="s">
        <v>44</v>
      </c>
      <c r="C269" s="3" t="s">
        <v>274</v>
      </c>
      <c r="D269" s="3" t="s">
        <v>111</v>
      </c>
      <c r="E269" s="3" t="s">
        <v>31</v>
      </c>
      <c r="F269" s="3" t="s">
        <v>141</v>
      </c>
      <c r="G269" s="3" t="s">
        <v>740</v>
      </c>
      <c r="H269" s="208">
        <v>4330</v>
      </c>
      <c r="I269" s="70">
        <v>3</v>
      </c>
      <c r="J269" s="209">
        <f>อุดรธานี!F171</f>
        <v>1817752.73</v>
      </c>
      <c r="K269" s="210">
        <f>อุดรธานี!AO171</f>
        <v>4327845.129999999</v>
      </c>
      <c r="L269" s="210">
        <f>อุดรธานี!AP171</f>
        <v>768574.02</v>
      </c>
      <c r="M269" s="210">
        <f>อุดรธานี!AQ171</f>
        <v>673469.36</v>
      </c>
      <c r="N269" s="3"/>
      <c r="O269" s="3"/>
      <c r="P269" s="3"/>
      <c r="Q269" s="77">
        <f t="shared" si="11"/>
        <v>95104.660000000033</v>
      </c>
      <c r="R269" s="78">
        <f t="shared" si="12"/>
        <v>177.49977367205543</v>
      </c>
    </row>
    <row r="270" spans="1:18" ht="24.6" customHeight="1" x14ac:dyDescent="0.7">
      <c r="A270" s="70">
        <v>9</v>
      </c>
      <c r="B270" s="3" t="s">
        <v>44</v>
      </c>
      <c r="C270" s="3" t="s">
        <v>274</v>
      </c>
      <c r="D270" s="3" t="s">
        <v>111</v>
      </c>
      <c r="E270" s="3" t="s">
        <v>31</v>
      </c>
      <c r="F270" s="3" t="s">
        <v>141</v>
      </c>
      <c r="G270" s="3" t="s">
        <v>741</v>
      </c>
      <c r="H270" s="208">
        <v>2355</v>
      </c>
      <c r="I270" s="70">
        <v>2</v>
      </c>
      <c r="J270" s="209">
        <f>อุดรธานี!F172</f>
        <v>710254.71</v>
      </c>
      <c r="K270" s="210">
        <f>อุดรธานี!AO172</f>
        <v>1806622.03</v>
      </c>
      <c r="L270" s="210">
        <f>อุดรธานี!AP172</f>
        <v>579306.15999999992</v>
      </c>
      <c r="M270" s="210">
        <f>อุดรธานี!AQ172</f>
        <v>505665.61</v>
      </c>
      <c r="N270" s="3"/>
      <c r="O270" s="3"/>
      <c r="P270" s="3"/>
      <c r="Q270" s="77">
        <f t="shared" si="11"/>
        <v>73640.54999999993</v>
      </c>
      <c r="R270" s="78">
        <f t="shared" si="12"/>
        <v>245.98987685774944</v>
      </c>
    </row>
    <row r="271" spans="1:18" ht="24.6" customHeight="1" x14ac:dyDescent="0.7">
      <c r="A271" s="70">
        <v>10</v>
      </c>
      <c r="B271" s="3" t="s">
        <v>44</v>
      </c>
      <c r="C271" s="3" t="s">
        <v>274</v>
      </c>
      <c r="D271" s="3" t="s">
        <v>111</v>
      </c>
      <c r="E271" s="3" t="s">
        <v>31</v>
      </c>
      <c r="F271" s="3" t="s">
        <v>141</v>
      </c>
      <c r="G271" s="3" t="s">
        <v>742</v>
      </c>
      <c r="H271" s="208">
        <v>1570</v>
      </c>
      <c r="I271" s="70">
        <v>2</v>
      </c>
      <c r="J271" s="209">
        <f>อุดรธานี!F173</f>
        <v>359481.89</v>
      </c>
      <c r="K271" s="210">
        <f>อุดรธานี!AO173</f>
        <v>653142.99</v>
      </c>
      <c r="L271" s="210">
        <f>อุดรธานี!AP173</f>
        <v>388259.15</v>
      </c>
      <c r="M271" s="210">
        <f>อุดรธานี!AQ173</f>
        <v>376207.79</v>
      </c>
      <c r="N271" s="3"/>
      <c r="O271" s="3"/>
      <c r="P271" s="3"/>
      <c r="Q271" s="77">
        <f t="shared" si="11"/>
        <v>12051.360000000044</v>
      </c>
      <c r="R271" s="78">
        <f t="shared" si="12"/>
        <v>247.29882165605096</v>
      </c>
    </row>
    <row r="272" spans="1:18" ht="24.6" customHeight="1" x14ac:dyDescent="0.7">
      <c r="A272" s="212">
        <v>13</v>
      </c>
      <c r="B272" s="213" t="s">
        <v>44</v>
      </c>
      <c r="C272" s="213"/>
      <c r="D272" s="213"/>
      <c r="E272" s="213" t="s">
        <v>56</v>
      </c>
      <c r="F272" s="213"/>
      <c r="G272" s="213" t="s">
        <v>279</v>
      </c>
      <c r="H272" s="216">
        <f>SUM(H262:H271)</f>
        <v>33203</v>
      </c>
      <c r="I272" s="212"/>
      <c r="J272" s="215">
        <f>SUM(J262:J271)</f>
        <v>12054221.600000001</v>
      </c>
      <c r="K272" s="215">
        <f>SUM(K262:K271)</f>
        <v>31568397.409999996</v>
      </c>
      <c r="L272" s="215">
        <f>SUM(L262:L271)</f>
        <v>7577207.120000001</v>
      </c>
      <c r="M272" s="215">
        <f>SUM(M262:M271)</f>
        <v>5991841.040000001</v>
      </c>
      <c r="N272" s="213">
        <v>9</v>
      </c>
      <c r="O272" s="213">
        <v>9</v>
      </c>
      <c r="P272" s="213">
        <f>N272-O272</f>
        <v>0</v>
      </c>
      <c r="Q272" s="77">
        <f t="shared" si="11"/>
        <v>1585366.08</v>
      </c>
      <c r="R272" s="78">
        <f>L272/H272</f>
        <v>228.20850886968049</v>
      </c>
    </row>
    <row r="273" spans="1:18" ht="24.6" customHeight="1" x14ac:dyDescent="0.7">
      <c r="A273" s="70">
        <v>1</v>
      </c>
      <c r="B273" s="3" t="s">
        <v>44</v>
      </c>
      <c r="C273" s="3" t="s">
        <v>275</v>
      </c>
      <c r="D273" s="3" t="s">
        <v>113</v>
      </c>
      <c r="E273" s="3" t="s">
        <v>32</v>
      </c>
      <c r="F273" s="3" t="s">
        <v>171</v>
      </c>
      <c r="G273" s="3" t="s">
        <v>280</v>
      </c>
      <c r="H273" s="208"/>
      <c r="I273" s="70"/>
      <c r="J273" s="209"/>
      <c r="K273" s="210"/>
      <c r="L273" s="211"/>
      <c r="M273" s="211"/>
      <c r="N273" s="3"/>
      <c r="O273" s="3"/>
      <c r="P273" s="3"/>
    </row>
    <row r="274" spans="1:18" ht="24.6" customHeight="1" x14ac:dyDescent="0.7">
      <c r="A274" s="70">
        <v>2</v>
      </c>
      <c r="B274" s="3" t="s">
        <v>44</v>
      </c>
      <c r="C274" s="3" t="s">
        <v>275</v>
      </c>
      <c r="D274" s="3" t="s">
        <v>113</v>
      </c>
      <c r="E274" s="3" t="s">
        <v>32</v>
      </c>
      <c r="F274" s="3" t="s">
        <v>141</v>
      </c>
      <c r="G274" s="3" t="s">
        <v>743</v>
      </c>
      <c r="H274" s="208">
        <v>8169</v>
      </c>
      <c r="I274" s="70">
        <v>5</v>
      </c>
      <c r="J274" s="209">
        <f>อุดรธานี!F174</f>
        <v>483434.94</v>
      </c>
      <c r="K274" s="210">
        <f>อุดรธานี!AO174</f>
        <v>516646.67000000004</v>
      </c>
      <c r="L274" s="210">
        <f>อุดรธานี!AP174</f>
        <v>606279.49</v>
      </c>
      <c r="M274" s="210">
        <f>อุดรธานี!AQ174</f>
        <v>979685.33</v>
      </c>
      <c r="N274" s="3"/>
      <c r="O274" s="3"/>
      <c r="P274" s="3"/>
      <c r="Q274" s="77">
        <f t="shared" si="11"/>
        <v>-373405.83999999997</v>
      </c>
      <c r="R274" s="78">
        <f t="shared" si="12"/>
        <v>74.217100012241403</v>
      </c>
    </row>
    <row r="275" spans="1:18" ht="24.6" customHeight="1" x14ac:dyDescent="0.7">
      <c r="A275" s="70">
        <v>3</v>
      </c>
      <c r="B275" s="3" t="s">
        <v>44</v>
      </c>
      <c r="C275" s="3" t="s">
        <v>275</v>
      </c>
      <c r="D275" s="3" t="s">
        <v>113</v>
      </c>
      <c r="E275" s="3" t="s">
        <v>32</v>
      </c>
      <c r="F275" s="3" t="s">
        <v>141</v>
      </c>
      <c r="G275" s="3" t="s">
        <v>744</v>
      </c>
      <c r="H275" s="208">
        <v>4100</v>
      </c>
      <c r="I275" s="70">
        <v>3</v>
      </c>
      <c r="J275" s="209">
        <f>อุดรธานี!F175</f>
        <v>453349.44</v>
      </c>
      <c r="K275" s="210">
        <f>อุดรธานี!AO175</f>
        <v>530628.57999999996</v>
      </c>
      <c r="L275" s="210">
        <f>อุดรธานี!AP175</f>
        <v>653279.54</v>
      </c>
      <c r="M275" s="210">
        <f>อุดรธานี!AQ175</f>
        <v>687100.24</v>
      </c>
      <c r="N275" s="3"/>
      <c r="O275" s="3"/>
      <c r="P275" s="3"/>
      <c r="Q275" s="77">
        <f t="shared" si="11"/>
        <v>-33820.699999999953</v>
      </c>
      <c r="R275" s="78">
        <f t="shared" si="12"/>
        <v>159.33647317073172</v>
      </c>
    </row>
    <row r="276" spans="1:18" s="201" customFormat="1" ht="24.6" customHeight="1" x14ac:dyDescent="0.7">
      <c r="A276" s="236">
        <v>4</v>
      </c>
      <c r="B276" s="237" t="s">
        <v>44</v>
      </c>
      <c r="C276" s="237" t="s">
        <v>275</v>
      </c>
      <c r="D276" s="237" t="s">
        <v>113</v>
      </c>
      <c r="E276" s="237" t="s">
        <v>32</v>
      </c>
      <c r="F276" s="237" t="s">
        <v>141</v>
      </c>
      <c r="G276" s="237" t="s">
        <v>745</v>
      </c>
      <c r="H276" s="238">
        <v>4574</v>
      </c>
      <c r="I276" s="236">
        <v>4</v>
      </c>
      <c r="J276" s="209">
        <f>อุดรธานี!F176</f>
        <v>767115.73</v>
      </c>
      <c r="K276" s="210">
        <f>อุดรธานี!AO176</f>
        <v>972377.95</v>
      </c>
      <c r="L276" s="210">
        <f>อุดรธานี!AP176</f>
        <v>285552.94</v>
      </c>
      <c r="M276" s="210">
        <f>อุดรธานี!AQ176</f>
        <v>659369.55999999994</v>
      </c>
      <c r="N276" s="237"/>
      <c r="O276" s="237"/>
      <c r="P276" s="237"/>
      <c r="Q276" s="199">
        <f t="shared" si="11"/>
        <v>-373816.61999999994</v>
      </c>
      <c r="R276" s="200">
        <f t="shared" si="12"/>
        <v>62.42958898119808</v>
      </c>
    </row>
    <row r="277" spans="1:18" ht="24.6" customHeight="1" x14ac:dyDescent="0.7">
      <c r="A277" s="70">
        <v>5</v>
      </c>
      <c r="B277" s="3" t="s">
        <v>44</v>
      </c>
      <c r="C277" s="3" t="s">
        <v>275</v>
      </c>
      <c r="D277" s="3" t="s">
        <v>113</v>
      </c>
      <c r="E277" s="3" t="s">
        <v>32</v>
      </c>
      <c r="F277" s="3" t="s">
        <v>141</v>
      </c>
      <c r="G277" s="3" t="s">
        <v>746</v>
      </c>
      <c r="H277" s="208">
        <v>4976</v>
      </c>
      <c r="I277" s="70">
        <v>4</v>
      </c>
      <c r="J277" s="209">
        <f>อุดรธานี!F177</f>
        <v>329678.67</v>
      </c>
      <c r="K277" s="210">
        <f>อุดรธานี!AO177</f>
        <v>414177.98</v>
      </c>
      <c r="L277" s="210">
        <f>อุดรธานี!AP177</f>
        <v>858085.67</v>
      </c>
      <c r="M277" s="210">
        <f>อุดรธานี!AQ177</f>
        <v>909605.4800000001</v>
      </c>
      <c r="N277" s="3"/>
      <c r="O277" s="3"/>
      <c r="P277" s="3"/>
      <c r="Q277" s="77">
        <f t="shared" si="11"/>
        <v>-51519.810000000056</v>
      </c>
      <c r="R277" s="78">
        <f t="shared" si="12"/>
        <v>172.44486937299035</v>
      </c>
    </row>
    <row r="278" spans="1:18" ht="24.6" customHeight="1" x14ac:dyDescent="0.7">
      <c r="A278" s="189">
        <v>6</v>
      </c>
      <c r="B278" s="3" t="s">
        <v>44</v>
      </c>
      <c r="C278" s="3" t="s">
        <v>275</v>
      </c>
      <c r="D278" s="3" t="s">
        <v>113</v>
      </c>
      <c r="E278" s="3" t="s">
        <v>32</v>
      </c>
      <c r="F278" s="3" t="s">
        <v>141</v>
      </c>
      <c r="G278" s="3" t="s">
        <v>747</v>
      </c>
      <c r="H278" s="208">
        <v>5421</v>
      </c>
      <c r="I278" s="70">
        <v>4</v>
      </c>
      <c r="J278" s="209">
        <f>อุดรธานี!F178</f>
        <v>595850.81000000006</v>
      </c>
      <c r="K278" s="210">
        <f>อุดรธานี!AO178</f>
        <v>607031.87000000011</v>
      </c>
      <c r="L278" s="210">
        <f>อุดรธานี!AP178</f>
        <v>546660.78</v>
      </c>
      <c r="M278" s="210">
        <f>อุดรธานี!AQ178</f>
        <v>598999.81000000006</v>
      </c>
      <c r="N278" s="3"/>
      <c r="O278" s="3"/>
      <c r="P278" s="3"/>
      <c r="Q278" s="77">
        <f t="shared" si="11"/>
        <v>-52339.030000000028</v>
      </c>
      <c r="R278" s="78">
        <f t="shared" si="12"/>
        <v>100.84131710016602</v>
      </c>
    </row>
    <row r="279" spans="1:18" ht="24.6" customHeight="1" x14ac:dyDescent="0.7">
      <c r="A279" s="189">
        <v>7</v>
      </c>
      <c r="B279" s="3" t="s">
        <v>44</v>
      </c>
      <c r="C279" s="3" t="s">
        <v>275</v>
      </c>
      <c r="D279" s="3" t="s">
        <v>113</v>
      </c>
      <c r="E279" s="3" t="s">
        <v>32</v>
      </c>
      <c r="F279" s="3" t="s">
        <v>141</v>
      </c>
      <c r="G279" s="3" t="s">
        <v>748</v>
      </c>
      <c r="H279" s="208">
        <v>5150</v>
      </c>
      <c r="I279" s="70">
        <v>4</v>
      </c>
      <c r="J279" s="209">
        <f>อุดรธานี!F179</f>
        <v>304115.17</v>
      </c>
      <c r="K279" s="210">
        <f>อุดรธานี!AO179</f>
        <v>371626.84999999992</v>
      </c>
      <c r="L279" s="210">
        <f>อุดรธานี!AP179</f>
        <v>815970.57000000007</v>
      </c>
      <c r="M279" s="210">
        <f>อุดรธานี!AQ179</f>
        <v>828615.33000000007</v>
      </c>
      <c r="N279" s="3"/>
      <c r="O279" s="3"/>
      <c r="P279" s="3"/>
      <c r="Q279" s="77">
        <f t="shared" si="11"/>
        <v>-12644.760000000009</v>
      </c>
      <c r="R279" s="78">
        <f t="shared" si="12"/>
        <v>158.44088737864078</v>
      </c>
    </row>
    <row r="280" spans="1:18" ht="24.6" customHeight="1" x14ac:dyDescent="0.7">
      <c r="A280" s="189">
        <v>8</v>
      </c>
      <c r="B280" s="3" t="s">
        <v>44</v>
      </c>
      <c r="C280" s="3" t="s">
        <v>275</v>
      </c>
      <c r="D280" s="3" t="s">
        <v>113</v>
      </c>
      <c r="E280" s="3" t="s">
        <v>32</v>
      </c>
      <c r="F280" s="3" t="s">
        <v>141</v>
      </c>
      <c r="G280" s="3" t="s">
        <v>749</v>
      </c>
      <c r="H280" s="208">
        <v>6362</v>
      </c>
      <c r="I280" s="70">
        <v>5</v>
      </c>
      <c r="J280" s="209">
        <f>อุดรธานี!F180</f>
        <v>818049.52</v>
      </c>
      <c r="K280" s="210">
        <f>อุดรธานี!AO180</f>
        <v>1082663.96</v>
      </c>
      <c r="L280" s="210">
        <f>อุดรธานี!AP180</f>
        <v>797481.26</v>
      </c>
      <c r="M280" s="210">
        <f>อุดรธานี!AQ180</f>
        <v>846275.71</v>
      </c>
      <c r="N280" s="3"/>
      <c r="O280" s="3"/>
      <c r="P280" s="3"/>
      <c r="Q280" s="77">
        <f t="shared" si="11"/>
        <v>-48794.449999999953</v>
      </c>
      <c r="R280" s="78">
        <f t="shared" si="12"/>
        <v>125.3507167557372</v>
      </c>
    </row>
    <row r="281" spans="1:18" ht="24.6" customHeight="1" x14ac:dyDescent="0.7">
      <c r="A281" s="189">
        <v>9</v>
      </c>
      <c r="B281" s="3" t="s">
        <v>44</v>
      </c>
      <c r="C281" s="3" t="s">
        <v>275</v>
      </c>
      <c r="D281" s="3" t="s">
        <v>113</v>
      </c>
      <c r="E281" s="3" t="s">
        <v>32</v>
      </c>
      <c r="F281" s="3" t="s">
        <v>141</v>
      </c>
      <c r="G281" s="3" t="s">
        <v>750</v>
      </c>
      <c r="H281" s="208">
        <v>8071</v>
      </c>
      <c r="I281" s="70">
        <v>5</v>
      </c>
      <c r="J281" s="209">
        <f>อุดรธานี!F181</f>
        <v>802426.44</v>
      </c>
      <c r="K281" s="210">
        <f>อุดรธานี!AO181</f>
        <v>738286.16</v>
      </c>
      <c r="L281" s="210">
        <f>อุดรธานี!AP181</f>
        <v>988390.59</v>
      </c>
      <c r="M281" s="210">
        <f>อุดรธานี!AQ181</f>
        <v>1035580.55</v>
      </c>
      <c r="N281" s="3"/>
      <c r="O281" s="3"/>
      <c r="P281" s="3"/>
      <c r="Q281" s="77">
        <f t="shared" si="11"/>
        <v>-47189.960000000079</v>
      </c>
      <c r="R281" s="78">
        <f t="shared" si="12"/>
        <v>122.46197373311857</v>
      </c>
    </row>
    <row r="282" spans="1:18" ht="24.6" customHeight="1" x14ac:dyDescent="0.7">
      <c r="A282" s="189">
        <v>10</v>
      </c>
      <c r="B282" s="3" t="s">
        <v>44</v>
      </c>
      <c r="C282" s="3" t="s">
        <v>275</v>
      </c>
      <c r="D282" s="3" t="s">
        <v>113</v>
      </c>
      <c r="E282" s="3" t="s">
        <v>32</v>
      </c>
      <c r="F282" s="3" t="s">
        <v>141</v>
      </c>
      <c r="G282" s="3" t="s">
        <v>751</v>
      </c>
      <c r="H282" s="208">
        <v>4636</v>
      </c>
      <c r="I282" s="70">
        <v>4</v>
      </c>
      <c r="J282" s="209">
        <f>อุดรธานี!F182</f>
        <v>699675.66</v>
      </c>
      <c r="K282" s="210">
        <f>อุดรธานี!AO182</f>
        <v>542277.14</v>
      </c>
      <c r="L282" s="210">
        <f>อุดรธานี!AP182</f>
        <v>723272.99</v>
      </c>
      <c r="M282" s="210">
        <f>อุดรธานี!AQ182</f>
        <v>642595.42000000004</v>
      </c>
      <c r="N282" s="3"/>
      <c r="O282" s="3"/>
      <c r="P282" s="3"/>
      <c r="Q282" s="77">
        <f t="shared" si="11"/>
        <v>80677.569999999949</v>
      </c>
      <c r="R282" s="78">
        <f t="shared" si="12"/>
        <v>156.01229292493528</v>
      </c>
    </row>
    <row r="283" spans="1:18" ht="24.6" customHeight="1" x14ac:dyDescent="0.7">
      <c r="A283" s="189">
        <v>11</v>
      </c>
      <c r="B283" s="3" t="s">
        <v>44</v>
      </c>
      <c r="C283" s="3" t="s">
        <v>275</v>
      </c>
      <c r="D283" s="3" t="s">
        <v>113</v>
      </c>
      <c r="E283" s="3" t="s">
        <v>32</v>
      </c>
      <c r="F283" s="3" t="s">
        <v>141</v>
      </c>
      <c r="G283" s="3" t="s">
        <v>752</v>
      </c>
      <c r="H283" s="208">
        <v>5424</v>
      </c>
      <c r="I283" s="70">
        <v>4</v>
      </c>
      <c r="J283" s="209">
        <f>อุดรธานี!F183</f>
        <v>447037.7</v>
      </c>
      <c r="K283" s="210">
        <f>อุดรธานี!AO183</f>
        <v>517518.18000000005</v>
      </c>
      <c r="L283" s="210">
        <f>อุดรธานี!AP183</f>
        <v>717271.36</v>
      </c>
      <c r="M283" s="210">
        <f>อุดรธานี!AQ183</f>
        <v>834582.12</v>
      </c>
      <c r="N283" s="3"/>
      <c r="O283" s="3"/>
      <c r="P283" s="3"/>
      <c r="Q283" s="77">
        <f t="shared" si="11"/>
        <v>-117310.76000000001</v>
      </c>
      <c r="R283" s="78">
        <f t="shared" si="12"/>
        <v>132.24029498525073</v>
      </c>
    </row>
    <row r="284" spans="1:18" ht="24.6" customHeight="1" x14ac:dyDescent="0.7">
      <c r="A284" s="189">
        <v>12</v>
      </c>
      <c r="B284" s="3" t="s">
        <v>44</v>
      </c>
      <c r="C284" s="3" t="s">
        <v>275</v>
      </c>
      <c r="D284" s="3" t="s">
        <v>113</v>
      </c>
      <c r="E284" s="3" t="s">
        <v>32</v>
      </c>
      <c r="F284" s="3" t="s">
        <v>141</v>
      </c>
      <c r="G284" s="3" t="s">
        <v>753</v>
      </c>
      <c r="H284" s="208">
        <v>4683</v>
      </c>
      <c r="I284" s="70">
        <v>4</v>
      </c>
      <c r="J284" s="209">
        <f>อุดรธานี!F184</f>
        <v>397359.56</v>
      </c>
      <c r="K284" s="210">
        <f>อุดรธานี!AO184</f>
        <v>451252.47</v>
      </c>
      <c r="L284" s="210">
        <f>อุดรธานี!AP184</f>
        <v>716168</v>
      </c>
      <c r="M284" s="210">
        <f>อุดรธานี!AQ184</f>
        <v>715604.62</v>
      </c>
      <c r="N284" s="3"/>
      <c r="O284" s="3"/>
      <c r="P284" s="3"/>
      <c r="Q284" s="77">
        <f t="shared" si="11"/>
        <v>563.38000000000466</v>
      </c>
      <c r="R284" s="78">
        <f t="shared" si="12"/>
        <v>152.92931881272688</v>
      </c>
    </row>
    <row r="285" spans="1:18" ht="24.6" customHeight="1" x14ac:dyDescent="0.7">
      <c r="A285" s="189">
        <v>13</v>
      </c>
      <c r="B285" s="3" t="s">
        <v>44</v>
      </c>
      <c r="C285" s="3" t="s">
        <v>276</v>
      </c>
      <c r="D285" s="3" t="s">
        <v>113</v>
      </c>
      <c r="E285" s="3" t="s">
        <v>32</v>
      </c>
      <c r="F285" s="3" t="s">
        <v>141</v>
      </c>
      <c r="G285" s="209" t="s">
        <v>754</v>
      </c>
      <c r="H285" s="239">
        <v>3471</v>
      </c>
      <c r="I285" s="70">
        <v>3</v>
      </c>
      <c r="J285" s="209">
        <f>อุดรธานี!F185</f>
        <v>314550.34000000003</v>
      </c>
      <c r="K285" s="210">
        <f>อุดรธานี!AO185</f>
        <v>306688.29000000004</v>
      </c>
      <c r="L285" s="210">
        <f>อุดรธานี!AP185</f>
        <v>452035.76</v>
      </c>
      <c r="M285" s="210">
        <f>อุดรธานี!AQ185</f>
        <v>489636.8</v>
      </c>
      <c r="N285" s="3"/>
      <c r="O285" s="3"/>
      <c r="P285" s="3"/>
      <c r="Q285" s="77">
        <f t="shared" si="11"/>
        <v>-37601.039999999979</v>
      </c>
      <c r="R285" s="78">
        <f t="shared" si="12"/>
        <v>130.23214059348891</v>
      </c>
    </row>
    <row r="286" spans="1:18" ht="24.6" customHeight="1" x14ac:dyDescent="0.7">
      <c r="A286" s="189">
        <v>14</v>
      </c>
      <c r="B286" s="3" t="s">
        <v>44</v>
      </c>
      <c r="C286" s="3" t="s">
        <v>275</v>
      </c>
      <c r="D286" s="3" t="s">
        <v>113</v>
      </c>
      <c r="E286" s="3" t="s">
        <v>32</v>
      </c>
      <c r="F286" s="3" t="s">
        <v>141</v>
      </c>
      <c r="G286" s="3" t="s">
        <v>755</v>
      </c>
      <c r="H286" s="208">
        <v>6659</v>
      </c>
      <c r="I286" s="70">
        <v>5</v>
      </c>
      <c r="J286" s="209">
        <f>อุดรธานี!F186</f>
        <v>201691.58</v>
      </c>
      <c r="K286" s="210">
        <f>อุดรธานี!AO186</f>
        <v>659274.42999999993</v>
      </c>
      <c r="L286" s="210">
        <f>อุดรธานี!AP186</f>
        <v>732331.45</v>
      </c>
      <c r="M286" s="210">
        <f>อุดรธานี!AQ186</f>
        <v>834741.64999999991</v>
      </c>
      <c r="N286" s="3"/>
      <c r="O286" s="3"/>
      <c r="P286" s="3"/>
      <c r="Q286" s="77">
        <f t="shared" si="11"/>
        <v>-102410.19999999995</v>
      </c>
      <c r="R286" s="78">
        <f t="shared" si="12"/>
        <v>109.97619011863642</v>
      </c>
    </row>
    <row r="287" spans="1:18" ht="24.6" customHeight="1" x14ac:dyDescent="0.7">
      <c r="A287" s="70">
        <v>15</v>
      </c>
      <c r="B287" s="213" t="s">
        <v>44</v>
      </c>
      <c r="C287" s="213"/>
      <c r="D287" s="213"/>
      <c r="E287" s="213" t="s">
        <v>56</v>
      </c>
      <c r="F287" s="213"/>
      <c r="G287" s="213" t="s">
        <v>281</v>
      </c>
      <c r="H287" s="216">
        <f>SUM(H273:H286)</f>
        <v>71696</v>
      </c>
      <c r="I287" s="212"/>
      <c r="J287" s="215">
        <f>SUM(J273:J286)</f>
        <v>6614335.5599999996</v>
      </c>
      <c r="K287" s="215">
        <f>SUM(K273:K286)</f>
        <v>7710450.5299999984</v>
      </c>
      <c r="L287" s="215">
        <f>SUM(L273:L286)</f>
        <v>8892780.4000000004</v>
      </c>
      <c r="M287" s="215">
        <f>SUM(M273:M286)</f>
        <v>10062392.620000001</v>
      </c>
      <c r="N287" s="213">
        <v>13</v>
      </c>
      <c r="O287" s="213">
        <v>13</v>
      </c>
      <c r="P287" s="213">
        <f>N287-O287</f>
        <v>0</v>
      </c>
      <c r="Q287" s="77">
        <f t="shared" si="11"/>
        <v>-1169612.2200000007</v>
      </c>
      <c r="R287" s="78">
        <f>L287/H287</f>
        <v>124.03454028118723</v>
      </c>
    </row>
    <row r="288" spans="1:18" ht="24.6" customHeight="1" x14ac:dyDescent="0.7">
      <c r="A288" s="70">
        <v>1</v>
      </c>
      <c r="B288" s="3" t="s">
        <v>44</v>
      </c>
      <c r="C288" s="3" t="s">
        <v>276</v>
      </c>
      <c r="D288" s="3" t="s">
        <v>114</v>
      </c>
      <c r="E288" s="3" t="s">
        <v>33</v>
      </c>
      <c r="F288" s="3" t="s">
        <v>171</v>
      </c>
      <c r="G288" s="3" t="s">
        <v>282</v>
      </c>
      <c r="H288" s="208"/>
      <c r="I288" s="70"/>
      <c r="J288" s="209"/>
      <c r="K288" s="210"/>
      <c r="L288" s="211"/>
      <c r="M288" s="211"/>
      <c r="N288" s="3"/>
      <c r="O288" s="3"/>
      <c r="P288" s="3"/>
    </row>
    <row r="289" spans="1:18" ht="24.6" customHeight="1" x14ac:dyDescent="0.7">
      <c r="A289" s="70">
        <v>2</v>
      </c>
      <c r="B289" s="3" t="s">
        <v>44</v>
      </c>
      <c r="C289" s="3" t="s">
        <v>276</v>
      </c>
      <c r="D289" s="3" t="s">
        <v>114</v>
      </c>
      <c r="E289" s="3" t="s">
        <v>33</v>
      </c>
      <c r="F289" s="3" t="s">
        <v>141</v>
      </c>
      <c r="G289" s="3" t="s">
        <v>756</v>
      </c>
      <c r="H289" s="208">
        <v>2451</v>
      </c>
      <c r="I289" s="70">
        <v>2</v>
      </c>
      <c r="J289" s="209">
        <f>อุดรธานี!F187</f>
        <v>138240.57</v>
      </c>
      <c r="K289" s="210">
        <f>อุดรธานี!AO187</f>
        <v>81103.220000000016</v>
      </c>
      <c r="L289" s="210">
        <f>อุดรธานี!AP187</f>
        <v>210131.69</v>
      </c>
      <c r="M289" s="210">
        <f>อุดรธานี!AQ187</f>
        <v>368908.49</v>
      </c>
      <c r="N289" s="3"/>
      <c r="O289" s="3"/>
      <c r="P289" s="3"/>
      <c r="Q289" s="77">
        <f t="shared" si="11"/>
        <v>-158776.79999999999</v>
      </c>
      <c r="R289" s="78">
        <f t="shared" si="12"/>
        <v>85.733043655650761</v>
      </c>
    </row>
    <row r="290" spans="1:18" ht="24.6" customHeight="1" x14ac:dyDescent="0.7">
      <c r="A290" s="70">
        <v>3</v>
      </c>
      <c r="B290" s="3" t="s">
        <v>44</v>
      </c>
      <c r="C290" s="3" t="s">
        <v>276</v>
      </c>
      <c r="D290" s="3" t="s">
        <v>114</v>
      </c>
      <c r="E290" s="3" t="s">
        <v>33</v>
      </c>
      <c r="F290" s="3" t="s">
        <v>141</v>
      </c>
      <c r="G290" s="3" t="s">
        <v>757</v>
      </c>
      <c r="H290" s="208">
        <v>3029</v>
      </c>
      <c r="I290" s="70">
        <v>3</v>
      </c>
      <c r="J290" s="209">
        <f>อุดรธานี!F188</f>
        <v>680711.77</v>
      </c>
      <c r="K290" s="210">
        <f>อุดรธานี!AO188</f>
        <v>662201.77</v>
      </c>
      <c r="L290" s="210">
        <f>อุดรธานี!AP188</f>
        <v>381726.64999999997</v>
      </c>
      <c r="M290" s="210">
        <f>อุดรธานี!AQ188</f>
        <v>1071260.69</v>
      </c>
      <c r="N290" s="3"/>
      <c r="O290" s="3"/>
      <c r="P290" s="3"/>
      <c r="Q290" s="77">
        <f t="shared" si="11"/>
        <v>-689534.04</v>
      </c>
      <c r="R290" s="78">
        <f t="shared" si="12"/>
        <v>126.02398481346978</v>
      </c>
    </row>
    <row r="291" spans="1:18" ht="24.6" customHeight="1" x14ac:dyDescent="0.7">
      <c r="A291" s="70">
        <v>4</v>
      </c>
      <c r="B291" s="3" t="s">
        <v>44</v>
      </c>
      <c r="C291" s="3" t="s">
        <v>276</v>
      </c>
      <c r="D291" s="3" t="s">
        <v>114</v>
      </c>
      <c r="E291" s="3" t="s">
        <v>33</v>
      </c>
      <c r="F291" s="3" t="s">
        <v>141</v>
      </c>
      <c r="G291" s="3" t="s">
        <v>758</v>
      </c>
      <c r="H291" s="208">
        <v>5540</v>
      </c>
      <c r="I291" s="70">
        <v>4</v>
      </c>
      <c r="J291" s="209">
        <f>อุดรธานี!F189</f>
        <v>396756.37</v>
      </c>
      <c r="K291" s="210">
        <f>อุดรธานี!AO189</f>
        <v>477623.47</v>
      </c>
      <c r="L291" s="210">
        <f>อุดรธานี!AP189</f>
        <v>410676.83</v>
      </c>
      <c r="M291" s="210">
        <f>อุดรธานี!AQ189</f>
        <v>668038.78</v>
      </c>
      <c r="N291" s="3"/>
      <c r="O291" s="3"/>
      <c r="P291" s="3"/>
      <c r="Q291" s="77">
        <f t="shared" ref="Q291:Q349" si="13">L291-M291</f>
        <v>-257361.95</v>
      </c>
      <c r="R291" s="78">
        <f t="shared" ref="R291:R349" si="14">L291/H291</f>
        <v>74.129391696750901</v>
      </c>
    </row>
    <row r="292" spans="1:18" ht="24.6" customHeight="1" x14ac:dyDescent="0.7">
      <c r="A292" s="70">
        <v>5</v>
      </c>
      <c r="B292" s="3" t="s">
        <v>44</v>
      </c>
      <c r="C292" s="3" t="s">
        <v>276</v>
      </c>
      <c r="D292" s="3" t="s">
        <v>114</v>
      </c>
      <c r="E292" s="3" t="s">
        <v>33</v>
      </c>
      <c r="F292" s="3" t="s">
        <v>141</v>
      </c>
      <c r="G292" s="3" t="s">
        <v>759</v>
      </c>
      <c r="H292" s="208">
        <v>1842</v>
      </c>
      <c r="I292" s="70">
        <v>2</v>
      </c>
      <c r="J292" s="209">
        <f>อุดรธานี!F190</f>
        <v>163645.56</v>
      </c>
      <c r="K292" s="210">
        <f>อุดรธานี!AO190</f>
        <v>183538.4</v>
      </c>
      <c r="L292" s="210">
        <f>อุดรธานี!AP190</f>
        <v>43567.51</v>
      </c>
      <c r="M292" s="210">
        <f>อุดรธานี!AQ190</f>
        <v>205208.03999999998</v>
      </c>
      <c r="N292" s="3"/>
      <c r="O292" s="3"/>
      <c r="P292" s="3"/>
      <c r="Q292" s="77">
        <f t="shared" si="13"/>
        <v>-161640.52999999997</v>
      </c>
      <c r="R292" s="78">
        <f t="shared" si="14"/>
        <v>23.65228555917481</v>
      </c>
    </row>
    <row r="293" spans="1:18" ht="24.6" customHeight="1" x14ac:dyDescent="0.7">
      <c r="A293" s="70">
        <v>6</v>
      </c>
      <c r="B293" s="3" t="s">
        <v>44</v>
      </c>
      <c r="C293" s="3" t="s">
        <v>276</v>
      </c>
      <c r="D293" s="3" t="s">
        <v>114</v>
      </c>
      <c r="E293" s="3" t="s">
        <v>33</v>
      </c>
      <c r="F293" s="3" t="s">
        <v>141</v>
      </c>
      <c r="G293" s="3" t="s">
        <v>760</v>
      </c>
      <c r="H293" s="208">
        <v>3303</v>
      </c>
      <c r="I293" s="70">
        <v>3</v>
      </c>
      <c r="J293" s="209">
        <f>อุดรธานี!F191</f>
        <v>429585.93</v>
      </c>
      <c r="K293" s="210">
        <f>อุดรธานี!AO191</f>
        <v>408919.02999999997</v>
      </c>
      <c r="L293" s="210">
        <f>อุดรธานี!AP191</f>
        <v>163633.57</v>
      </c>
      <c r="M293" s="210">
        <f>อุดรธานี!AQ191</f>
        <v>358999.8</v>
      </c>
      <c r="N293" s="3"/>
      <c r="O293" s="3"/>
      <c r="P293" s="3"/>
      <c r="Q293" s="77">
        <f t="shared" si="13"/>
        <v>-195366.22999999998</v>
      </c>
      <c r="R293" s="78">
        <f t="shared" si="14"/>
        <v>49.540893127459888</v>
      </c>
    </row>
    <row r="294" spans="1:18" ht="24.6" customHeight="1" x14ac:dyDescent="0.7">
      <c r="A294" s="212">
        <v>15</v>
      </c>
      <c r="B294" s="213" t="s">
        <v>44</v>
      </c>
      <c r="C294" s="213"/>
      <c r="D294" s="213"/>
      <c r="E294" s="213" t="s">
        <v>56</v>
      </c>
      <c r="F294" s="213"/>
      <c r="G294" s="213" t="s">
        <v>283</v>
      </c>
      <c r="H294" s="216">
        <f>SUM(H288:H293)</f>
        <v>16165</v>
      </c>
      <c r="I294" s="212"/>
      <c r="J294" s="215">
        <f>SUM(J288:J293)</f>
        <v>1808940.2</v>
      </c>
      <c r="K294" s="215">
        <f>SUM(K288:K293)</f>
        <v>1813385.89</v>
      </c>
      <c r="L294" s="215">
        <f>SUM(L288:L293)</f>
        <v>1209736.25</v>
      </c>
      <c r="M294" s="215">
        <f>SUM(M288:M293)</f>
        <v>2672415.7999999998</v>
      </c>
      <c r="N294" s="213">
        <v>5</v>
      </c>
      <c r="O294" s="213">
        <v>5</v>
      </c>
      <c r="P294" s="213">
        <f>N294-O294</f>
        <v>0</v>
      </c>
      <c r="Q294" s="77">
        <f t="shared" si="13"/>
        <v>-1462679.5499999998</v>
      </c>
      <c r="R294" s="78">
        <f>L294/H294</f>
        <v>74.836761521806366</v>
      </c>
    </row>
    <row r="295" spans="1:18" ht="24.6" customHeight="1" x14ac:dyDescent="0.7">
      <c r="A295" s="70">
        <v>1</v>
      </c>
      <c r="B295" s="3" t="s">
        <v>44</v>
      </c>
      <c r="C295" s="3" t="s">
        <v>284</v>
      </c>
      <c r="D295" s="3" t="s">
        <v>115</v>
      </c>
      <c r="E295" s="3" t="s">
        <v>34</v>
      </c>
      <c r="F295" s="3" t="s">
        <v>171</v>
      </c>
      <c r="G295" s="3" t="s">
        <v>285</v>
      </c>
      <c r="H295" s="208"/>
      <c r="I295" s="70"/>
      <c r="J295" s="209"/>
      <c r="K295" s="210"/>
      <c r="L295" s="211"/>
      <c r="M295" s="211"/>
      <c r="N295" s="3"/>
      <c r="O295" s="3"/>
      <c r="P295" s="3"/>
    </row>
    <row r="296" spans="1:18" ht="24.6" customHeight="1" x14ac:dyDescent="0.7">
      <c r="A296" s="70">
        <v>2</v>
      </c>
      <c r="B296" s="3" t="s">
        <v>44</v>
      </c>
      <c r="C296" s="3" t="s">
        <v>284</v>
      </c>
      <c r="D296" s="3" t="s">
        <v>115</v>
      </c>
      <c r="E296" s="3" t="s">
        <v>34</v>
      </c>
      <c r="F296" s="3" t="s">
        <v>141</v>
      </c>
      <c r="G296" s="3" t="s">
        <v>761</v>
      </c>
      <c r="H296" s="208">
        <v>3399</v>
      </c>
      <c r="I296" s="70">
        <v>3</v>
      </c>
      <c r="J296" s="209">
        <f>อุดรธานี!F192</f>
        <v>728357.17</v>
      </c>
      <c r="K296" s="210">
        <f>อุดรธานี!AO192</f>
        <v>741302.04</v>
      </c>
      <c r="L296" s="210">
        <f>อุดรธานี!AP192</f>
        <v>401972.78</v>
      </c>
      <c r="M296" s="210">
        <f>อุดรธานี!AQ192</f>
        <v>408384.25</v>
      </c>
      <c r="N296" s="3"/>
      <c r="O296" s="3"/>
      <c r="P296" s="3"/>
      <c r="Q296" s="77">
        <f t="shared" si="13"/>
        <v>-6411.4699999999721</v>
      </c>
      <c r="R296" s="78">
        <f t="shared" si="14"/>
        <v>118.26207119741102</v>
      </c>
    </row>
    <row r="297" spans="1:18" ht="24.6" customHeight="1" x14ac:dyDescent="0.7">
      <c r="A297" s="70">
        <v>3</v>
      </c>
      <c r="B297" s="3" t="s">
        <v>44</v>
      </c>
      <c r="C297" s="3" t="s">
        <v>284</v>
      </c>
      <c r="D297" s="3" t="s">
        <v>115</v>
      </c>
      <c r="E297" s="3" t="s">
        <v>34</v>
      </c>
      <c r="F297" s="3" t="s">
        <v>141</v>
      </c>
      <c r="G297" s="3" t="s">
        <v>762</v>
      </c>
      <c r="H297" s="208">
        <v>2537</v>
      </c>
      <c r="I297" s="70">
        <v>2</v>
      </c>
      <c r="J297" s="209">
        <f>อุดรธานี!F193</f>
        <v>92036.18</v>
      </c>
      <c r="K297" s="210">
        <f>อุดรธานี!AO193</f>
        <v>387097.23</v>
      </c>
      <c r="L297" s="210">
        <f>อุดรธานี!AP193</f>
        <v>429920.22</v>
      </c>
      <c r="M297" s="210">
        <f>อุดรธานี!AQ193</f>
        <v>432392.77999999997</v>
      </c>
      <c r="N297" s="3"/>
      <c r="O297" s="3"/>
      <c r="P297" s="3"/>
      <c r="Q297" s="77">
        <f t="shared" si="13"/>
        <v>-2472.5599999999977</v>
      </c>
      <c r="R297" s="78">
        <f t="shared" si="14"/>
        <v>169.46007883326763</v>
      </c>
    </row>
    <row r="298" spans="1:18" ht="24.6" customHeight="1" x14ac:dyDescent="0.7">
      <c r="A298" s="70">
        <v>4</v>
      </c>
      <c r="B298" s="3" t="s">
        <v>44</v>
      </c>
      <c r="C298" s="3" t="s">
        <v>284</v>
      </c>
      <c r="D298" s="3" t="s">
        <v>115</v>
      </c>
      <c r="E298" s="3" t="s">
        <v>34</v>
      </c>
      <c r="F298" s="3" t="s">
        <v>141</v>
      </c>
      <c r="G298" s="3" t="s">
        <v>763</v>
      </c>
      <c r="H298" s="208">
        <v>3240</v>
      </c>
      <c r="I298" s="70">
        <v>3</v>
      </c>
      <c r="J298" s="209">
        <f>อุดรธานี!F194</f>
        <v>885280.4</v>
      </c>
      <c r="K298" s="210">
        <f>อุดรธานี!AO194</f>
        <v>854537.98</v>
      </c>
      <c r="L298" s="210">
        <f>อุดรธานี!AP194</f>
        <v>470520.82999999996</v>
      </c>
      <c r="M298" s="210">
        <f>อุดรธานี!AQ194</f>
        <v>618936.49</v>
      </c>
      <c r="N298" s="3"/>
      <c r="O298" s="3"/>
      <c r="P298" s="3"/>
      <c r="Q298" s="77">
        <f t="shared" si="13"/>
        <v>-148415.66000000003</v>
      </c>
      <c r="R298" s="78">
        <f t="shared" si="14"/>
        <v>145.22247839506173</v>
      </c>
    </row>
    <row r="299" spans="1:18" ht="24.6" customHeight="1" x14ac:dyDescent="0.7">
      <c r="A299" s="70">
        <v>5</v>
      </c>
      <c r="B299" s="3" t="s">
        <v>44</v>
      </c>
      <c r="C299" s="3" t="s">
        <v>284</v>
      </c>
      <c r="D299" s="3" t="s">
        <v>115</v>
      </c>
      <c r="E299" s="3" t="s">
        <v>34</v>
      </c>
      <c r="F299" s="3" t="s">
        <v>141</v>
      </c>
      <c r="G299" s="3" t="s">
        <v>764</v>
      </c>
      <c r="H299" s="208">
        <v>4673</v>
      </c>
      <c r="I299" s="70">
        <v>4</v>
      </c>
      <c r="J299" s="209">
        <f>อุดรธานี!F195</f>
        <v>606879.62</v>
      </c>
      <c r="K299" s="210">
        <f>อุดรธานี!AO195</f>
        <v>647187.39</v>
      </c>
      <c r="L299" s="210">
        <f>อุดรธานี!AP195</f>
        <v>653069.12</v>
      </c>
      <c r="M299" s="210">
        <f>อุดรธานี!AQ195</f>
        <v>677766.37</v>
      </c>
      <c r="N299" s="3"/>
      <c r="O299" s="3"/>
      <c r="P299" s="3"/>
      <c r="Q299" s="77">
        <f t="shared" si="13"/>
        <v>-24697.25</v>
      </c>
      <c r="R299" s="78">
        <f t="shared" si="14"/>
        <v>139.75371709822383</v>
      </c>
    </row>
    <row r="300" spans="1:18" ht="24.6" customHeight="1" x14ac:dyDescent="0.7">
      <c r="A300" s="212">
        <v>16</v>
      </c>
      <c r="B300" s="213" t="s">
        <v>44</v>
      </c>
      <c r="C300" s="213"/>
      <c r="D300" s="213"/>
      <c r="E300" s="213" t="s">
        <v>56</v>
      </c>
      <c r="F300" s="213"/>
      <c r="G300" s="213" t="s">
        <v>286</v>
      </c>
      <c r="H300" s="216">
        <f>SUM(H295:H299)</f>
        <v>13849</v>
      </c>
      <c r="I300" s="212"/>
      <c r="J300" s="215">
        <f>SUM(J295:J299)</f>
        <v>2312553.37</v>
      </c>
      <c r="K300" s="215">
        <f>SUM(K295:K299)</f>
        <v>2630124.64</v>
      </c>
      <c r="L300" s="215">
        <f>SUM(L295:L299)</f>
        <v>1955482.9500000002</v>
      </c>
      <c r="M300" s="215">
        <f>SUM(M295:M299)</f>
        <v>2137479.89</v>
      </c>
      <c r="N300" s="213">
        <v>4</v>
      </c>
      <c r="O300" s="213">
        <v>4</v>
      </c>
      <c r="P300" s="213">
        <f>N300-O300</f>
        <v>0</v>
      </c>
      <c r="Q300" s="77">
        <f t="shared" si="13"/>
        <v>-181996.93999999994</v>
      </c>
      <c r="R300" s="78">
        <f>L300/H300</f>
        <v>141.20029966062532</v>
      </c>
    </row>
    <row r="301" spans="1:18" ht="24.6" customHeight="1" x14ac:dyDescent="0.7">
      <c r="A301" s="70">
        <v>1</v>
      </c>
      <c r="B301" s="3" t="s">
        <v>44</v>
      </c>
      <c r="C301" s="3" t="s">
        <v>287</v>
      </c>
      <c r="D301" s="3" t="s">
        <v>117</v>
      </c>
      <c r="E301" s="3" t="s">
        <v>35</v>
      </c>
      <c r="F301" s="3" t="s">
        <v>171</v>
      </c>
      <c r="G301" s="3" t="s">
        <v>288</v>
      </c>
      <c r="H301" s="208"/>
      <c r="I301" s="70"/>
      <c r="J301" s="209"/>
      <c r="K301" s="210"/>
      <c r="L301" s="211"/>
      <c r="M301" s="211"/>
      <c r="N301" s="3"/>
      <c r="O301" s="3"/>
      <c r="P301" s="3"/>
    </row>
    <row r="302" spans="1:18" ht="24.6" customHeight="1" x14ac:dyDescent="0.7">
      <c r="A302" s="70">
        <v>2</v>
      </c>
      <c r="B302" s="3" t="s">
        <v>44</v>
      </c>
      <c r="C302" s="3" t="s">
        <v>287</v>
      </c>
      <c r="D302" s="3" t="s">
        <v>117</v>
      </c>
      <c r="E302" s="3" t="s">
        <v>35</v>
      </c>
      <c r="F302" s="3" t="s">
        <v>141</v>
      </c>
      <c r="G302" s="3" t="s">
        <v>765</v>
      </c>
      <c r="H302" s="208">
        <v>3205</v>
      </c>
      <c r="I302" s="70">
        <v>3</v>
      </c>
      <c r="J302" s="209">
        <f>อุดรธานี!F196</f>
        <v>808646.03</v>
      </c>
      <c r="K302" s="210">
        <f>อุดรธานี!AO196</f>
        <v>801261.57000000007</v>
      </c>
      <c r="L302" s="210">
        <f>อุดรธานี!AP196</f>
        <v>516491.87</v>
      </c>
      <c r="M302" s="210">
        <f>อุดรธานี!AQ196</f>
        <v>332306.03999999998</v>
      </c>
      <c r="N302" s="3"/>
      <c r="O302" s="3"/>
      <c r="P302" s="3"/>
      <c r="Q302" s="77">
        <f t="shared" si="13"/>
        <v>184185.83000000002</v>
      </c>
      <c r="R302" s="78">
        <f t="shared" si="14"/>
        <v>161.15190951638064</v>
      </c>
    </row>
    <row r="303" spans="1:18" ht="24.6" customHeight="1" x14ac:dyDescent="0.7">
      <c r="A303" s="70">
        <v>3</v>
      </c>
      <c r="B303" s="3" t="s">
        <v>44</v>
      </c>
      <c r="C303" s="3" t="s">
        <v>287</v>
      </c>
      <c r="D303" s="3" t="s">
        <v>117</v>
      </c>
      <c r="E303" s="3" t="s">
        <v>35</v>
      </c>
      <c r="F303" s="3" t="s">
        <v>141</v>
      </c>
      <c r="G303" s="3" t="s">
        <v>766</v>
      </c>
      <c r="H303" s="208">
        <v>2571</v>
      </c>
      <c r="I303" s="70">
        <v>2</v>
      </c>
      <c r="J303" s="209">
        <f>อุดรธานี!F197</f>
        <v>927584.22</v>
      </c>
      <c r="K303" s="210">
        <f>อุดรธานี!AO197</f>
        <v>682463.4</v>
      </c>
      <c r="L303" s="210">
        <f>อุดรธานี!AP197</f>
        <v>779425.94</v>
      </c>
      <c r="M303" s="210">
        <f>อุดรธานี!AQ197</f>
        <v>475234.25</v>
      </c>
      <c r="N303" s="3"/>
      <c r="O303" s="3"/>
      <c r="P303" s="3"/>
      <c r="Q303" s="77">
        <f t="shared" si="13"/>
        <v>304191.68999999994</v>
      </c>
      <c r="R303" s="78">
        <f t="shared" si="14"/>
        <v>303.16061454686889</v>
      </c>
    </row>
    <row r="304" spans="1:18" ht="24.6" customHeight="1" x14ac:dyDescent="0.7">
      <c r="A304" s="70">
        <v>4</v>
      </c>
      <c r="B304" s="3" t="s">
        <v>44</v>
      </c>
      <c r="C304" s="3" t="s">
        <v>287</v>
      </c>
      <c r="D304" s="3" t="s">
        <v>117</v>
      </c>
      <c r="E304" s="3" t="s">
        <v>35</v>
      </c>
      <c r="F304" s="3" t="s">
        <v>141</v>
      </c>
      <c r="G304" s="3" t="s">
        <v>767</v>
      </c>
      <c r="H304" s="208">
        <v>3142</v>
      </c>
      <c r="I304" s="70">
        <v>3</v>
      </c>
      <c r="J304" s="209">
        <f>อุดรธานี!F198</f>
        <v>197486</v>
      </c>
      <c r="K304" s="210">
        <f>อุดรธานี!AO198</f>
        <v>70931.599999999977</v>
      </c>
      <c r="L304" s="210">
        <f>อุดรธานี!AP198</f>
        <v>538271.43999999994</v>
      </c>
      <c r="M304" s="210">
        <f>อุดรธานี!AQ198</f>
        <v>751495.39999999991</v>
      </c>
      <c r="N304" s="3"/>
      <c r="O304" s="3"/>
      <c r="P304" s="3"/>
      <c r="Q304" s="77">
        <f t="shared" si="13"/>
        <v>-213223.95999999996</v>
      </c>
      <c r="R304" s="78">
        <f t="shared" si="14"/>
        <v>171.31490770210056</v>
      </c>
    </row>
    <row r="305" spans="1:18" ht="24.6" customHeight="1" x14ac:dyDescent="0.7">
      <c r="A305" s="70">
        <v>5</v>
      </c>
      <c r="B305" s="3" t="s">
        <v>44</v>
      </c>
      <c r="C305" s="3" t="s">
        <v>287</v>
      </c>
      <c r="D305" s="3" t="s">
        <v>117</v>
      </c>
      <c r="E305" s="3" t="s">
        <v>35</v>
      </c>
      <c r="F305" s="3" t="s">
        <v>141</v>
      </c>
      <c r="G305" s="3" t="s">
        <v>768</v>
      </c>
      <c r="H305" s="208">
        <v>1449</v>
      </c>
      <c r="I305" s="70">
        <v>1</v>
      </c>
      <c r="J305" s="209">
        <f>อุดรธานี!F199</f>
        <v>749456.78</v>
      </c>
      <c r="K305" s="210">
        <f>อุดรธานี!AO199</f>
        <v>756328.43</v>
      </c>
      <c r="L305" s="210">
        <f>อุดรธานี!AP199</f>
        <v>458706.61</v>
      </c>
      <c r="M305" s="210">
        <f>อุดรธานี!AQ199</f>
        <v>255086.26</v>
      </c>
      <c r="N305" s="3"/>
      <c r="O305" s="3"/>
      <c r="P305" s="3"/>
      <c r="Q305" s="77">
        <f t="shared" si="13"/>
        <v>203620.34999999998</v>
      </c>
      <c r="R305" s="78">
        <f t="shared" si="14"/>
        <v>316.56770876466527</v>
      </c>
    </row>
    <row r="306" spans="1:18" ht="24.6" customHeight="1" x14ac:dyDescent="0.7">
      <c r="A306" s="70">
        <v>6</v>
      </c>
      <c r="B306" s="3" t="s">
        <v>44</v>
      </c>
      <c r="C306" s="3" t="s">
        <v>287</v>
      </c>
      <c r="D306" s="3" t="s">
        <v>117</v>
      </c>
      <c r="E306" s="3" t="s">
        <v>35</v>
      </c>
      <c r="F306" s="3" t="s">
        <v>141</v>
      </c>
      <c r="G306" s="3" t="s">
        <v>769</v>
      </c>
      <c r="H306" s="208">
        <v>1947</v>
      </c>
      <c r="I306" s="70">
        <v>2</v>
      </c>
      <c r="J306" s="209">
        <f>อุดรธานี!F200</f>
        <v>326437.27</v>
      </c>
      <c r="K306" s="210">
        <f>อุดรธานี!AO200</f>
        <v>166520.65999999997</v>
      </c>
      <c r="L306" s="210">
        <f>อุดรธานี!AP200</f>
        <v>451286.96</v>
      </c>
      <c r="M306" s="210">
        <f>อุดรธานี!AQ200</f>
        <v>330603.32</v>
      </c>
      <c r="N306" s="3"/>
      <c r="O306" s="3"/>
      <c r="P306" s="3"/>
      <c r="Q306" s="77">
        <f t="shared" si="13"/>
        <v>120683.64000000001</v>
      </c>
      <c r="R306" s="78">
        <f t="shared" si="14"/>
        <v>231.78580380071907</v>
      </c>
    </row>
    <row r="307" spans="1:18" ht="24.6" customHeight="1" x14ac:dyDescent="0.7">
      <c r="A307" s="70">
        <v>7</v>
      </c>
      <c r="B307" s="3" t="s">
        <v>44</v>
      </c>
      <c r="C307" s="3" t="s">
        <v>287</v>
      </c>
      <c r="D307" s="3" t="s">
        <v>117</v>
      </c>
      <c r="E307" s="3" t="s">
        <v>35</v>
      </c>
      <c r="F307" s="3" t="s">
        <v>141</v>
      </c>
      <c r="G307" s="3" t="s">
        <v>770</v>
      </c>
      <c r="H307" s="208">
        <v>1027</v>
      </c>
      <c r="I307" s="70">
        <v>1</v>
      </c>
      <c r="J307" s="209">
        <f>อุดรธานี!F201</f>
        <v>425577.22</v>
      </c>
      <c r="K307" s="210">
        <f>อุดรธานี!AO201</f>
        <v>405242.99</v>
      </c>
      <c r="L307" s="210">
        <f>อุดรธานี!AP201</f>
        <v>384614.63</v>
      </c>
      <c r="M307" s="210">
        <f>อุดรธานี!AQ201</f>
        <v>372669.13</v>
      </c>
      <c r="N307" s="3"/>
      <c r="O307" s="3"/>
      <c r="P307" s="3"/>
      <c r="Q307" s="77">
        <f t="shared" si="13"/>
        <v>11945.5</v>
      </c>
      <c r="R307" s="78">
        <f t="shared" si="14"/>
        <v>374.5030477117819</v>
      </c>
    </row>
    <row r="308" spans="1:18" ht="24.6" customHeight="1" x14ac:dyDescent="0.7">
      <c r="A308" s="70">
        <v>8</v>
      </c>
      <c r="B308" s="3" t="s">
        <v>44</v>
      </c>
      <c r="C308" s="3" t="s">
        <v>287</v>
      </c>
      <c r="D308" s="3" t="s">
        <v>117</v>
      </c>
      <c r="E308" s="3" t="s">
        <v>35</v>
      </c>
      <c r="F308" s="3" t="s">
        <v>141</v>
      </c>
      <c r="G308" s="3" t="s">
        <v>771</v>
      </c>
      <c r="H308" s="208">
        <v>3432</v>
      </c>
      <c r="I308" s="70">
        <v>3</v>
      </c>
      <c r="J308" s="209">
        <f>อุดรธานี!F202</f>
        <v>1391526.92</v>
      </c>
      <c r="K308" s="210">
        <f>อุดรธานี!AO202</f>
        <v>1457604.66</v>
      </c>
      <c r="L308" s="210">
        <f>อุดรธานี!AP202</f>
        <v>685036.46</v>
      </c>
      <c r="M308" s="210">
        <f>อุดรธานี!AQ202</f>
        <v>647657.81999999995</v>
      </c>
      <c r="N308" s="3"/>
      <c r="O308" s="3"/>
      <c r="P308" s="3"/>
      <c r="Q308" s="77">
        <f t="shared" si="13"/>
        <v>37378.640000000014</v>
      </c>
      <c r="R308" s="78">
        <f t="shared" si="14"/>
        <v>199.60269813519812</v>
      </c>
    </row>
    <row r="309" spans="1:18" ht="24.6" customHeight="1" x14ac:dyDescent="0.7">
      <c r="A309" s="70">
        <v>9</v>
      </c>
      <c r="B309" s="3" t="s">
        <v>44</v>
      </c>
      <c r="C309" s="3" t="s">
        <v>287</v>
      </c>
      <c r="D309" s="3" t="s">
        <v>117</v>
      </c>
      <c r="E309" s="3" t="s">
        <v>35</v>
      </c>
      <c r="F309" s="3" t="s">
        <v>141</v>
      </c>
      <c r="G309" s="3" t="s">
        <v>772</v>
      </c>
      <c r="H309" s="208">
        <v>2689</v>
      </c>
      <c r="I309" s="70">
        <v>2</v>
      </c>
      <c r="J309" s="209">
        <f>อุดรธานี!F203</f>
        <v>682725.44</v>
      </c>
      <c r="K309" s="210">
        <f>อุดรธานี!AO203</f>
        <v>696834.44</v>
      </c>
      <c r="L309" s="210">
        <f>อุดรธานี!AP203</f>
        <v>721391.51</v>
      </c>
      <c r="M309" s="210">
        <f>อุดรธานี!AQ203</f>
        <v>551559.47</v>
      </c>
      <c r="N309" s="3"/>
      <c r="O309" s="3"/>
      <c r="P309" s="3"/>
      <c r="Q309" s="77">
        <f t="shared" si="13"/>
        <v>169832.04000000004</v>
      </c>
      <c r="R309" s="78">
        <f t="shared" si="14"/>
        <v>268.27501301599108</v>
      </c>
    </row>
    <row r="310" spans="1:18" s="204" customFormat="1" ht="24.6" customHeight="1" x14ac:dyDescent="0.7">
      <c r="A310" s="240">
        <v>10</v>
      </c>
      <c r="B310" s="241" t="s">
        <v>44</v>
      </c>
      <c r="C310" s="241" t="s">
        <v>287</v>
      </c>
      <c r="D310" s="241" t="s">
        <v>117</v>
      </c>
      <c r="E310" s="241" t="s">
        <v>35</v>
      </c>
      <c r="F310" s="241" t="s">
        <v>141</v>
      </c>
      <c r="G310" s="241" t="s">
        <v>773</v>
      </c>
      <c r="H310" s="242">
        <v>1018</v>
      </c>
      <c r="I310" s="240">
        <v>1</v>
      </c>
      <c r="J310" s="209">
        <f>อุดรธานี!F204</f>
        <v>554563.29</v>
      </c>
      <c r="K310" s="210">
        <f>อุดรธานี!AO204</f>
        <v>647215.29</v>
      </c>
      <c r="L310" s="210">
        <f>อุดรธานี!AP204</f>
        <v>145895.71</v>
      </c>
      <c r="M310" s="210">
        <f>อุดรธานี!AQ204</f>
        <v>205331.03</v>
      </c>
      <c r="N310" s="241"/>
      <c r="O310" s="241"/>
      <c r="P310" s="241"/>
      <c r="Q310" s="203">
        <f t="shared" si="13"/>
        <v>-59435.320000000007</v>
      </c>
      <c r="R310" s="203">
        <f t="shared" si="14"/>
        <v>143.31602161100196</v>
      </c>
    </row>
    <row r="311" spans="1:18" ht="24.6" customHeight="1" x14ac:dyDescent="0.7">
      <c r="A311" s="212">
        <v>17</v>
      </c>
      <c r="B311" s="213" t="s">
        <v>44</v>
      </c>
      <c r="C311" s="213"/>
      <c r="D311" s="213"/>
      <c r="E311" s="213" t="s">
        <v>56</v>
      </c>
      <c r="F311" s="213"/>
      <c r="G311" s="213" t="s">
        <v>289</v>
      </c>
      <c r="H311" s="216">
        <f>SUM(H301:H310)</f>
        <v>20480</v>
      </c>
      <c r="I311" s="212"/>
      <c r="J311" s="215">
        <f>SUM(J301:J310)</f>
        <v>6064003.1700000009</v>
      </c>
      <c r="K311" s="215">
        <f>SUM(K301:K310)</f>
        <v>5684403.04</v>
      </c>
      <c r="L311" s="215">
        <f>SUM(L301:L310)</f>
        <v>4681121.13</v>
      </c>
      <c r="M311" s="215">
        <f>SUM(M301:M310)</f>
        <v>3921942.7199999993</v>
      </c>
      <c r="N311" s="213">
        <v>9</v>
      </c>
      <c r="O311" s="213">
        <v>9</v>
      </c>
      <c r="P311" s="213">
        <v>0</v>
      </c>
      <c r="Q311" s="77">
        <f t="shared" si="13"/>
        <v>759178.41000000061</v>
      </c>
      <c r="R311" s="78">
        <f>L311/H311</f>
        <v>228.57036767578126</v>
      </c>
    </row>
    <row r="312" spans="1:18" ht="24.6" customHeight="1" x14ac:dyDescent="0.7">
      <c r="A312" s="70">
        <v>1</v>
      </c>
      <c r="B312" s="3" t="s">
        <v>44</v>
      </c>
      <c r="C312" s="3" t="s">
        <v>21</v>
      </c>
      <c r="D312" s="3" t="s">
        <v>118</v>
      </c>
      <c r="E312" s="3" t="s">
        <v>22</v>
      </c>
      <c r="F312" s="3" t="s">
        <v>171</v>
      </c>
      <c r="G312" s="3" t="s">
        <v>290</v>
      </c>
      <c r="H312" s="208"/>
      <c r="I312" s="70"/>
      <c r="J312" s="209"/>
      <c r="K312" s="210"/>
      <c r="L312" s="211"/>
      <c r="M312" s="211"/>
      <c r="N312" s="3"/>
      <c r="O312" s="3"/>
      <c r="P312" s="3"/>
    </row>
    <row r="313" spans="1:18" ht="24.6" customHeight="1" x14ac:dyDescent="0.7">
      <c r="A313" s="70">
        <v>2</v>
      </c>
      <c r="B313" s="3" t="s">
        <v>44</v>
      </c>
      <c r="C313" s="3" t="s">
        <v>21</v>
      </c>
      <c r="D313" s="3" t="s">
        <v>118</v>
      </c>
      <c r="E313" s="3" t="s">
        <v>22</v>
      </c>
      <c r="F313" s="3" t="s">
        <v>141</v>
      </c>
      <c r="G313" s="3" t="s">
        <v>774</v>
      </c>
      <c r="H313" s="208">
        <v>3383</v>
      </c>
      <c r="I313" s="70">
        <v>3</v>
      </c>
      <c r="J313" s="209">
        <f>อุดรธานี!F205</f>
        <v>114370.98</v>
      </c>
      <c r="K313" s="210">
        <f>อุดรธานี!AO205</f>
        <v>86816.979999999981</v>
      </c>
      <c r="L313" s="210">
        <f>อุดรธานี!AP205</f>
        <v>456014.92000000004</v>
      </c>
      <c r="M313" s="210">
        <f>อุดรธานี!AQ205</f>
        <v>575152.02</v>
      </c>
      <c r="N313" s="3"/>
      <c r="O313" s="3"/>
      <c r="P313" s="3"/>
      <c r="Q313" s="77">
        <f t="shared" si="13"/>
        <v>-119137.09999999998</v>
      </c>
      <c r="R313" s="78">
        <f t="shared" si="14"/>
        <v>134.79601537097253</v>
      </c>
    </row>
    <row r="314" spans="1:18" ht="24.6" customHeight="1" x14ac:dyDescent="0.7">
      <c r="A314" s="70">
        <v>3</v>
      </c>
      <c r="B314" s="3" t="s">
        <v>44</v>
      </c>
      <c r="C314" s="3" t="s">
        <v>21</v>
      </c>
      <c r="D314" s="3" t="s">
        <v>118</v>
      </c>
      <c r="E314" s="3" t="s">
        <v>22</v>
      </c>
      <c r="F314" s="3" t="s">
        <v>141</v>
      </c>
      <c r="G314" s="3" t="s">
        <v>775</v>
      </c>
      <c r="H314" s="208">
        <v>2911</v>
      </c>
      <c r="I314" s="70">
        <v>2</v>
      </c>
      <c r="J314" s="209">
        <f>อุดรธานี!F206</f>
        <v>350839.11</v>
      </c>
      <c r="K314" s="210">
        <f>อุดรธานี!AO206</f>
        <v>323324.79999999999</v>
      </c>
      <c r="L314" s="210">
        <f>อุดรธานี!AP206</f>
        <v>285429.65000000002</v>
      </c>
      <c r="M314" s="210">
        <f>อุดรธานี!AQ206</f>
        <v>527780.21</v>
      </c>
      <c r="N314" s="3"/>
      <c r="O314" s="3"/>
      <c r="P314" s="3"/>
      <c r="Q314" s="77">
        <f t="shared" si="13"/>
        <v>-242350.55999999994</v>
      </c>
      <c r="R314" s="78">
        <f t="shared" si="14"/>
        <v>98.052095499828241</v>
      </c>
    </row>
    <row r="315" spans="1:18" ht="24.6" customHeight="1" x14ac:dyDescent="0.7">
      <c r="A315" s="70">
        <v>4</v>
      </c>
      <c r="B315" s="3" t="s">
        <v>44</v>
      </c>
      <c r="C315" s="3" t="s">
        <v>21</v>
      </c>
      <c r="D315" s="3" t="s">
        <v>118</v>
      </c>
      <c r="E315" s="3" t="s">
        <v>22</v>
      </c>
      <c r="F315" s="3" t="s">
        <v>141</v>
      </c>
      <c r="G315" s="3" t="s">
        <v>776</v>
      </c>
      <c r="H315" s="208">
        <v>5486</v>
      </c>
      <c r="I315" s="70">
        <v>4</v>
      </c>
      <c r="J315" s="209">
        <f>อุดรธานี!F207</f>
        <v>386598.03</v>
      </c>
      <c r="K315" s="210">
        <f>อุดรธานี!AO207</f>
        <v>486630.66000000003</v>
      </c>
      <c r="L315" s="210">
        <f>อุดรธานี!AP207</f>
        <v>637061.82999999996</v>
      </c>
      <c r="M315" s="210">
        <f>อุดรธานี!AQ207</f>
        <v>781057.26</v>
      </c>
      <c r="N315" s="3"/>
      <c r="O315" s="3"/>
      <c r="P315" s="3"/>
      <c r="Q315" s="77">
        <f t="shared" si="13"/>
        <v>-143995.43000000005</v>
      </c>
      <c r="R315" s="78">
        <f t="shared" si="14"/>
        <v>116.12501458257381</v>
      </c>
    </row>
    <row r="316" spans="1:18" ht="24.6" customHeight="1" x14ac:dyDescent="0.7">
      <c r="A316" s="70">
        <v>5</v>
      </c>
      <c r="B316" s="3" t="s">
        <v>44</v>
      </c>
      <c r="C316" s="3" t="s">
        <v>21</v>
      </c>
      <c r="D316" s="3" t="s">
        <v>118</v>
      </c>
      <c r="E316" s="3" t="s">
        <v>22</v>
      </c>
      <c r="F316" s="3" t="s">
        <v>141</v>
      </c>
      <c r="G316" s="3" t="s">
        <v>777</v>
      </c>
      <c r="H316" s="208">
        <v>3301</v>
      </c>
      <c r="I316" s="70">
        <v>3</v>
      </c>
      <c r="J316" s="209">
        <f>อุดรธานี!F208</f>
        <v>192040.49</v>
      </c>
      <c r="K316" s="210">
        <f>อุดรธานี!AO208</f>
        <v>157714.08999999997</v>
      </c>
      <c r="L316" s="210">
        <f>อุดรธานี!AP208</f>
        <v>435069.96</v>
      </c>
      <c r="M316" s="210">
        <f>อุดรธานี!AQ208</f>
        <v>605790.47</v>
      </c>
      <c r="N316" s="3"/>
      <c r="O316" s="3"/>
      <c r="P316" s="3"/>
      <c r="Q316" s="77">
        <f>L316-M316</f>
        <v>-170720.50999999995</v>
      </c>
      <c r="R316" s="78">
        <f t="shared" si="14"/>
        <v>131.7994425931536</v>
      </c>
    </row>
    <row r="317" spans="1:18" ht="24.6" customHeight="1" x14ac:dyDescent="0.7">
      <c r="A317" s="212">
        <v>18</v>
      </c>
      <c r="B317" s="213" t="s">
        <v>44</v>
      </c>
      <c r="C317" s="213"/>
      <c r="D317" s="213"/>
      <c r="E317" s="213" t="s">
        <v>56</v>
      </c>
      <c r="F317" s="213"/>
      <c r="G317" s="213" t="s">
        <v>291</v>
      </c>
      <c r="H317" s="216">
        <f>SUM(H312:H316)</f>
        <v>15081</v>
      </c>
      <c r="I317" s="212"/>
      <c r="J317" s="215">
        <f>SUM(J312:J316)</f>
        <v>1043848.61</v>
      </c>
      <c r="K317" s="215">
        <f>SUM(K312:K316)</f>
        <v>1054486.5299999998</v>
      </c>
      <c r="L317" s="215">
        <f>SUM(L312:L316)</f>
        <v>1813576.3599999999</v>
      </c>
      <c r="M317" s="215">
        <f>SUM(M312:M316)</f>
        <v>2489779.96</v>
      </c>
      <c r="N317" s="213">
        <v>4</v>
      </c>
      <c r="O317" s="213">
        <v>4</v>
      </c>
      <c r="P317" s="213">
        <f>N317-O317</f>
        <v>0</v>
      </c>
      <c r="Q317" s="77">
        <f t="shared" si="13"/>
        <v>-676203.60000000009</v>
      </c>
      <c r="R317" s="78">
        <f>L317/H317</f>
        <v>120.2557098335654</v>
      </c>
    </row>
    <row r="318" spans="1:18" ht="24.6" customHeight="1" x14ac:dyDescent="0.7">
      <c r="A318" s="70">
        <v>1</v>
      </c>
      <c r="B318" s="3" t="s">
        <v>44</v>
      </c>
      <c r="C318" s="3" t="s">
        <v>13</v>
      </c>
      <c r="D318" s="3" t="s">
        <v>73</v>
      </c>
      <c r="E318" s="3" t="s">
        <v>292</v>
      </c>
      <c r="F318" s="3" t="s">
        <v>171</v>
      </c>
      <c r="G318" s="3" t="s">
        <v>293</v>
      </c>
      <c r="H318" s="208"/>
      <c r="I318" s="70"/>
      <c r="J318" s="209"/>
      <c r="K318" s="210"/>
      <c r="L318" s="211"/>
      <c r="M318" s="211"/>
      <c r="N318" s="3"/>
      <c r="O318" s="3"/>
      <c r="P318" s="3"/>
    </row>
    <row r="319" spans="1:18" ht="24.6" customHeight="1" x14ac:dyDescent="0.7">
      <c r="A319" s="70">
        <v>2</v>
      </c>
      <c r="B319" s="3" t="s">
        <v>44</v>
      </c>
      <c r="C319" s="3" t="s">
        <v>13</v>
      </c>
      <c r="D319" s="3" t="s">
        <v>73</v>
      </c>
      <c r="E319" s="3" t="s">
        <v>292</v>
      </c>
      <c r="F319" s="3" t="s">
        <v>141</v>
      </c>
      <c r="G319" s="3" t="s">
        <v>633</v>
      </c>
      <c r="H319" s="208">
        <v>3601</v>
      </c>
      <c r="I319" s="70">
        <v>3</v>
      </c>
      <c r="J319" s="209">
        <f>อุดรธานี!F64</f>
        <v>1542699.29</v>
      </c>
      <c r="K319" s="210">
        <f>อุดรธานี!AO64</f>
        <v>1524723.3499999999</v>
      </c>
      <c r="L319" s="210">
        <f>อุดรธานี!AP64</f>
        <v>475285.32</v>
      </c>
      <c r="M319" s="210">
        <f>อุดรธานี!AQ64</f>
        <v>693202.80999999994</v>
      </c>
      <c r="N319" s="3"/>
      <c r="O319" s="3"/>
      <c r="P319" s="3"/>
      <c r="Q319" s="77">
        <f>L319-M319</f>
        <v>-217917.48999999993</v>
      </c>
      <c r="R319" s="78">
        <f>L319/H319</f>
        <v>131.98703693418494</v>
      </c>
    </row>
    <row r="320" spans="1:18" ht="24.6" customHeight="1" x14ac:dyDescent="0.7">
      <c r="A320" s="212">
        <v>19</v>
      </c>
      <c r="B320" s="213" t="s">
        <v>44</v>
      </c>
      <c r="C320" s="213"/>
      <c r="D320" s="213"/>
      <c r="E320" s="213" t="s">
        <v>56</v>
      </c>
      <c r="F320" s="213"/>
      <c r="G320" s="213" t="s">
        <v>294</v>
      </c>
      <c r="H320" s="216">
        <f>SUM(H318:H319)</f>
        <v>3601</v>
      </c>
      <c r="I320" s="212"/>
      <c r="J320" s="215">
        <f>SUM(J318:J319)</f>
        <v>1542699.29</v>
      </c>
      <c r="K320" s="215">
        <f>SUM(K318:K319)</f>
        <v>1524723.3499999999</v>
      </c>
      <c r="L320" s="215">
        <f>SUM(L318:L319)</f>
        <v>475285.32</v>
      </c>
      <c r="M320" s="215">
        <f>SUM(M318:M319)</f>
        <v>693202.80999999994</v>
      </c>
      <c r="N320" s="213">
        <v>1</v>
      </c>
      <c r="O320" s="213">
        <v>1</v>
      </c>
      <c r="P320" s="213">
        <f>N320-O320</f>
        <v>0</v>
      </c>
    </row>
    <row r="321" spans="1:18" ht="24.6" customHeight="1" x14ac:dyDescent="0.7">
      <c r="A321" s="70">
        <v>1</v>
      </c>
      <c r="B321" s="3" t="s">
        <v>44</v>
      </c>
      <c r="C321" s="3" t="s">
        <v>295</v>
      </c>
      <c r="D321" s="3" t="s">
        <v>120</v>
      </c>
      <c r="E321" s="3" t="s">
        <v>36</v>
      </c>
      <c r="F321" s="3" t="s">
        <v>171</v>
      </c>
      <c r="G321" s="3" t="s">
        <v>296</v>
      </c>
      <c r="H321" s="208"/>
      <c r="I321" s="70"/>
      <c r="J321" s="209"/>
      <c r="K321" s="210"/>
      <c r="L321" s="211"/>
      <c r="M321" s="211"/>
      <c r="N321" s="3"/>
      <c r="O321" s="3"/>
      <c r="P321" s="3"/>
    </row>
    <row r="322" spans="1:18" ht="24.6" customHeight="1" x14ac:dyDescent="0.7">
      <c r="A322" s="70">
        <v>2</v>
      </c>
      <c r="B322" s="3" t="s">
        <v>44</v>
      </c>
      <c r="C322" s="3" t="s">
        <v>295</v>
      </c>
      <c r="D322" s="3" t="s">
        <v>120</v>
      </c>
      <c r="E322" s="3" t="s">
        <v>36</v>
      </c>
      <c r="F322" s="3" t="s">
        <v>141</v>
      </c>
      <c r="G322" s="3" t="s">
        <v>778</v>
      </c>
      <c r="H322" s="208">
        <v>3953</v>
      </c>
      <c r="I322" s="70">
        <v>3</v>
      </c>
      <c r="J322" s="211">
        <f>อุดรธานี!F209</f>
        <v>2052109.6</v>
      </c>
      <c r="K322" s="210">
        <f>อุดรธานี!AO209</f>
        <v>1923766.58</v>
      </c>
      <c r="L322" s="210">
        <f>อุดรธานี!AP209</f>
        <v>682613.6</v>
      </c>
      <c r="M322" s="210">
        <f>อุดรธานี!AQ209</f>
        <v>615609.51</v>
      </c>
      <c r="N322" s="3"/>
      <c r="O322" s="3"/>
      <c r="P322" s="3"/>
      <c r="Q322" s="77">
        <f t="shared" si="13"/>
        <v>67004.089999999967</v>
      </c>
      <c r="R322" s="78">
        <f t="shared" si="14"/>
        <v>172.68241841639261</v>
      </c>
    </row>
    <row r="323" spans="1:18" ht="24.6" customHeight="1" x14ac:dyDescent="0.7">
      <c r="A323" s="70">
        <v>3</v>
      </c>
      <c r="B323" s="3" t="s">
        <v>44</v>
      </c>
      <c r="C323" s="3" t="s">
        <v>295</v>
      </c>
      <c r="D323" s="3" t="s">
        <v>120</v>
      </c>
      <c r="E323" s="3" t="s">
        <v>36</v>
      </c>
      <c r="F323" s="3" t="s">
        <v>141</v>
      </c>
      <c r="G323" s="3" t="s">
        <v>779</v>
      </c>
      <c r="H323" s="208">
        <v>3395</v>
      </c>
      <c r="I323" s="70">
        <v>3</v>
      </c>
      <c r="J323" s="211">
        <f>อุดรธานี!F210</f>
        <v>1670879.14</v>
      </c>
      <c r="K323" s="210">
        <f>อุดรธานี!AO210</f>
        <v>1904123.2899999998</v>
      </c>
      <c r="L323" s="210">
        <f>อุดรธานี!AP210</f>
        <v>343100.9</v>
      </c>
      <c r="M323" s="210">
        <f>อุดรธานี!AQ210</f>
        <v>552792.85</v>
      </c>
      <c r="N323" s="3"/>
      <c r="O323" s="3"/>
      <c r="P323" s="3"/>
      <c r="Q323" s="77">
        <f t="shared" si="13"/>
        <v>-209691.94999999995</v>
      </c>
      <c r="R323" s="78">
        <f t="shared" si="14"/>
        <v>101.06064801178204</v>
      </c>
    </row>
    <row r="324" spans="1:18" ht="24.6" customHeight="1" x14ac:dyDescent="0.7">
      <c r="A324" s="70">
        <v>4</v>
      </c>
      <c r="B324" s="3" t="s">
        <v>44</v>
      </c>
      <c r="C324" s="3" t="s">
        <v>295</v>
      </c>
      <c r="D324" s="3" t="s">
        <v>120</v>
      </c>
      <c r="E324" s="3" t="s">
        <v>36</v>
      </c>
      <c r="F324" s="3" t="s">
        <v>141</v>
      </c>
      <c r="G324" s="3" t="s">
        <v>780</v>
      </c>
      <c r="H324" s="208">
        <v>2697</v>
      </c>
      <c r="I324" s="70">
        <v>2</v>
      </c>
      <c r="J324" s="211">
        <f>อุดรธานี!F211</f>
        <v>984357.43</v>
      </c>
      <c r="K324" s="210">
        <f>อุดรธานี!AO211</f>
        <v>1460661.4400000002</v>
      </c>
      <c r="L324" s="210">
        <f>อุดรธานี!AP211</f>
        <v>378821.43</v>
      </c>
      <c r="M324" s="210">
        <f>อุดรธานี!AQ211</f>
        <v>367261.47</v>
      </c>
      <c r="N324" s="3"/>
      <c r="O324" s="3"/>
      <c r="P324" s="3"/>
      <c r="Q324" s="77">
        <f t="shared" si="13"/>
        <v>11559.960000000021</v>
      </c>
      <c r="R324" s="78">
        <f t="shared" si="14"/>
        <v>140.46030033370411</v>
      </c>
    </row>
    <row r="325" spans="1:18" ht="24.6" customHeight="1" x14ac:dyDescent="0.7">
      <c r="A325" s="70">
        <v>5</v>
      </c>
      <c r="B325" s="3" t="s">
        <v>44</v>
      </c>
      <c r="C325" s="3" t="s">
        <v>295</v>
      </c>
      <c r="D325" s="3" t="s">
        <v>120</v>
      </c>
      <c r="E325" s="3" t="s">
        <v>36</v>
      </c>
      <c r="F325" s="3" t="s">
        <v>141</v>
      </c>
      <c r="G325" s="3" t="s">
        <v>781</v>
      </c>
      <c r="H325" s="208">
        <v>5919</v>
      </c>
      <c r="I325" s="70">
        <v>4</v>
      </c>
      <c r="J325" s="211">
        <f>อุดรธานี!F212</f>
        <v>2390891.7400000002</v>
      </c>
      <c r="K325" s="210">
        <f>อุดรธานี!AO212</f>
        <v>2462985.64</v>
      </c>
      <c r="L325" s="210">
        <f>อุดรธานี!AP212</f>
        <v>502245.22</v>
      </c>
      <c r="M325" s="210">
        <f>อุดรธานี!AQ212</f>
        <v>772183.34000000008</v>
      </c>
      <c r="N325" s="3"/>
      <c r="O325" s="3"/>
      <c r="P325" s="3"/>
      <c r="Q325" s="77">
        <f t="shared" si="13"/>
        <v>-269938.12000000011</v>
      </c>
      <c r="R325" s="78">
        <f t="shared" si="14"/>
        <v>84.853052880554145</v>
      </c>
    </row>
    <row r="326" spans="1:18" ht="24.6" customHeight="1" x14ac:dyDescent="0.7">
      <c r="A326" s="70">
        <v>6</v>
      </c>
      <c r="B326" s="3" t="s">
        <v>44</v>
      </c>
      <c r="C326" s="3" t="s">
        <v>295</v>
      </c>
      <c r="D326" s="3" t="s">
        <v>120</v>
      </c>
      <c r="E326" s="3" t="s">
        <v>36</v>
      </c>
      <c r="F326" s="3" t="s">
        <v>141</v>
      </c>
      <c r="G326" s="3" t="s">
        <v>782</v>
      </c>
      <c r="H326" s="208">
        <v>1598</v>
      </c>
      <c r="I326" s="70">
        <v>2</v>
      </c>
      <c r="J326" s="211">
        <f>อุดรธานี!F213</f>
        <v>943597.7</v>
      </c>
      <c r="K326" s="210">
        <f>อุดรธานี!AO213</f>
        <v>958738.49</v>
      </c>
      <c r="L326" s="210">
        <f>อุดรธานี!AP213</f>
        <v>310695.56</v>
      </c>
      <c r="M326" s="210">
        <f>อุดรธานี!AQ213</f>
        <v>453525.74</v>
      </c>
      <c r="N326" s="3"/>
      <c r="O326" s="3"/>
      <c r="P326" s="3"/>
      <c r="Q326" s="77">
        <f t="shared" si="13"/>
        <v>-142830.18</v>
      </c>
      <c r="R326" s="78">
        <f t="shared" si="14"/>
        <v>194.42775969962452</v>
      </c>
    </row>
    <row r="327" spans="1:18" ht="24.6" customHeight="1" x14ac:dyDescent="0.7">
      <c r="A327" s="212">
        <v>20</v>
      </c>
      <c r="B327" s="213" t="s">
        <v>44</v>
      </c>
      <c r="C327" s="213"/>
      <c r="D327" s="213"/>
      <c r="E327" s="213" t="s">
        <v>56</v>
      </c>
      <c r="F327" s="213"/>
      <c r="G327" s="213" t="s">
        <v>297</v>
      </c>
      <c r="H327" s="216">
        <f>SUM(H321:H326)</f>
        <v>17562</v>
      </c>
      <c r="I327" s="212"/>
      <c r="J327" s="215">
        <f>SUM(J321:J326)</f>
        <v>8041835.6100000003</v>
      </c>
      <c r="K327" s="231">
        <f>SUM(K321:K326)</f>
        <v>8710275.4400000013</v>
      </c>
      <c r="L327" s="215">
        <f>SUM(L321:L326)</f>
        <v>2217476.71</v>
      </c>
      <c r="M327" s="215">
        <f>SUM(M321:M326)</f>
        <v>2761372.91</v>
      </c>
      <c r="N327" s="213">
        <v>5</v>
      </c>
      <c r="O327" s="213">
        <v>5</v>
      </c>
      <c r="P327" s="213">
        <f>N327-O327</f>
        <v>0</v>
      </c>
      <c r="Q327" s="77">
        <f t="shared" si="13"/>
        <v>-543896.20000000019</v>
      </c>
      <c r="R327" s="78">
        <f>L327/H327</f>
        <v>126.26561382530463</v>
      </c>
    </row>
    <row r="328" spans="1:18" ht="24.6" customHeight="1" x14ac:dyDescent="0.7">
      <c r="A328" s="70">
        <v>1</v>
      </c>
      <c r="B328" s="3" t="s">
        <v>44</v>
      </c>
      <c r="C328" s="3" t="s">
        <v>298</v>
      </c>
      <c r="D328" s="3" t="s">
        <v>299</v>
      </c>
      <c r="E328" s="3" t="s">
        <v>25</v>
      </c>
      <c r="F328" s="3" t="s">
        <v>171</v>
      </c>
      <c r="G328" s="3" t="s">
        <v>300</v>
      </c>
      <c r="H328" s="208"/>
      <c r="I328" s="70"/>
      <c r="J328" s="209"/>
      <c r="K328" s="210"/>
      <c r="L328" s="211"/>
      <c r="M328" s="211"/>
      <c r="N328" s="3"/>
      <c r="O328" s="3"/>
      <c r="P328" s="3"/>
    </row>
    <row r="329" spans="1:18" ht="24.6" customHeight="1" x14ac:dyDescent="0.7">
      <c r="A329" s="70">
        <v>2</v>
      </c>
      <c r="B329" s="3" t="s">
        <v>44</v>
      </c>
      <c r="C329" s="3" t="s">
        <v>298</v>
      </c>
      <c r="D329" s="3" t="s">
        <v>299</v>
      </c>
      <c r="E329" s="3" t="s">
        <v>25</v>
      </c>
      <c r="F329" s="3" t="s">
        <v>141</v>
      </c>
      <c r="G329" s="3" t="s">
        <v>783</v>
      </c>
      <c r="H329" s="208">
        <v>6116</v>
      </c>
      <c r="I329" s="70">
        <v>5</v>
      </c>
      <c r="J329" s="211">
        <f>อุดรธานี!F214</f>
        <v>1061247.3999999999</v>
      </c>
      <c r="K329" s="210">
        <f>อุดรธานี!AO214</f>
        <v>983241.7699999999</v>
      </c>
      <c r="L329" s="210">
        <f>อุดรธานี!AP214</f>
        <v>583366.81000000006</v>
      </c>
      <c r="M329" s="210">
        <f>อุดรธานี!AQ214</f>
        <v>471366.68000000005</v>
      </c>
      <c r="N329" s="3"/>
      <c r="O329" s="3"/>
      <c r="P329" s="3"/>
      <c r="Q329" s="77">
        <f t="shared" si="13"/>
        <v>112000.13</v>
      </c>
      <c r="R329" s="78">
        <f t="shared" si="14"/>
        <v>95.383716481360381</v>
      </c>
    </row>
    <row r="330" spans="1:18" ht="24.6" customHeight="1" x14ac:dyDescent="0.7">
      <c r="A330" s="70">
        <v>3</v>
      </c>
      <c r="B330" s="3" t="s">
        <v>44</v>
      </c>
      <c r="C330" s="3" t="s">
        <v>298</v>
      </c>
      <c r="D330" s="3" t="s">
        <v>299</v>
      </c>
      <c r="E330" s="3" t="s">
        <v>25</v>
      </c>
      <c r="F330" s="3" t="s">
        <v>141</v>
      </c>
      <c r="G330" s="3" t="s">
        <v>784</v>
      </c>
      <c r="H330" s="208">
        <v>2482</v>
      </c>
      <c r="I330" s="70">
        <v>2</v>
      </c>
      <c r="J330" s="211">
        <f>อุดรธานี!F215</f>
        <v>1818823.98</v>
      </c>
      <c r="K330" s="210">
        <f>อุดรธานี!AO215</f>
        <v>1910293.3900000001</v>
      </c>
      <c r="L330" s="210">
        <f>อุดรธานี!AP215</f>
        <v>704003.21</v>
      </c>
      <c r="M330" s="210">
        <f>อุดรธานี!AQ215</f>
        <v>820074.65</v>
      </c>
      <c r="N330" s="3"/>
      <c r="O330" s="3"/>
      <c r="P330" s="3"/>
      <c r="Q330" s="77">
        <f t="shared" si="13"/>
        <v>-116071.44000000006</v>
      </c>
      <c r="R330" s="78">
        <f t="shared" si="14"/>
        <v>283.64351732473813</v>
      </c>
    </row>
    <row r="331" spans="1:18" ht="24.6" customHeight="1" x14ac:dyDescent="0.7">
      <c r="A331" s="70">
        <v>4</v>
      </c>
      <c r="B331" s="3" t="s">
        <v>44</v>
      </c>
      <c r="C331" s="3" t="s">
        <v>298</v>
      </c>
      <c r="D331" s="3" t="s">
        <v>299</v>
      </c>
      <c r="E331" s="3" t="s">
        <v>25</v>
      </c>
      <c r="F331" s="3" t="s">
        <v>141</v>
      </c>
      <c r="G331" s="3" t="s">
        <v>785</v>
      </c>
      <c r="H331" s="208">
        <v>2658</v>
      </c>
      <c r="I331" s="70">
        <v>2</v>
      </c>
      <c r="J331" s="211">
        <f>อุดรธานี!F216</f>
        <v>890721.57</v>
      </c>
      <c r="K331" s="210">
        <f>อุดรธานี!AO216</f>
        <v>873656.21</v>
      </c>
      <c r="L331" s="210">
        <f>อุดรธานี!AP216</f>
        <v>743138.24</v>
      </c>
      <c r="M331" s="210">
        <f>อุดรธานี!AQ216</f>
        <v>530954.61</v>
      </c>
      <c r="N331" s="3"/>
      <c r="O331" s="3"/>
      <c r="P331" s="3"/>
      <c r="Q331" s="77">
        <f t="shared" si="13"/>
        <v>212183.63</v>
      </c>
      <c r="R331" s="78">
        <f t="shared" si="14"/>
        <v>279.58549285176827</v>
      </c>
    </row>
    <row r="332" spans="1:18" ht="24.6" customHeight="1" x14ac:dyDescent="0.7">
      <c r="A332" s="70">
        <v>5</v>
      </c>
      <c r="B332" s="3" t="s">
        <v>44</v>
      </c>
      <c r="C332" s="3" t="s">
        <v>298</v>
      </c>
      <c r="D332" s="3" t="s">
        <v>299</v>
      </c>
      <c r="E332" s="3" t="s">
        <v>25</v>
      </c>
      <c r="F332" s="3" t="s">
        <v>141</v>
      </c>
      <c r="G332" s="3" t="s">
        <v>786</v>
      </c>
      <c r="H332" s="208">
        <v>7912</v>
      </c>
      <c r="I332" s="70">
        <v>5</v>
      </c>
      <c r="J332" s="211">
        <f>อุดรธานี!F217</f>
        <v>2156830.35</v>
      </c>
      <c r="K332" s="210">
        <f>อุดรธานี!AO217</f>
        <v>2122771.8400000003</v>
      </c>
      <c r="L332" s="210">
        <f>อุดรธานี!AP217</f>
        <v>1349852.79</v>
      </c>
      <c r="M332" s="210">
        <f>อุดรธานี!AQ217</f>
        <v>1200167.1100000001</v>
      </c>
      <c r="N332" s="3"/>
      <c r="O332" s="3"/>
      <c r="P332" s="3"/>
      <c r="Q332" s="77">
        <f t="shared" si="13"/>
        <v>149685.67999999993</v>
      </c>
      <c r="R332" s="78">
        <f t="shared" si="14"/>
        <v>170.60828993933265</v>
      </c>
    </row>
    <row r="333" spans="1:18" ht="24.6" customHeight="1" x14ac:dyDescent="0.7">
      <c r="A333" s="212">
        <v>21</v>
      </c>
      <c r="B333" s="213" t="s">
        <v>44</v>
      </c>
      <c r="C333" s="213"/>
      <c r="D333" s="213"/>
      <c r="E333" s="213" t="s">
        <v>56</v>
      </c>
      <c r="F333" s="213"/>
      <c r="G333" s="213" t="s">
        <v>301</v>
      </c>
      <c r="H333" s="216">
        <f>SUM(H328:H332)</f>
        <v>19168</v>
      </c>
      <c r="I333" s="212"/>
      <c r="J333" s="215">
        <f>SUM(J328:J332)</f>
        <v>5927623.2999999998</v>
      </c>
      <c r="K333" s="215">
        <f>SUM(K328:K332)</f>
        <v>5889963.2100000009</v>
      </c>
      <c r="L333" s="215">
        <f>SUM(L328:L332)</f>
        <v>3380361.05</v>
      </c>
      <c r="M333" s="215">
        <f>SUM(M328:M332)</f>
        <v>3022563.05</v>
      </c>
      <c r="N333" s="213">
        <v>4</v>
      </c>
      <c r="O333" s="213">
        <v>4</v>
      </c>
      <c r="P333" s="213">
        <f>N333-O333</f>
        <v>0</v>
      </c>
      <c r="Q333" s="77">
        <f t="shared" si="13"/>
        <v>357798</v>
      </c>
      <c r="R333" s="78">
        <f t="shared" si="14"/>
        <v>176.35439534641068</v>
      </c>
    </row>
    <row r="334" spans="1:18" ht="24" customHeight="1" thickBot="1" x14ac:dyDescent="0.75">
      <c r="A334" s="8"/>
      <c r="B334" s="219" t="s">
        <v>44</v>
      </c>
      <c r="C334" s="219" t="s">
        <v>44</v>
      </c>
      <c r="D334" s="219" t="s">
        <v>44</v>
      </c>
      <c r="E334" s="219" t="s">
        <v>44</v>
      </c>
      <c r="F334" s="219"/>
      <c r="G334" s="219" t="s">
        <v>302</v>
      </c>
      <c r="H334" s="220">
        <f>H111+H124+H137+H155+H166+H182+H190+H196+H210+H222+H239+H261+H272+H287+H294+H300+H311+H317+H320+H327+H333</f>
        <v>1008977</v>
      </c>
      <c r="I334" s="8"/>
      <c r="J334" s="221">
        <f t="shared" ref="J334:O334" si="15">J111+J124+J137+J155+J166+J182+J190+J196+J210+J222+J239+J261+J272+J287+J294+J300+J311+J317+J320+J327+J333</f>
        <v>215575047.12000003</v>
      </c>
      <c r="K334" s="222">
        <f t="shared" si="15"/>
        <v>280860375.7899999</v>
      </c>
      <c r="L334" s="221">
        <f t="shared" si="15"/>
        <v>143535152.87000003</v>
      </c>
      <c r="M334" s="221">
        <f t="shared" si="15"/>
        <v>146231165.88000003</v>
      </c>
      <c r="N334" s="219">
        <f t="shared" si="15"/>
        <v>208</v>
      </c>
      <c r="O334" s="219">
        <f t="shared" si="15"/>
        <v>208</v>
      </c>
      <c r="P334" s="219">
        <f>N334-O334</f>
        <v>0</v>
      </c>
      <c r="Q334" s="77">
        <f t="shared" si="13"/>
        <v>-2696013.0099999905</v>
      </c>
      <c r="R334" s="78">
        <f t="shared" si="14"/>
        <v>142.25810188933943</v>
      </c>
    </row>
    <row r="335" spans="1:18" ht="24" customHeight="1" thickTop="1" thickBot="1" x14ac:dyDescent="0.75">
      <c r="A335" s="223"/>
      <c r="B335" s="224"/>
      <c r="C335" s="224"/>
      <c r="D335" s="224"/>
      <c r="E335" s="323" t="s">
        <v>303</v>
      </c>
      <c r="F335" s="324"/>
      <c r="G335" s="325"/>
      <c r="H335" s="225"/>
      <c r="I335" s="223"/>
      <c r="J335" s="263">
        <f>J334/O334</f>
        <v>1036418.4957692309</v>
      </c>
      <c r="K335" s="264">
        <f>K334/O334</f>
        <v>1350290.2682211534</v>
      </c>
      <c r="L335" s="263">
        <f>L334/O334</f>
        <v>690072.85033653863</v>
      </c>
      <c r="M335" s="263">
        <f>M334/O334</f>
        <v>703034.45134615398</v>
      </c>
      <c r="N335" s="224"/>
      <c r="O335" s="224"/>
      <c r="P335" s="224"/>
      <c r="Q335" s="77">
        <f t="shared" si="13"/>
        <v>-12961.601009615348</v>
      </c>
    </row>
    <row r="336" spans="1:18" ht="25.2" customHeight="1" thickTop="1" x14ac:dyDescent="0.7">
      <c r="A336" s="226">
        <v>1</v>
      </c>
      <c r="B336" s="227" t="s">
        <v>40</v>
      </c>
      <c r="C336" s="227" t="s">
        <v>304</v>
      </c>
      <c r="D336" s="227" t="s">
        <v>305</v>
      </c>
      <c r="E336" s="227" t="s">
        <v>306</v>
      </c>
      <c r="F336" s="227" t="s">
        <v>138</v>
      </c>
      <c r="G336" s="227" t="s">
        <v>307</v>
      </c>
      <c r="H336" s="228"/>
      <c r="I336" s="226"/>
      <c r="J336" s="229"/>
      <c r="K336" s="230"/>
      <c r="L336" s="243"/>
      <c r="M336" s="243"/>
      <c r="N336" s="227"/>
      <c r="O336" s="227"/>
      <c r="P336" s="227"/>
    </row>
    <row r="337" spans="1:18" ht="24.6" customHeight="1" x14ac:dyDescent="0.7">
      <c r="A337" s="70">
        <v>2</v>
      </c>
      <c r="B337" s="3" t="s">
        <v>40</v>
      </c>
      <c r="C337" s="3" t="s">
        <v>304</v>
      </c>
      <c r="D337" s="3" t="s">
        <v>305</v>
      </c>
      <c r="E337" s="3" t="s">
        <v>306</v>
      </c>
      <c r="F337" s="3" t="s">
        <v>141</v>
      </c>
      <c r="G337" s="3" t="s">
        <v>482</v>
      </c>
      <c r="H337" s="208">
        <v>6960</v>
      </c>
      <c r="I337" s="70">
        <v>5</v>
      </c>
      <c r="J337" s="209">
        <f>SUM('เลย '!F4)</f>
        <v>4243131.5999999996</v>
      </c>
      <c r="K337" s="210">
        <f>'เลย '!AF4</f>
        <v>4122675.63</v>
      </c>
      <c r="L337" s="210">
        <f>'เลย '!AG4</f>
        <v>779721.51</v>
      </c>
      <c r="M337" s="210">
        <f>'เลย '!AH4</f>
        <v>1028131.5800000001</v>
      </c>
      <c r="N337" s="3"/>
      <c r="O337" s="3"/>
      <c r="P337" s="3"/>
      <c r="Q337" s="77">
        <f t="shared" si="13"/>
        <v>-248410.07000000007</v>
      </c>
      <c r="R337" s="78">
        <f t="shared" si="14"/>
        <v>112.0289525862069</v>
      </c>
    </row>
    <row r="338" spans="1:18" ht="24.6" customHeight="1" x14ac:dyDescent="0.7">
      <c r="A338" s="70">
        <v>3</v>
      </c>
      <c r="B338" s="3" t="s">
        <v>40</v>
      </c>
      <c r="C338" s="3" t="s">
        <v>304</v>
      </c>
      <c r="D338" s="3" t="s">
        <v>305</v>
      </c>
      <c r="E338" s="3" t="s">
        <v>306</v>
      </c>
      <c r="F338" s="3" t="s">
        <v>141</v>
      </c>
      <c r="G338" s="3" t="s">
        <v>483</v>
      </c>
      <c r="H338" s="208">
        <v>2157</v>
      </c>
      <c r="I338" s="70">
        <v>2</v>
      </c>
      <c r="J338" s="209">
        <f>SUM('เลย '!F5)</f>
        <v>221863.06</v>
      </c>
      <c r="K338" s="210">
        <f>'เลย '!AF5</f>
        <v>358467.14</v>
      </c>
      <c r="L338" s="210">
        <f>'เลย '!AG5</f>
        <v>429252.43</v>
      </c>
      <c r="M338" s="210">
        <f>'เลย '!AH5</f>
        <v>407227.04000000004</v>
      </c>
      <c r="N338" s="3"/>
      <c r="O338" s="3"/>
      <c r="P338" s="3"/>
      <c r="Q338" s="77">
        <f t="shared" si="13"/>
        <v>22025.389999999956</v>
      </c>
      <c r="R338" s="78">
        <f t="shared" si="14"/>
        <v>199.00437181270283</v>
      </c>
    </row>
    <row r="339" spans="1:18" ht="24.6" customHeight="1" x14ac:dyDescent="0.7">
      <c r="A339" s="70">
        <v>4</v>
      </c>
      <c r="B339" s="3" t="s">
        <v>40</v>
      </c>
      <c r="C339" s="3" t="s">
        <v>304</v>
      </c>
      <c r="D339" s="3" t="s">
        <v>305</v>
      </c>
      <c r="E339" s="3" t="s">
        <v>306</v>
      </c>
      <c r="F339" s="3" t="s">
        <v>141</v>
      </c>
      <c r="G339" s="3" t="s">
        <v>484</v>
      </c>
      <c r="H339" s="208">
        <v>6575</v>
      </c>
      <c r="I339" s="70">
        <v>5</v>
      </c>
      <c r="J339" s="209">
        <f>SUM('เลย '!F6)</f>
        <v>2115293.58</v>
      </c>
      <c r="K339" s="210">
        <f>'เลย '!AF6</f>
        <v>2188748.62</v>
      </c>
      <c r="L339" s="210">
        <f>'เลย '!AG6</f>
        <v>901841.97</v>
      </c>
      <c r="M339" s="210">
        <f>'เลย '!AH6</f>
        <v>1332965.9000000001</v>
      </c>
      <c r="N339" s="3"/>
      <c r="O339" s="3"/>
      <c r="P339" s="3"/>
      <c r="Q339" s="77">
        <f t="shared" si="13"/>
        <v>-431123.93000000017</v>
      </c>
      <c r="R339" s="78">
        <f t="shared" si="14"/>
        <v>137.16227680608364</v>
      </c>
    </row>
    <row r="340" spans="1:18" ht="24.6" customHeight="1" x14ac:dyDescent="0.7">
      <c r="A340" s="70">
        <v>5</v>
      </c>
      <c r="B340" s="3" t="s">
        <v>40</v>
      </c>
      <c r="C340" s="3" t="s">
        <v>304</v>
      </c>
      <c r="D340" s="3" t="s">
        <v>305</v>
      </c>
      <c r="E340" s="3" t="s">
        <v>306</v>
      </c>
      <c r="F340" s="3" t="s">
        <v>141</v>
      </c>
      <c r="G340" s="3" t="s">
        <v>485</v>
      </c>
      <c r="H340" s="208">
        <v>3382</v>
      </c>
      <c r="I340" s="70">
        <v>3</v>
      </c>
      <c r="J340" s="209">
        <f>SUM('เลย '!F7)</f>
        <v>997309.85</v>
      </c>
      <c r="K340" s="210">
        <f>'เลย '!AF7</f>
        <v>1095320.78</v>
      </c>
      <c r="L340" s="210">
        <f>'เลย '!AG7</f>
        <v>722544.04999999993</v>
      </c>
      <c r="M340" s="210">
        <f>'เลย '!AH7</f>
        <v>659644.54999999993</v>
      </c>
      <c r="N340" s="3"/>
      <c r="O340" s="3"/>
      <c r="P340" s="3"/>
      <c r="Q340" s="77">
        <f t="shared" si="13"/>
        <v>62899.5</v>
      </c>
      <c r="R340" s="78">
        <f t="shared" si="14"/>
        <v>213.64401241868714</v>
      </c>
    </row>
    <row r="341" spans="1:18" ht="24.6" customHeight="1" x14ac:dyDescent="0.7">
      <c r="A341" s="70">
        <v>6</v>
      </c>
      <c r="B341" s="3" t="s">
        <v>40</v>
      </c>
      <c r="C341" s="3" t="s">
        <v>304</v>
      </c>
      <c r="D341" s="3" t="s">
        <v>305</v>
      </c>
      <c r="E341" s="3" t="s">
        <v>306</v>
      </c>
      <c r="F341" s="3" t="s">
        <v>141</v>
      </c>
      <c r="G341" s="3" t="s">
        <v>486</v>
      </c>
      <c r="H341" s="208">
        <v>3200</v>
      </c>
      <c r="I341" s="70">
        <v>3</v>
      </c>
      <c r="J341" s="209">
        <f>SUM('เลย '!F8)</f>
        <v>560644.27</v>
      </c>
      <c r="K341" s="210">
        <f>'เลย '!AF8</f>
        <v>644601.68000000005</v>
      </c>
      <c r="L341" s="210">
        <f>'เลย '!AG8</f>
        <v>537583.67999999993</v>
      </c>
      <c r="M341" s="210">
        <f>'เลย '!AH8</f>
        <v>578194.64</v>
      </c>
      <c r="N341" s="3"/>
      <c r="O341" s="3"/>
      <c r="P341" s="3"/>
      <c r="Q341" s="77">
        <f t="shared" si="13"/>
        <v>-40610.960000000079</v>
      </c>
      <c r="R341" s="78">
        <f t="shared" si="14"/>
        <v>167.99489999999997</v>
      </c>
    </row>
    <row r="342" spans="1:18" ht="24.6" customHeight="1" x14ac:dyDescent="0.7">
      <c r="A342" s="70">
        <v>7</v>
      </c>
      <c r="B342" s="3" t="s">
        <v>40</v>
      </c>
      <c r="C342" s="3" t="s">
        <v>304</v>
      </c>
      <c r="D342" s="3" t="s">
        <v>305</v>
      </c>
      <c r="E342" s="3" t="s">
        <v>306</v>
      </c>
      <c r="F342" s="3" t="s">
        <v>141</v>
      </c>
      <c r="G342" s="3" t="s">
        <v>487</v>
      </c>
      <c r="H342" s="208">
        <v>1812</v>
      </c>
      <c r="I342" s="70">
        <v>2</v>
      </c>
      <c r="J342" s="209">
        <f>SUM('เลย '!F9)</f>
        <v>829745.66</v>
      </c>
      <c r="K342" s="210">
        <f>'เลย '!AF9</f>
        <v>467143.91999999993</v>
      </c>
      <c r="L342" s="210">
        <f>'เลย '!AG9</f>
        <v>325159.76</v>
      </c>
      <c r="M342" s="210">
        <f>'เลย '!AH9</f>
        <v>326395.79000000004</v>
      </c>
      <c r="N342" s="3"/>
      <c r="O342" s="3"/>
      <c r="P342" s="3"/>
      <c r="Q342" s="77">
        <f t="shared" si="13"/>
        <v>-1236.0300000000279</v>
      </c>
      <c r="R342" s="78">
        <f t="shared" si="14"/>
        <v>179.44799116997794</v>
      </c>
    </row>
    <row r="343" spans="1:18" ht="24.6" customHeight="1" x14ac:dyDescent="0.7">
      <c r="A343" s="70">
        <v>8</v>
      </c>
      <c r="B343" s="3" t="s">
        <v>40</v>
      </c>
      <c r="C343" s="3" t="s">
        <v>304</v>
      </c>
      <c r="D343" s="3" t="s">
        <v>305</v>
      </c>
      <c r="E343" s="3" t="s">
        <v>306</v>
      </c>
      <c r="F343" s="3" t="s">
        <v>141</v>
      </c>
      <c r="G343" s="3" t="s">
        <v>488</v>
      </c>
      <c r="H343" s="208">
        <v>5164</v>
      </c>
      <c r="I343" s="70">
        <v>4</v>
      </c>
      <c r="J343" s="209">
        <f>SUM('เลย '!F10)</f>
        <v>1792320.81</v>
      </c>
      <c r="K343" s="210">
        <f>'เลย '!AF10</f>
        <v>1867845.09</v>
      </c>
      <c r="L343" s="210">
        <f>'เลย '!AG10</f>
        <v>691550.01</v>
      </c>
      <c r="M343" s="210">
        <f>'เลย '!AH10</f>
        <v>657846.26</v>
      </c>
      <c r="N343" s="3"/>
      <c r="O343" s="3"/>
      <c r="P343" s="3"/>
      <c r="Q343" s="77">
        <f t="shared" si="13"/>
        <v>33703.75</v>
      </c>
      <c r="R343" s="78">
        <f t="shared" si="14"/>
        <v>133.91750774593339</v>
      </c>
    </row>
    <row r="344" spans="1:18" ht="24.6" customHeight="1" x14ac:dyDescent="0.7">
      <c r="A344" s="70">
        <v>9</v>
      </c>
      <c r="B344" s="3" t="s">
        <v>40</v>
      </c>
      <c r="C344" s="3" t="s">
        <v>304</v>
      </c>
      <c r="D344" s="3" t="s">
        <v>305</v>
      </c>
      <c r="E344" s="3" t="s">
        <v>306</v>
      </c>
      <c r="F344" s="3" t="s">
        <v>141</v>
      </c>
      <c r="G344" s="3" t="s">
        <v>489</v>
      </c>
      <c r="H344" s="208">
        <v>3157</v>
      </c>
      <c r="I344" s="70">
        <v>3</v>
      </c>
      <c r="J344" s="209">
        <f>SUM('เลย '!F11)</f>
        <v>497564.37</v>
      </c>
      <c r="K344" s="210">
        <f>'เลย '!AF11</f>
        <v>481556.2</v>
      </c>
      <c r="L344" s="210">
        <f>'เลย '!AG11</f>
        <v>561470.06999999995</v>
      </c>
      <c r="M344" s="210">
        <f>'เลย '!AH11</f>
        <v>647612.87999999989</v>
      </c>
      <c r="N344" s="3"/>
      <c r="O344" s="3"/>
      <c r="P344" s="3"/>
      <c r="Q344" s="77">
        <f t="shared" si="13"/>
        <v>-86142.809999999939</v>
      </c>
      <c r="R344" s="78">
        <f t="shared" si="14"/>
        <v>177.84924611973392</v>
      </c>
    </row>
    <row r="345" spans="1:18" ht="24.6" customHeight="1" x14ac:dyDescent="0.7">
      <c r="A345" s="70">
        <v>10</v>
      </c>
      <c r="B345" s="3" t="s">
        <v>40</v>
      </c>
      <c r="C345" s="3" t="s">
        <v>304</v>
      </c>
      <c r="D345" s="3" t="s">
        <v>305</v>
      </c>
      <c r="E345" s="3" t="s">
        <v>306</v>
      </c>
      <c r="F345" s="3" t="s">
        <v>141</v>
      </c>
      <c r="G345" s="3" t="s">
        <v>490</v>
      </c>
      <c r="H345" s="208">
        <v>5175</v>
      </c>
      <c r="I345" s="70">
        <v>4</v>
      </c>
      <c r="J345" s="209">
        <f>SUM('เลย '!F12)</f>
        <v>1165361.44</v>
      </c>
      <c r="K345" s="210">
        <f>'เลย '!AF12</f>
        <v>1441904.19</v>
      </c>
      <c r="L345" s="210">
        <f>'เลย '!AG12</f>
        <v>626153.61</v>
      </c>
      <c r="M345" s="210">
        <f>'เลย '!AH12</f>
        <v>634901.25</v>
      </c>
      <c r="N345" s="3"/>
      <c r="O345" s="3"/>
      <c r="P345" s="3"/>
      <c r="Q345" s="77">
        <f t="shared" si="13"/>
        <v>-8747.640000000014</v>
      </c>
      <c r="R345" s="78">
        <f t="shared" si="14"/>
        <v>120.99586666666666</v>
      </c>
    </row>
    <row r="346" spans="1:18" ht="24.6" customHeight="1" x14ac:dyDescent="0.7">
      <c r="A346" s="70">
        <v>11</v>
      </c>
      <c r="B346" s="3" t="s">
        <v>40</v>
      </c>
      <c r="C346" s="3" t="s">
        <v>304</v>
      </c>
      <c r="D346" s="3" t="s">
        <v>305</v>
      </c>
      <c r="E346" s="3" t="s">
        <v>306</v>
      </c>
      <c r="F346" s="3" t="s">
        <v>141</v>
      </c>
      <c r="G346" s="3" t="s">
        <v>491</v>
      </c>
      <c r="H346" s="208">
        <v>5508</v>
      </c>
      <c r="I346" s="70">
        <v>4</v>
      </c>
      <c r="J346" s="209">
        <f>SUM('เลย '!F13)</f>
        <v>919748.54</v>
      </c>
      <c r="K346" s="210">
        <f>'เลย '!AF13</f>
        <v>1011391.01</v>
      </c>
      <c r="L346" s="210">
        <f>'เลย '!AG13</f>
        <v>631701.73</v>
      </c>
      <c r="M346" s="210">
        <f>'เลย '!AH13</f>
        <v>747210.05</v>
      </c>
      <c r="N346" s="3"/>
      <c r="O346" s="3"/>
      <c r="P346" s="3"/>
      <c r="Q346" s="77">
        <f t="shared" si="13"/>
        <v>-115508.32000000007</v>
      </c>
      <c r="R346" s="78">
        <f t="shared" si="14"/>
        <v>114.6880410312273</v>
      </c>
    </row>
    <row r="347" spans="1:18" ht="24.6" customHeight="1" x14ac:dyDescent="0.7">
      <c r="A347" s="70">
        <v>12</v>
      </c>
      <c r="B347" s="3" t="s">
        <v>40</v>
      </c>
      <c r="C347" s="3" t="s">
        <v>304</v>
      </c>
      <c r="D347" s="3" t="s">
        <v>305</v>
      </c>
      <c r="E347" s="3" t="s">
        <v>306</v>
      </c>
      <c r="F347" s="3" t="s">
        <v>141</v>
      </c>
      <c r="G347" s="3" t="s">
        <v>492</v>
      </c>
      <c r="H347" s="208">
        <v>2190</v>
      </c>
      <c r="I347" s="70">
        <v>2</v>
      </c>
      <c r="J347" s="209">
        <f>SUM('เลย '!F14)</f>
        <v>741636.71</v>
      </c>
      <c r="K347" s="210">
        <f>'เลย '!AF14</f>
        <v>906979.66</v>
      </c>
      <c r="L347" s="210">
        <f>'เลย '!AG14</f>
        <v>512132.04</v>
      </c>
      <c r="M347" s="210">
        <f>'เลย '!AH14</f>
        <v>552833.86</v>
      </c>
      <c r="N347" s="3"/>
      <c r="O347" s="3"/>
      <c r="P347" s="3"/>
      <c r="Q347" s="77">
        <f t="shared" si="13"/>
        <v>-40701.820000000007</v>
      </c>
      <c r="R347" s="78">
        <f t="shared" si="14"/>
        <v>233.85024657534245</v>
      </c>
    </row>
    <row r="348" spans="1:18" ht="24.6" customHeight="1" x14ac:dyDescent="0.7">
      <c r="A348" s="70">
        <v>13</v>
      </c>
      <c r="B348" s="3" t="s">
        <v>40</v>
      </c>
      <c r="C348" s="3" t="s">
        <v>304</v>
      </c>
      <c r="D348" s="3" t="s">
        <v>305</v>
      </c>
      <c r="E348" s="3" t="s">
        <v>306</v>
      </c>
      <c r="F348" s="3" t="s">
        <v>141</v>
      </c>
      <c r="G348" s="3" t="s">
        <v>493</v>
      </c>
      <c r="H348" s="208">
        <v>2432</v>
      </c>
      <c r="I348" s="70">
        <v>2</v>
      </c>
      <c r="J348" s="209">
        <f>SUM('เลย '!F15)</f>
        <v>595953.68000000005</v>
      </c>
      <c r="K348" s="210">
        <f>'เลย '!AF15</f>
        <v>706573.39000000013</v>
      </c>
      <c r="L348" s="210">
        <f>'เลย '!AG15</f>
        <v>224934.71</v>
      </c>
      <c r="M348" s="210">
        <f>'เลย '!AH15</f>
        <v>301290.90999999997</v>
      </c>
      <c r="N348" s="3"/>
      <c r="O348" s="3"/>
      <c r="P348" s="3"/>
      <c r="Q348" s="77">
        <f t="shared" si="13"/>
        <v>-76356.199999999983</v>
      </c>
      <c r="R348" s="78">
        <f t="shared" si="14"/>
        <v>92.489601151315782</v>
      </c>
    </row>
    <row r="349" spans="1:18" ht="24.6" customHeight="1" x14ac:dyDescent="0.7">
      <c r="A349" s="70">
        <v>14</v>
      </c>
      <c r="B349" s="3" t="s">
        <v>40</v>
      </c>
      <c r="C349" s="3" t="s">
        <v>304</v>
      </c>
      <c r="D349" s="3" t="s">
        <v>305</v>
      </c>
      <c r="E349" s="3" t="s">
        <v>306</v>
      </c>
      <c r="F349" s="3" t="s">
        <v>141</v>
      </c>
      <c r="G349" s="3" t="s">
        <v>494</v>
      </c>
      <c r="H349" s="208">
        <v>2840</v>
      </c>
      <c r="I349" s="70">
        <v>2</v>
      </c>
      <c r="J349" s="209">
        <f>SUM('เลย '!F16)</f>
        <v>929255.27</v>
      </c>
      <c r="K349" s="210">
        <f>'เลย '!AF16</f>
        <v>996207.75</v>
      </c>
      <c r="L349" s="210">
        <f>'เลย '!AG16</f>
        <v>342065.69</v>
      </c>
      <c r="M349" s="210">
        <f>'เลย '!AH16</f>
        <v>346694.22</v>
      </c>
      <c r="N349" s="3"/>
      <c r="O349" s="3"/>
      <c r="P349" s="3"/>
      <c r="Q349" s="77">
        <f t="shared" si="13"/>
        <v>-4628.5299999999697</v>
      </c>
      <c r="R349" s="78">
        <f t="shared" si="14"/>
        <v>120.44566549295774</v>
      </c>
    </row>
    <row r="350" spans="1:18" ht="24.6" customHeight="1" x14ac:dyDescent="0.7">
      <c r="A350" s="212">
        <v>1</v>
      </c>
      <c r="B350" s="213" t="s">
        <v>40</v>
      </c>
      <c r="C350" s="213"/>
      <c r="D350" s="213"/>
      <c r="E350" s="213" t="s">
        <v>56</v>
      </c>
      <c r="F350" s="213"/>
      <c r="G350" s="213" t="s">
        <v>308</v>
      </c>
      <c r="H350" s="216">
        <f>SUM(H336:H349)</f>
        <v>50552</v>
      </c>
      <c r="I350" s="212"/>
      <c r="J350" s="215">
        <f>SUM(J336:J349)</f>
        <v>15609828.84</v>
      </c>
      <c r="K350" s="215">
        <f>SUM(K336:K349)</f>
        <v>16289415.059999999</v>
      </c>
      <c r="L350" s="215">
        <f>SUM(L336:L349)</f>
        <v>7286111.2600000007</v>
      </c>
      <c r="M350" s="215">
        <f>SUM(M336:M349)</f>
        <v>8220948.9299999997</v>
      </c>
      <c r="N350" s="213">
        <v>13</v>
      </c>
      <c r="O350" s="213">
        <v>13</v>
      </c>
      <c r="P350" s="213">
        <f>N350-O350</f>
        <v>0</v>
      </c>
      <c r="Q350" s="77">
        <f t="shared" ref="Q350:Q402" si="16">L350-M350</f>
        <v>-934837.66999999899</v>
      </c>
      <c r="R350" s="78">
        <f>L350/H350</f>
        <v>144.13101875296726</v>
      </c>
    </row>
    <row r="351" spans="1:18" ht="24.6" customHeight="1" x14ac:dyDescent="0.7">
      <c r="A351" s="70">
        <v>2</v>
      </c>
      <c r="B351" s="3" t="s">
        <v>40</v>
      </c>
      <c r="C351" s="3" t="s">
        <v>309</v>
      </c>
      <c r="D351" s="3" t="s">
        <v>60</v>
      </c>
      <c r="E351" s="3" t="s">
        <v>310</v>
      </c>
      <c r="F351" s="3" t="s">
        <v>171</v>
      </c>
      <c r="G351" s="3" t="s">
        <v>311</v>
      </c>
      <c r="H351" s="217"/>
      <c r="I351" s="189"/>
      <c r="J351" s="211"/>
      <c r="K351" s="211"/>
      <c r="L351" s="211"/>
      <c r="M351" s="211"/>
      <c r="N351" s="40"/>
      <c r="O351" s="40"/>
      <c r="P351" s="40"/>
    </row>
    <row r="352" spans="1:18" ht="24.6" customHeight="1" x14ac:dyDescent="0.7">
      <c r="A352" s="70">
        <v>3</v>
      </c>
      <c r="B352" s="3" t="s">
        <v>40</v>
      </c>
      <c r="C352" s="3" t="s">
        <v>309</v>
      </c>
      <c r="D352" s="3" t="s">
        <v>60</v>
      </c>
      <c r="E352" s="3" t="s">
        <v>310</v>
      </c>
      <c r="F352" s="3" t="s">
        <v>141</v>
      </c>
      <c r="G352" s="3" t="s">
        <v>495</v>
      </c>
      <c r="H352" s="208">
        <v>1745</v>
      </c>
      <c r="I352" s="70">
        <v>2</v>
      </c>
      <c r="J352" s="209">
        <f>'เลย '!F17</f>
        <v>158283.68</v>
      </c>
      <c r="K352" s="210">
        <f>'เลย '!AF17</f>
        <v>260847.37</v>
      </c>
      <c r="L352" s="210">
        <f>'เลย '!AG17</f>
        <v>301373.39</v>
      </c>
      <c r="M352" s="210">
        <f>'เลย '!AH17</f>
        <v>435630.3600000001</v>
      </c>
      <c r="N352" s="3"/>
      <c r="O352" s="3"/>
      <c r="P352" s="3"/>
      <c r="Q352" s="77">
        <f t="shared" si="16"/>
        <v>-134256.97000000009</v>
      </c>
      <c r="R352" s="78">
        <f t="shared" ref="R352:R402" si="17">L352/H352</f>
        <v>172.70681375358166</v>
      </c>
    </row>
    <row r="353" spans="1:18" ht="24.6" customHeight="1" x14ac:dyDescent="0.7">
      <c r="A353" s="70">
        <v>4</v>
      </c>
      <c r="B353" s="3" t="s">
        <v>40</v>
      </c>
      <c r="C353" s="3" t="s">
        <v>309</v>
      </c>
      <c r="D353" s="3" t="s">
        <v>60</v>
      </c>
      <c r="E353" s="3" t="s">
        <v>310</v>
      </c>
      <c r="F353" s="3" t="s">
        <v>141</v>
      </c>
      <c r="G353" s="3" t="s">
        <v>496</v>
      </c>
      <c r="H353" s="208">
        <v>1240</v>
      </c>
      <c r="I353" s="70">
        <v>1</v>
      </c>
      <c r="J353" s="209">
        <f>'เลย '!F18</f>
        <v>97976.960000000006</v>
      </c>
      <c r="K353" s="210">
        <f>'เลย '!AF18</f>
        <v>89405.88</v>
      </c>
      <c r="L353" s="210">
        <f>'เลย '!AG18</f>
        <v>151727.26999999999</v>
      </c>
      <c r="M353" s="210">
        <f>'เลย '!AH18</f>
        <v>222645.35</v>
      </c>
      <c r="N353" s="3"/>
      <c r="O353" s="3"/>
      <c r="P353" s="3"/>
      <c r="Q353" s="77">
        <f t="shared" si="16"/>
        <v>-70918.080000000016</v>
      </c>
      <c r="R353" s="78">
        <f t="shared" si="17"/>
        <v>122.36070161290321</v>
      </c>
    </row>
    <row r="354" spans="1:18" ht="24.6" customHeight="1" x14ac:dyDescent="0.7">
      <c r="A354" s="70">
        <v>5</v>
      </c>
      <c r="B354" s="3" t="s">
        <v>40</v>
      </c>
      <c r="C354" s="3" t="s">
        <v>309</v>
      </c>
      <c r="D354" s="3" t="s">
        <v>60</v>
      </c>
      <c r="E354" s="3" t="s">
        <v>310</v>
      </c>
      <c r="F354" s="3" t="s">
        <v>141</v>
      </c>
      <c r="G354" s="3" t="s">
        <v>497</v>
      </c>
      <c r="H354" s="208">
        <v>2421</v>
      </c>
      <c r="I354" s="70">
        <v>2</v>
      </c>
      <c r="J354" s="209">
        <f>'เลย '!F19</f>
        <v>125010.74</v>
      </c>
      <c r="K354" s="210">
        <f>'เลย '!AF19</f>
        <v>141161.97</v>
      </c>
      <c r="L354" s="210">
        <f>'เลย '!AG19</f>
        <v>309437.64</v>
      </c>
      <c r="M354" s="210">
        <f>'เลย '!AH19</f>
        <v>461078.37</v>
      </c>
      <c r="N354" s="3"/>
      <c r="O354" s="3"/>
      <c r="P354" s="3"/>
      <c r="Q354" s="77">
        <f t="shared" si="16"/>
        <v>-151640.72999999998</v>
      </c>
      <c r="R354" s="78">
        <f t="shared" si="17"/>
        <v>127.8139776951673</v>
      </c>
    </row>
    <row r="355" spans="1:18" ht="24.6" customHeight="1" x14ac:dyDescent="0.7">
      <c r="A355" s="212">
        <v>2</v>
      </c>
      <c r="B355" s="213" t="s">
        <v>40</v>
      </c>
      <c r="C355" s="213"/>
      <c r="D355" s="213"/>
      <c r="E355" s="213" t="s">
        <v>56</v>
      </c>
      <c r="F355" s="213"/>
      <c r="G355" s="213" t="s">
        <v>312</v>
      </c>
      <c r="H355" s="216">
        <f>SUM(H352:H354)</f>
        <v>5406</v>
      </c>
      <c r="I355" s="212"/>
      <c r="J355" s="215">
        <f>SUM(J352:J354)</f>
        <v>381271.38</v>
      </c>
      <c r="K355" s="215">
        <f>SUM(K352:K354)</f>
        <v>491415.22</v>
      </c>
      <c r="L355" s="215">
        <f>SUM(L352:L354)</f>
        <v>762538.3</v>
      </c>
      <c r="M355" s="215">
        <f>SUM(M352:M354)</f>
        <v>1119354.08</v>
      </c>
      <c r="N355" s="213">
        <v>3</v>
      </c>
      <c r="O355" s="213">
        <v>3</v>
      </c>
      <c r="P355" s="213">
        <f>N355-O355</f>
        <v>0</v>
      </c>
      <c r="Q355" s="77">
        <f t="shared" si="16"/>
        <v>-356815.78</v>
      </c>
      <c r="R355" s="78">
        <f>L355/H355</f>
        <v>141.05406955234926</v>
      </c>
    </row>
    <row r="356" spans="1:18" ht="24.6" customHeight="1" x14ac:dyDescent="0.7">
      <c r="A356" s="70">
        <v>1</v>
      </c>
      <c r="B356" s="3" t="s">
        <v>40</v>
      </c>
      <c r="C356" s="3" t="s">
        <v>313</v>
      </c>
      <c r="D356" s="3" t="s">
        <v>65</v>
      </c>
      <c r="E356" s="3" t="s">
        <v>314</v>
      </c>
      <c r="F356" s="3" t="s">
        <v>171</v>
      </c>
      <c r="G356" s="3" t="s">
        <v>315</v>
      </c>
      <c r="H356" s="208"/>
      <c r="I356" s="70"/>
      <c r="J356" s="209"/>
      <c r="K356" s="210"/>
      <c r="L356" s="211"/>
      <c r="M356" s="211"/>
      <c r="N356" s="3"/>
      <c r="O356" s="3"/>
      <c r="P356" s="3"/>
    </row>
    <row r="357" spans="1:18" ht="24.6" customHeight="1" x14ac:dyDescent="0.7">
      <c r="A357" s="70">
        <v>2</v>
      </c>
      <c r="B357" s="3" t="s">
        <v>40</v>
      </c>
      <c r="C357" s="3" t="s">
        <v>313</v>
      </c>
      <c r="D357" s="3" t="s">
        <v>65</v>
      </c>
      <c r="E357" s="3" t="s">
        <v>314</v>
      </c>
      <c r="F357" s="3" t="s">
        <v>141</v>
      </c>
      <c r="G357" s="3" t="s">
        <v>498</v>
      </c>
      <c r="H357" s="208">
        <v>4591</v>
      </c>
      <c r="I357" s="70">
        <v>4</v>
      </c>
      <c r="J357" s="209">
        <f>'เลย '!F20</f>
        <v>1798676.24</v>
      </c>
      <c r="K357" s="210">
        <f>'เลย '!AF20</f>
        <v>1745613.13</v>
      </c>
      <c r="L357" s="210">
        <f>'เลย '!AG20</f>
        <v>730472.59000000008</v>
      </c>
      <c r="M357" s="210">
        <f>'เลย '!AH20</f>
        <v>568200.88</v>
      </c>
      <c r="N357" s="3"/>
      <c r="O357" s="3"/>
      <c r="P357" s="3"/>
      <c r="Q357" s="77">
        <f t="shared" si="16"/>
        <v>162271.71000000008</v>
      </c>
      <c r="R357" s="78">
        <f t="shared" si="17"/>
        <v>159.10969069919409</v>
      </c>
    </row>
    <row r="358" spans="1:18" ht="24.6" customHeight="1" x14ac:dyDescent="0.7">
      <c r="A358" s="70">
        <v>3</v>
      </c>
      <c r="B358" s="3" t="s">
        <v>40</v>
      </c>
      <c r="C358" s="3" t="s">
        <v>313</v>
      </c>
      <c r="D358" s="3" t="s">
        <v>65</v>
      </c>
      <c r="E358" s="3" t="s">
        <v>314</v>
      </c>
      <c r="F358" s="3" t="s">
        <v>141</v>
      </c>
      <c r="G358" s="3" t="s">
        <v>499</v>
      </c>
      <c r="H358" s="208">
        <v>2795</v>
      </c>
      <c r="I358" s="70">
        <v>2</v>
      </c>
      <c r="J358" s="209">
        <f>'เลย '!F21</f>
        <v>531548.5</v>
      </c>
      <c r="K358" s="210">
        <f>'เลย '!AF21</f>
        <v>353090.29000000004</v>
      </c>
      <c r="L358" s="210">
        <f>'เลย '!AG21</f>
        <v>367574.20999999996</v>
      </c>
      <c r="M358" s="210">
        <f>'เลย '!AH21</f>
        <v>358521.23</v>
      </c>
      <c r="N358" s="3"/>
      <c r="O358" s="3"/>
      <c r="P358" s="3"/>
      <c r="Q358" s="77">
        <f t="shared" si="16"/>
        <v>9052.9799999999814</v>
      </c>
      <c r="R358" s="78">
        <f t="shared" si="17"/>
        <v>131.51134525939176</v>
      </c>
    </row>
    <row r="359" spans="1:18" ht="24.6" customHeight="1" x14ac:dyDescent="0.7">
      <c r="A359" s="70">
        <v>4</v>
      </c>
      <c r="B359" s="3" t="s">
        <v>40</v>
      </c>
      <c r="C359" s="3" t="s">
        <v>313</v>
      </c>
      <c r="D359" s="3" t="s">
        <v>65</v>
      </c>
      <c r="E359" s="3" t="s">
        <v>314</v>
      </c>
      <c r="F359" s="3" t="s">
        <v>141</v>
      </c>
      <c r="G359" s="3" t="s">
        <v>500</v>
      </c>
      <c r="H359" s="208">
        <v>3578</v>
      </c>
      <c r="I359" s="70">
        <v>3</v>
      </c>
      <c r="J359" s="209">
        <f>'เลย '!F22</f>
        <v>1548819.55</v>
      </c>
      <c r="K359" s="210">
        <f>'เลย '!AF22</f>
        <v>1573882.54</v>
      </c>
      <c r="L359" s="210">
        <f>'เลย '!AG22</f>
        <v>778365.43999999994</v>
      </c>
      <c r="M359" s="210">
        <f>'เลย '!AH22</f>
        <v>1283076.17</v>
      </c>
      <c r="N359" s="3"/>
      <c r="O359" s="3"/>
      <c r="P359" s="3"/>
      <c r="Q359" s="77">
        <f t="shared" si="16"/>
        <v>-504710.73</v>
      </c>
      <c r="R359" s="78">
        <f t="shared" si="17"/>
        <v>217.54204583566238</v>
      </c>
    </row>
    <row r="360" spans="1:18" ht="24.6" customHeight="1" x14ac:dyDescent="0.7">
      <c r="A360" s="70">
        <v>5</v>
      </c>
      <c r="B360" s="3" t="s">
        <v>40</v>
      </c>
      <c r="C360" s="3" t="s">
        <v>313</v>
      </c>
      <c r="D360" s="3" t="s">
        <v>65</v>
      </c>
      <c r="E360" s="3" t="s">
        <v>314</v>
      </c>
      <c r="F360" s="3" t="s">
        <v>141</v>
      </c>
      <c r="G360" s="3" t="s">
        <v>501</v>
      </c>
      <c r="H360" s="208">
        <v>5176</v>
      </c>
      <c r="I360" s="70">
        <v>4</v>
      </c>
      <c r="J360" s="209">
        <f>'เลย '!F23</f>
        <v>544419.24</v>
      </c>
      <c r="K360" s="210">
        <f>'เลย '!AF23</f>
        <v>610651.63</v>
      </c>
      <c r="L360" s="210">
        <f>'เลย '!AG23</f>
        <v>637154.4</v>
      </c>
      <c r="M360" s="210">
        <f>'เลย '!AH23</f>
        <v>906759.37</v>
      </c>
      <c r="N360" s="3"/>
      <c r="O360" s="3"/>
      <c r="P360" s="3"/>
      <c r="Q360" s="77">
        <f t="shared" si="16"/>
        <v>-269604.96999999997</v>
      </c>
      <c r="R360" s="78">
        <f t="shared" si="17"/>
        <v>123.09783616692427</v>
      </c>
    </row>
    <row r="361" spans="1:18" ht="24.6" customHeight="1" x14ac:dyDescent="0.7">
      <c r="A361" s="70">
        <v>6</v>
      </c>
      <c r="B361" s="3" t="s">
        <v>40</v>
      </c>
      <c r="C361" s="3" t="s">
        <v>313</v>
      </c>
      <c r="D361" s="3" t="s">
        <v>65</v>
      </c>
      <c r="E361" s="3" t="s">
        <v>314</v>
      </c>
      <c r="F361" s="3" t="s">
        <v>141</v>
      </c>
      <c r="G361" s="3" t="s">
        <v>502</v>
      </c>
      <c r="H361" s="208">
        <v>2535</v>
      </c>
      <c r="I361" s="70">
        <v>2</v>
      </c>
      <c r="J361" s="209">
        <f>'เลย '!F24</f>
        <v>350302.14</v>
      </c>
      <c r="K361" s="210">
        <f>'เลย '!AF24</f>
        <v>288006.60000000003</v>
      </c>
      <c r="L361" s="210">
        <f>'เลย '!AG24</f>
        <v>269492.31</v>
      </c>
      <c r="M361" s="210">
        <f>'เลย '!AH24</f>
        <v>318101.63</v>
      </c>
      <c r="N361" s="3"/>
      <c r="O361" s="3"/>
      <c r="P361" s="3"/>
      <c r="Q361" s="77">
        <f t="shared" si="16"/>
        <v>-48609.320000000007</v>
      </c>
      <c r="R361" s="78">
        <f t="shared" si="17"/>
        <v>106.30860355029586</v>
      </c>
    </row>
    <row r="362" spans="1:18" ht="24.6" customHeight="1" x14ac:dyDescent="0.7">
      <c r="A362" s="70">
        <v>7</v>
      </c>
      <c r="B362" s="3" t="s">
        <v>40</v>
      </c>
      <c r="C362" s="3" t="s">
        <v>313</v>
      </c>
      <c r="D362" s="3" t="s">
        <v>65</v>
      </c>
      <c r="E362" s="3" t="s">
        <v>314</v>
      </c>
      <c r="F362" s="3" t="s">
        <v>141</v>
      </c>
      <c r="G362" s="3" t="s">
        <v>503</v>
      </c>
      <c r="H362" s="208">
        <v>2411</v>
      </c>
      <c r="I362" s="70">
        <v>2</v>
      </c>
      <c r="J362" s="209">
        <f>'เลย '!F25</f>
        <v>309358.09999999998</v>
      </c>
      <c r="K362" s="210">
        <f>'เลย '!AF25</f>
        <v>346394.73</v>
      </c>
      <c r="L362" s="210">
        <f>'เลย '!AG25</f>
        <v>286740.51</v>
      </c>
      <c r="M362" s="210">
        <f>'เลย '!AH25</f>
        <v>433056.48</v>
      </c>
      <c r="N362" s="3"/>
      <c r="O362" s="3"/>
      <c r="P362" s="3"/>
      <c r="Q362" s="77">
        <f t="shared" si="16"/>
        <v>-146315.96999999997</v>
      </c>
      <c r="R362" s="78">
        <f t="shared" si="17"/>
        <v>118.93011613438408</v>
      </c>
    </row>
    <row r="363" spans="1:18" ht="24.6" customHeight="1" x14ac:dyDescent="0.7">
      <c r="A363" s="70">
        <v>8</v>
      </c>
      <c r="B363" s="3" t="s">
        <v>40</v>
      </c>
      <c r="C363" s="3" t="s">
        <v>313</v>
      </c>
      <c r="D363" s="3" t="s">
        <v>65</v>
      </c>
      <c r="E363" s="3" t="s">
        <v>314</v>
      </c>
      <c r="F363" s="3" t="s">
        <v>141</v>
      </c>
      <c r="G363" s="3" t="s">
        <v>504</v>
      </c>
      <c r="H363" s="208">
        <v>1725</v>
      </c>
      <c r="I363" s="70">
        <v>2</v>
      </c>
      <c r="J363" s="209">
        <f>'เลย '!F26</f>
        <v>542035.34</v>
      </c>
      <c r="K363" s="210">
        <f>'เลย '!AF26</f>
        <v>634399.89</v>
      </c>
      <c r="L363" s="210">
        <f>'เลย '!AG26</f>
        <v>431369.48</v>
      </c>
      <c r="M363" s="210">
        <f>'เลย '!AH26</f>
        <v>529434.12</v>
      </c>
      <c r="N363" s="3"/>
      <c r="O363" s="3"/>
      <c r="P363" s="3"/>
      <c r="Q363" s="77">
        <f t="shared" si="16"/>
        <v>-98064.640000000014</v>
      </c>
      <c r="R363" s="78">
        <f t="shared" si="17"/>
        <v>250.06926376811595</v>
      </c>
    </row>
    <row r="364" spans="1:18" ht="24.6" customHeight="1" x14ac:dyDescent="0.7">
      <c r="A364" s="70">
        <v>9</v>
      </c>
      <c r="B364" s="3" t="s">
        <v>40</v>
      </c>
      <c r="C364" s="3" t="s">
        <v>313</v>
      </c>
      <c r="D364" s="3" t="s">
        <v>65</v>
      </c>
      <c r="E364" s="3" t="s">
        <v>314</v>
      </c>
      <c r="F364" s="3" t="s">
        <v>141</v>
      </c>
      <c r="G364" s="3" t="s">
        <v>505</v>
      </c>
      <c r="H364" s="208">
        <v>2404</v>
      </c>
      <c r="I364" s="70">
        <v>2</v>
      </c>
      <c r="J364" s="209">
        <f>'เลย '!F27</f>
        <v>580235.53</v>
      </c>
      <c r="K364" s="210">
        <f>'เลย '!AF27</f>
        <v>573118.32000000007</v>
      </c>
      <c r="L364" s="210">
        <f>'เลย '!AG27</f>
        <v>268632.90000000002</v>
      </c>
      <c r="M364" s="210">
        <f>'เลย '!AH27</f>
        <v>241803</v>
      </c>
      <c r="N364" s="3"/>
      <c r="O364" s="3"/>
      <c r="P364" s="3"/>
      <c r="Q364" s="77">
        <f t="shared" si="16"/>
        <v>26829.900000000023</v>
      </c>
      <c r="R364" s="78">
        <f t="shared" si="17"/>
        <v>111.74413477537439</v>
      </c>
    </row>
    <row r="365" spans="1:18" ht="24.6" customHeight="1" x14ac:dyDescent="0.7">
      <c r="A365" s="70">
        <v>10</v>
      </c>
      <c r="B365" s="3" t="s">
        <v>40</v>
      </c>
      <c r="C365" s="3" t="s">
        <v>313</v>
      </c>
      <c r="D365" s="3" t="s">
        <v>65</v>
      </c>
      <c r="E365" s="3" t="s">
        <v>314</v>
      </c>
      <c r="F365" s="3" t="s">
        <v>141</v>
      </c>
      <c r="G365" s="3" t="s">
        <v>506</v>
      </c>
      <c r="H365" s="208">
        <v>2019</v>
      </c>
      <c r="I365" s="70">
        <v>2</v>
      </c>
      <c r="J365" s="209">
        <f>'เลย '!F28</f>
        <v>389100.45</v>
      </c>
      <c r="K365" s="210">
        <f>'เลย '!AF28</f>
        <v>442309.32</v>
      </c>
      <c r="L365" s="210">
        <f>'เลย '!AG28</f>
        <v>314582.76</v>
      </c>
      <c r="M365" s="210">
        <f>'เลย '!AH28</f>
        <v>265835.44</v>
      </c>
      <c r="N365" s="3"/>
      <c r="O365" s="3"/>
      <c r="P365" s="3"/>
      <c r="Q365" s="77">
        <f t="shared" si="16"/>
        <v>48747.320000000007</v>
      </c>
      <c r="R365" s="78">
        <f t="shared" si="17"/>
        <v>155.81117384843984</v>
      </c>
    </row>
    <row r="366" spans="1:18" ht="24.6" customHeight="1" x14ac:dyDescent="0.7">
      <c r="A366" s="70">
        <v>11</v>
      </c>
      <c r="B366" s="3" t="s">
        <v>40</v>
      </c>
      <c r="C366" s="3" t="s">
        <v>313</v>
      </c>
      <c r="D366" s="3" t="s">
        <v>65</v>
      </c>
      <c r="E366" s="3" t="s">
        <v>314</v>
      </c>
      <c r="F366" s="3" t="s">
        <v>141</v>
      </c>
      <c r="G366" s="3" t="s">
        <v>507</v>
      </c>
      <c r="H366" s="208">
        <v>2098</v>
      </c>
      <c r="I366" s="70">
        <v>2</v>
      </c>
      <c r="J366" s="209">
        <f>'เลย '!F29</f>
        <v>613135.61</v>
      </c>
      <c r="K366" s="210">
        <f>'เลย '!AF29</f>
        <v>395366.52999999997</v>
      </c>
      <c r="L366" s="210">
        <f>'เลย '!AG29</f>
        <v>519295.99</v>
      </c>
      <c r="M366" s="210">
        <f>'เลย '!AH29</f>
        <v>354411.93000000005</v>
      </c>
      <c r="N366" s="3"/>
      <c r="O366" s="3"/>
      <c r="P366" s="3"/>
      <c r="Q366" s="77">
        <f t="shared" si="16"/>
        <v>164884.05999999994</v>
      </c>
      <c r="R366" s="78">
        <f t="shared" si="17"/>
        <v>247.51953765490944</v>
      </c>
    </row>
    <row r="367" spans="1:18" ht="24.6" customHeight="1" x14ac:dyDescent="0.7">
      <c r="A367" s="212">
        <v>3</v>
      </c>
      <c r="B367" s="213" t="s">
        <v>40</v>
      </c>
      <c r="C367" s="213"/>
      <c r="D367" s="213"/>
      <c r="E367" s="213" t="s">
        <v>56</v>
      </c>
      <c r="F367" s="213"/>
      <c r="G367" s="213" t="s">
        <v>316</v>
      </c>
      <c r="H367" s="216">
        <f>SUM(H356:H366)</f>
        <v>29332</v>
      </c>
      <c r="I367" s="212"/>
      <c r="J367" s="215">
        <f>SUM(J356:J366)</f>
        <v>7207630.7000000002</v>
      </c>
      <c r="K367" s="215">
        <f>SUM(K356:K366)</f>
        <v>6962832.9800000004</v>
      </c>
      <c r="L367" s="215">
        <f>SUM(L356:L366)</f>
        <v>4603680.59</v>
      </c>
      <c r="M367" s="215">
        <f>SUM(M356:M366)</f>
        <v>5259200.25</v>
      </c>
      <c r="N367" s="213">
        <v>10</v>
      </c>
      <c r="O367" s="213">
        <v>10</v>
      </c>
      <c r="P367" s="213">
        <f>N367-O367</f>
        <v>0</v>
      </c>
      <c r="Q367" s="77">
        <f t="shared" si="16"/>
        <v>-655519.66000000015</v>
      </c>
      <c r="R367" s="78">
        <f>L367/H367</f>
        <v>156.95079060411837</v>
      </c>
    </row>
    <row r="368" spans="1:18" ht="24.6" customHeight="1" x14ac:dyDescent="0.7">
      <c r="A368" s="70">
        <v>1</v>
      </c>
      <c r="B368" s="3" t="s">
        <v>40</v>
      </c>
      <c r="C368" s="3" t="s">
        <v>317</v>
      </c>
      <c r="D368" s="3" t="s">
        <v>70</v>
      </c>
      <c r="E368" s="3" t="s">
        <v>318</v>
      </c>
      <c r="F368" s="3" t="s">
        <v>171</v>
      </c>
      <c r="G368" s="3" t="s">
        <v>319</v>
      </c>
      <c r="H368" s="208"/>
      <c r="I368" s="70"/>
      <c r="J368" s="209"/>
      <c r="K368" s="210"/>
      <c r="L368" s="211"/>
      <c r="M368" s="211"/>
      <c r="N368" s="3"/>
      <c r="O368" s="3"/>
      <c r="P368" s="3"/>
    </row>
    <row r="369" spans="1:18" ht="24.6" customHeight="1" x14ac:dyDescent="0.7">
      <c r="A369" s="70">
        <v>2</v>
      </c>
      <c r="B369" s="3" t="s">
        <v>40</v>
      </c>
      <c r="C369" s="3" t="s">
        <v>317</v>
      </c>
      <c r="D369" s="3" t="s">
        <v>70</v>
      </c>
      <c r="E369" s="3" t="s">
        <v>318</v>
      </c>
      <c r="F369" s="3" t="s">
        <v>141</v>
      </c>
      <c r="G369" s="3" t="s">
        <v>508</v>
      </c>
      <c r="H369" s="208">
        <v>3715</v>
      </c>
      <c r="I369" s="70">
        <v>3</v>
      </c>
      <c r="J369" s="209">
        <f>'เลย '!F30</f>
        <v>141332.35999999999</v>
      </c>
      <c r="K369" s="210">
        <f>'เลย '!AF30</f>
        <v>308946.67</v>
      </c>
      <c r="L369" s="210">
        <f>'เลย '!AG30</f>
        <v>529841.14</v>
      </c>
      <c r="M369" s="210">
        <f>'เลย '!AH30</f>
        <v>685060.39000000013</v>
      </c>
      <c r="N369" s="3"/>
      <c r="O369" s="3"/>
      <c r="P369" s="3"/>
      <c r="Q369" s="77">
        <f t="shared" si="16"/>
        <v>-155219.25000000012</v>
      </c>
      <c r="R369" s="78">
        <f t="shared" si="17"/>
        <v>142.62211036339167</v>
      </c>
    </row>
    <row r="370" spans="1:18" ht="24.6" customHeight="1" x14ac:dyDescent="0.7">
      <c r="A370" s="70">
        <v>3</v>
      </c>
      <c r="B370" s="3" t="s">
        <v>40</v>
      </c>
      <c r="C370" s="3" t="s">
        <v>317</v>
      </c>
      <c r="D370" s="3" t="s">
        <v>70</v>
      </c>
      <c r="E370" s="3" t="s">
        <v>318</v>
      </c>
      <c r="F370" s="3" t="s">
        <v>141</v>
      </c>
      <c r="G370" s="3" t="s">
        <v>509</v>
      </c>
      <c r="H370" s="208">
        <v>4921</v>
      </c>
      <c r="I370" s="70">
        <v>4</v>
      </c>
      <c r="J370" s="209">
        <f>'เลย '!F31</f>
        <v>904534.78</v>
      </c>
      <c r="K370" s="210">
        <f>'เลย '!AF31</f>
        <v>1712527.6400000001</v>
      </c>
      <c r="L370" s="210">
        <f>'เลย '!AG31</f>
        <v>1269933.2</v>
      </c>
      <c r="M370" s="210">
        <f>'เลย '!AH31</f>
        <v>799202.89</v>
      </c>
      <c r="N370" s="3"/>
      <c r="O370" s="3"/>
      <c r="P370" s="3"/>
      <c r="Q370" s="77">
        <f t="shared" si="16"/>
        <v>470730.30999999994</v>
      </c>
      <c r="R370" s="78">
        <f t="shared" si="17"/>
        <v>258.06405202194674</v>
      </c>
    </row>
    <row r="371" spans="1:18" ht="24.6" customHeight="1" x14ac:dyDescent="0.7">
      <c r="A371" s="70">
        <v>4</v>
      </c>
      <c r="B371" s="3" t="s">
        <v>40</v>
      </c>
      <c r="C371" s="3" t="s">
        <v>317</v>
      </c>
      <c r="D371" s="3" t="s">
        <v>70</v>
      </c>
      <c r="E371" s="3" t="s">
        <v>318</v>
      </c>
      <c r="F371" s="3" t="s">
        <v>141</v>
      </c>
      <c r="G371" s="3" t="s">
        <v>510</v>
      </c>
      <c r="H371" s="208">
        <v>1297</v>
      </c>
      <c r="I371" s="70">
        <v>1</v>
      </c>
      <c r="J371" s="209">
        <f>'เลย '!F32</f>
        <v>622380.74</v>
      </c>
      <c r="K371" s="210">
        <f>'เลย '!AF32</f>
        <v>802753.66999999993</v>
      </c>
      <c r="L371" s="210">
        <f>'เลย '!AG32</f>
        <v>440556.33999999997</v>
      </c>
      <c r="M371" s="210">
        <f>'เลย '!AH32</f>
        <v>417942.47</v>
      </c>
      <c r="N371" s="3"/>
      <c r="O371" s="3"/>
      <c r="P371" s="3"/>
      <c r="Q371" s="77">
        <f t="shared" si="16"/>
        <v>22613.869999999995</v>
      </c>
      <c r="R371" s="78">
        <f t="shared" si="17"/>
        <v>339.67335389360062</v>
      </c>
    </row>
    <row r="372" spans="1:18" ht="24.6" customHeight="1" x14ac:dyDescent="0.7">
      <c r="A372" s="70">
        <v>5</v>
      </c>
      <c r="B372" s="3" t="s">
        <v>40</v>
      </c>
      <c r="C372" s="3" t="s">
        <v>317</v>
      </c>
      <c r="D372" s="3" t="s">
        <v>70</v>
      </c>
      <c r="E372" s="3" t="s">
        <v>318</v>
      </c>
      <c r="F372" s="3" t="s">
        <v>141</v>
      </c>
      <c r="G372" s="3" t="s">
        <v>511</v>
      </c>
      <c r="H372" s="208">
        <v>4858</v>
      </c>
      <c r="I372" s="70">
        <v>4</v>
      </c>
      <c r="J372" s="209">
        <f>'เลย '!F33</f>
        <v>570001.18000000005</v>
      </c>
      <c r="K372" s="210">
        <f>'เลย '!AF33</f>
        <v>668119.15000000014</v>
      </c>
      <c r="L372" s="210">
        <f>'เลย '!AG33</f>
        <v>673581.81</v>
      </c>
      <c r="M372" s="210">
        <f>'เลย '!AH33</f>
        <v>705666.73</v>
      </c>
      <c r="N372" s="3"/>
      <c r="O372" s="3"/>
      <c r="P372" s="3"/>
      <c r="Q372" s="77">
        <f t="shared" si="16"/>
        <v>-32084.919999999925</v>
      </c>
      <c r="R372" s="78">
        <f t="shared" si="17"/>
        <v>138.65413956360644</v>
      </c>
    </row>
    <row r="373" spans="1:18" ht="24.6" customHeight="1" x14ac:dyDescent="0.7">
      <c r="A373" s="70">
        <v>6</v>
      </c>
      <c r="B373" s="3" t="s">
        <v>40</v>
      </c>
      <c r="C373" s="3" t="s">
        <v>317</v>
      </c>
      <c r="D373" s="3" t="s">
        <v>70</v>
      </c>
      <c r="E373" s="3" t="s">
        <v>318</v>
      </c>
      <c r="F373" s="3" t="s">
        <v>141</v>
      </c>
      <c r="G373" s="3" t="s">
        <v>512</v>
      </c>
      <c r="H373" s="208">
        <v>3362</v>
      </c>
      <c r="I373" s="70">
        <v>3</v>
      </c>
      <c r="J373" s="209">
        <f>'เลย '!F34</f>
        <v>234378.04</v>
      </c>
      <c r="K373" s="210">
        <f>'เลย '!AF34</f>
        <v>311005.93</v>
      </c>
      <c r="L373" s="210">
        <f>'เลย '!AG34</f>
        <v>612552.80000000005</v>
      </c>
      <c r="M373" s="210">
        <f>'เลย '!AH34</f>
        <v>553763.24</v>
      </c>
      <c r="N373" s="3"/>
      <c r="O373" s="3"/>
      <c r="P373" s="3"/>
      <c r="Q373" s="77">
        <f t="shared" si="16"/>
        <v>58789.560000000056</v>
      </c>
      <c r="R373" s="78">
        <f t="shared" si="17"/>
        <v>182.19892920880429</v>
      </c>
    </row>
    <row r="374" spans="1:18" ht="24.6" customHeight="1" x14ac:dyDescent="0.7">
      <c r="A374" s="70">
        <v>7</v>
      </c>
      <c r="B374" s="3" t="s">
        <v>40</v>
      </c>
      <c r="C374" s="3" t="s">
        <v>317</v>
      </c>
      <c r="D374" s="3" t="s">
        <v>70</v>
      </c>
      <c r="E374" s="3" t="s">
        <v>318</v>
      </c>
      <c r="F374" s="3" t="s">
        <v>141</v>
      </c>
      <c r="G374" s="3" t="s">
        <v>513</v>
      </c>
      <c r="H374" s="208">
        <v>2717</v>
      </c>
      <c r="I374" s="70">
        <v>2</v>
      </c>
      <c r="J374" s="209">
        <f>'เลย '!F35</f>
        <v>1197541.29</v>
      </c>
      <c r="K374" s="210">
        <f>'เลย '!AF35</f>
        <v>1291207.02</v>
      </c>
      <c r="L374" s="210">
        <f>'เลย '!AG35</f>
        <v>933647.78</v>
      </c>
      <c r="M374" s="210">
        <f>'เลย '!AH35</f>
        <v>501148.22000000003</v>
      </c>
      <c r="N374" s="3"/>
      <c r="O374" s="3"/>
      <c r="P374" s="3"/>
      <c r="Q374" s="77">
        <f t="shared" si="16"/>
        <v>432499.56</v>
      </c>
      <c r="R374" s="78">
        <f t="shared" si="17"/>
        <v>343.63186602870815</v>
      </c>
    </row>
    <row r="375" spans="1:18" ht="24.6" customHeight="1" x14ac:dyDescent="0.7">
      <c r="A375" s="70">
        <v>8</v>
      </c>
      <c r="B375" s="3" t="s">
        <v>40</v>
      </c>
      <c r="C375" s="3" t="s">
        <v>317</v>
      </c>
      <c r="D375" s="3" t="s">
        <v>70</v>
      </c>
      <c r="E375" s="3" t="s">
        <v>318</v>
      </c>
      <c r="F375" s="3" t="s">
        <v>141</v>
      </c>
      <c r="G375" s="3" t="s">
        <v>514</v>
      </c>
      <c r="H375" s="208">
        <v>1641</v>
      </c>
      <c r="I375" s="70">
        <v>2</v>
      </c>
      <c r="J375" s="209">
        <f>'เลย '!F36</f>
        <v>794110.59</v>
      </c>
      <c r="K375" s="210">
        <f>'เลย '!AF36</f>
        <v>833447.40999999992</v>
      </c>
      <c r="L375" s="210">
        <f>'เลย '!AG36</f>
        <v>369742.56</v>
      </c>
      <c r="M375" s="210">
        <f>'เลย '!AH36</f>
        <v>280139.31</v>
      </c>
      <c r="N375" s="3"/>
      <c r="O375" s="3"/>
      <c r="P375" s="3"/>
      <c r="Q375" s="77">
        <f t="shared" si="16"/>
        <v>89603.25</v>
      </c>
      <c r="R375" s="78">
        <f t="shared" si="17"/>
        <v>225.31539305301646</v>
      </c>
    </row>
    <row r="376" spans="1:18" ht="24.6" customHeight="1" x14ac:dyDescent="0.7">
      <c r="A376" s="212">
        <v>4</v>
      </c>
      <c r="B376" s="213" t="s">
        <v>40</v>
      </c>
      <c r="C376" s="213"/>
      <c r="D376" s="213"/>
      <c r="E376" s="213" t="s">
        <v>56</v>
      </c>
      <c r="F376" s="213"/>
      <c r="G376" s="213" t="s">
        <v>320</v>
      </c>
      <c r="H376" s="216">
        <f>SUM(H368:H375)</f>
        <v>22511</v>
      </c>
      <c r="I376" s="212"/>
      <c r="J376" s="215">
        <f>SUM(J368:J375)</f>
        <v>4464278.9800000004</v>
      </c>
      <c r="K376" s="215">
        <f>SUM(K368:K375)</f>
        <v>5928007.4900000002</v>
      </c>
      <c r="L376" s="215">
        <f>SUM(L368:L375)</f>
        <v>4829855.63</v>
      </c>
      <c r="M376" s="215">
        <f>SUM(M368:M375)</f>
        <v>3942923.2500000009</v>
      </c>
      <c r="N376" s="213">
        <v>7</v>
      </c>
      <c r="O376" s="213">
        <v>7</v>
      </c>
      <c r="P376" s="213">
        <f>N376-O376</f>
        <v>0</v>
      </c>
      <c r="Q376" s="77">
        <f t="shared" si="16"/>
        <v>886932.37999999896</v>
      </c>
      <c r="R376" s="78">
        <f>L376/H376</f>
        <v>214.55535649238149</v>
      </c>
    </row>
    <row r="377" spans="1:18" ht="24.6" customHeight="1" x14ac:dyDescent="0.7">
      <c r="A377" s="70">
        <v>1</v>
      </c>
      <c r="B377" s="3" t="s">
        <v>40</v>
      </c>
      <c r="C377" s="3" t="s">
        <v>321</v>
      </c>
      <c r="D377" s="3" t="s">
        <v>108</v>
      </c>
      <c r="E377" s="3" t="s">
        <v>322</v>
      </c>
      <c r="F377" s="3" t="s">
        <v>269</v>
      </c>
      <c r="G377" s="3" t="s">
        <v>323</v>
      </c>
      <c r="H377" s="208"/>
      <c r="I377" s="70"/>
      <c r="J377" s="209"/>
      <c r="K377" s="210"/>
      <c r="L377" s="211"/>
      <c r="M377" s="211"/>
      <c r="N377" s="3"/>
      <c r="O377" s="3"/>
      <c r="P377" s="3"/>
    </row>
    <row r="378" spans="1:18" ht="24.6" customHeight="1" x14ac:dyDescent="0.7">
      <c r="A378" s="70">
        <v>2</v>
      </c>
      <c r="B378" s="3" t="s">
        <v>40</v>
      </c>
      <c r="C378" s="3" t="s">
        <v>321</v>
      </c>
      <c r="D378" s="3" t="s">
        <v>108</v>
      </c>
      <c r="E378" s="3" t="s">
        <v>322</v>
      </c>
      <c r="F378" s="3" t="s">
        <v>141</v>
      </c>
      <c r="G378" s="3" t="s">
        <v>515</v>
      </c>
      <c r="H378" s="208">
        <v>1166</v>
      </c>
      <c r="I378" s="70">
        <v>1</v>
      </c>
      <c r="J378" s="209">
        <f>'เลย '!F37</f>
        <v>690932.17</v>
      </c>
      <c r="K378" s="210">
        <f>'เลย '!AF37</f>
        <v>771490.29000000015</v>
      </c>
      <c r="L378" s="210">
        <f>'เลย '!AG37</f>
        <v>30543.07</v>
      </c>
      <c r="M378" s="210">
        <f>'เลย '!AH37</f>
        <v>185258.19</v>
      </c>
      <c r="N378" s="3"/>
      <c r="O378" s="3"/>
      <c r="P378" s="3"/>
      <c r="Q378" s="77">
        <f t="shared" si="16"/>
        <v>-154715.12</v>
      </c>
      <c r="R378" s="78">
        <f t="shared" si="17"/>
        <v>26.194742710120067</v>
      </c>
    </row>
    <row r="379" spans="1:18" ht="24.6" customHeight="1" x14ac:dyDescent="0.7">
      <c r="A379" s="70">
        <v>3</v>
      </c>
      <c r="B379" s="3" t="s">
        <v>40</v>
      </c>
      <c r="C379" s="3" t="s">
        <v>321</v>
      </c>
      <c r="D379" s="3" t="s">
        <v>108</v>
      </c>
      <c r="E379" s="3" t="s">
        <v>322</v>
      </c>
      <c r="F379" s="3" t="s">
        <v>141</v>
      </c>
      <c r="G379" s="3" t="s">
        <v>516</v>
      </c>
      <c r="H379" s="208">
        <v>597</v>
      </c>
      <c r="I379" s="70">
        <v>1</v>
      </c>
      <c r="J379" s="209">
        <f>'เลย '!F38</f>
        <v>887110.22</v>
      </c>
      <c r="K379" s="210">
        <f>'เลย '!AF38</f>
        <v>921222.82000000007</v>
      </c>
      <c r="L379" s="210">
        <f>'เลย '!AG38</f>
        <v>32894.92</v>
      </c>
      <c r="M379" s="210">
        <f>'เลย '!AH38</f>
        <v>85224.11</v>
      </c>
      <c r="N379" s="3"/>
      <c r="O379" s="3"/>
      <c r="P379" s="3"/>
      <c r="Q379" s="77">
        <f t="shared" si="16"/>
        <v>-52329.19</v>
      </c>
      <c r="R379" s="78">
        <f t="shared" si="17"/>
        <v>55.100368509212728</v>
      </c>
    </row>
    <row r="380" spans="1:18" ht="24.6" customHeight="1" x14ac:dyDescent="0.7">
      <c r="A380" s="70">
        <v>4</v>
      </c>
      <c r="B380" s="3" t="s">
        <v>40</v>
      </c>
      <c r="C380" s="3" t="s">
        <v>321</v>
      </c>
      <c r="D380" s="3" t="s">
        <v>108</v>
      </c>
      <c r="E380" s="3" t="s">
        <v>322</v>
      </c>
      <c r="F380" s="3" t="s">
        <v>141</v>
      </c>
      <c r="G380" s="3" t="s">
        <v>517</v>
      </c>
      <c r="H380" s="208">
        <v>3832</v>
      </c>
      <c r="I380" s="70">
        <v>3</v>
      </c>
      <c r="J380" s="209">
        <f>'เลย '!F39</f>
        <v>2181741.34</v>
      </c>
      <c r="K380" s="210">
        <f>'เลย '!AF39</f>
        <v>2343736.4899999998</v>
      </c>
      <c r="L380" s="210">
        <f>'เลย '!AG39</f>
        <v>74963.289999999994</v>
      </c>
      <c r="M380" s="210">
        <f>'เลย '!AH39</f>
        <v>245547.13999999998</v>
      </c>
      <c r="N380" s="3"/>
      <c r="O380" s="3"/>
      <c r="P380" s="3"/>
      <c r="Q380" s="77">
        <f t="shared" si="16"/>
        <v>-170583.84999999998</v>
      </c>
      <c r="R380" s="78">
        <f t="shared" si="17"/>
        <v>19.562445198329851</v>
      </c>
    </row>
    <row r="381" spans="1:18" ht="24.6" customHeight="1" x14ac:dyDescent="0.7">
      <c r="A381" s="70">
        <v>5</v>
      </c>
      <c r="B381" s="3" t="s">
        <v>40</v>
      </c>
      <c r="C381" s="3" t="s">
        <v>321</v>
      </c>
      <c r="D381" s="3" t="s">
        <v>108</v>
      </c>
      <c r="E381" s="3" t="s">
        <v>322</v>
      </c>
      <c r="F381" s="3" t="s">
        <v>141</v>
      </c>
      <c r="G381" s="3" t="s">
        <v>518</v>
      </c>
      <c r="H381" s="208">
        <v>4337</v>
      </c>
      <c r="I381" s="70">
        <v>3</v>
      </c>
      <c r="J381" s="209">
        <f>'เลย '!F40</f>
        <v>634089.82999999996</v>
      </c>
      <c r="K381" s="210">
        <f>'เลย '!AF40</f>
        <v>728208.3899999999</v>
      </c>
      <c r="L381" s="210">
        <f>'เลย '!AG40</f>
        <v>34797.18</v>
      </c>
      <c r="M381" s="210">
        <f>'เลย '!AH40</f>
        <v>148402.02000000002</v>
      </c>
      <c r="N381" s="3"/>
      <c r="O381" s="3"/>
      <c r="P381" s="3"/>
      <c r="Q381" s="77">
        <f t="shared" si="16"/>
        <v>-113604.84000000003</v>
      </c>
      <c r="R381" s="78">
        <f t="shared" si="17"/>
        <v>8.0233294904311734</v>
      </c>
    </row>
    <row r="382" spans="1:18" ht="24.6" customHeight="1" x14ac:dyDescent="0.7">
      <c r="A382" s="70">
        <v>6</v>
      </c>
      <c r="B382" s="3" t="s">
        <v>40</v>
      </c>
      <c r="C382" s="3" t="s">
        <v>321</v>
      </c>
      <c r="D382" s="3" t="s">
        <v>108</v>
      </c>
      <c r="E382" s="3" t="s">
        <v>322</v>
      </c>
      <c r="F382" s="3" t="s">
        <v>141</v>
      </c>
      <c r="G382" s="3" t="s">
        <v>519</v>
      </c>
      <c r="H382" s="208">
        <v>2216</v>
      </c>
      <c r="I382" s="70">
        <v>2</v>
      </c>
      <c r="J382" s="209">
        <f>'เลย '!F41</f>
        <v>265259.23</v>
      </c>
      <c r="K382" s="210">
        <f>'เลย '!AF41</f>
        <v>286760.75999999995</v>
      </c>
      <c r="L382" s="210">
        <f>'เลย '!AG41</f>
        <v>50331.6</v>
      </c>
      <c r="M382" s="210">
        <f>'เลย '!AH41</f>
        <v>296320.12</v>
      </c>
      <c r="N382" s="3"/>
      <c r="O382" s="3"/>
      <c r="P382" s="3"/>
      <c r="Q382" s="77">
        <f t="shared" si="16"/>
        <v>-245988.52</v>
      </c>
      <c r="R382" s="78">
        <f t="shared" si="17"/>
        <v>22.712815884476534</v>
      </c>
    </row>
    <row r="383" spans="1:18" ht="24.6" customHeight="1" x14ac:dyDescent="0.7">
      <c r="A383" s="70">
        <v>7</v>
      </c>
      <c r="B383" s="3" t="s">
        <v>40</v>
      </c>
      <c r="C383" s="3" t="s">
        <v>321</v>
      </c>
      <c r="D383" s="3" t="s">
        <v>108</v>
      </c>
      <c r="E383" s="3" t="s">
        <v>322</v>
      </c>
      <c r="F383" s="3" t="s">
        <v>141</v>
      </c>
      <c r="G383" s="3" t="s">
        <v>520</v>
      </c>
      <c r="H383" s="208">
        <v>1887</v>
      </c>
      <c r="I383" s="70">
        <v>2</v>
      </c>
      <c r="J383" s="209">
        <f>'เลย '!F42</f>
        <v>907478.59</v>
      </c>
      <c r="K383" s="210">
        <f>'เลย '!AF42</f>
        <v>980504.7</v>
      </c>
      <c r="L383" s="210">
        <f>'เลย '!AG42</f>
        <v>27602.71</v>
      </c>
      <c r="M383" s="210">
        <f>'เลย '!AH42</f>
        <v>250128.34</v>
      </c>
      <c r="N383" s="3"/>
      <c r="O383" s="3"/>
      <c r="P383" s="3"/>
      <c r="Q383" s="77">
        <f t="shared" si="16"/>
        <v>-222525.63</v>
      </c>
      <c r="R383" s="78">
        <f t="shared" si="17"/>
        <v>14.627827239003709</v>
      </c>
    </row>
    <row r="384" spans="1:18" ht="24.6" customHeight="1" x14ac:dyDescent="0.7">
      <c r="A384" s="70">
        <v>8</v>
      </c>
      <c r="B384" s="3" t="s">
        <v>40</v>
      </c>
      <c r="C384" s="3" t="s">
        <v>321</v>
      </c>
      <c r="D384" s="3" t="s">
        <v>108</v>
      </c>
      <c r="E384" s="3" t="s">
        <v>322</v>
      </c>
      <c r="F384" s="3" t="s">
        <v>141</v>
      </c>
      <c r="G384" s="3" t="s">
        <v>521</v>
      </c>
      <c r="H384" s="208">
        <v>1912</v>
      </c>
      <c r="I384" s="70">
        <v>2</v>
      </c>
      <c r="J384" s="209">
        <f>'เลย '!F43</f>
        <v>1803860.1</v>
      </c>
      <c r="K384" s="210">
        <f>'เลย '!AF43</f>
        <v>1959480.71</v>
      </c>
      <c r="L384" s="210">
        <f>'เลย '!AG43</f>
        <v>30485.269999999997</v>
      </c>
      <c r="M384" s="210">
        <f>'เลย '!AH43</f>
        <v>159274.71000000002</v>
      </c>
      <c r="N384" s="3"/>
      <c r="O384" s="3"/>
      <c r="P384" s="3"/>
      <c r="Q384" s="77">
        <f t="shared" si="16"/>
        <v>-128789.44000000003</v>
      </c>
      <c r="R384" s="78">
        <f t="shared" si="17"/>
        <v>15.944178870292886</v>
      </c>
    </row>
    <row r="385" spans="1:18" ht="24.6" customHeight="1" x14ac:dyDescent="0.7">
      <c r="A385" s="70">
        <v>9</v>
      </c>
      <c r="B385" s="3" t="s">
        <v>40</v>
      </c>
      <c r="C385" s="3" t="s">
        <v>321</v>
      </c>
      <c r="D385" s="3" t="s">
        <v>108</v>
      </c>
      <c r="E385" s="3" t="s">
        <v>322</v>
      </c>
      <c r="F385" s="3" t="s">
        <v>141</v>
      </c>
      <c r="G385" s="3" t="s">
        <v>522</v>
      </c>
      <c r="H385" s="208">
        <v>4827</v>
      </c>
      <c r="I385" s="70">
        <v>4</v>
      </c>
      <c r="J385" s="209">
        <f>'เลย '!F44</f>
        <v>2432547.27</v>
      </c>
      <c r="K385" s="210">
        <f>'เลย '!AF44</f>
        <v>2599914.7399999998</v>
      </c>
      <c r="L385" s="210">
        <f>'เลย '!AG44</f>
        <v>72452.759999999995</v>
      </c>
      <c r="M385" s="210">
        <f>'เลย '!AH44</f>
        <v>1332670.74</v>
      </c>
      <c r="N385" s="3"/>
      <c r="O385" s="3"/>
      <c r="P385" s="3"/>
      <c r="Q385" s="77">
        <f t="shared" si="16"/>
        <v>-1260217.98</v>
      </c>
      <c r="R385" s="78">
        <f t="shared" si="17"/>
        <v>15.009894344313237</v>
      </c>
    </row>
    <row r="386" spans="1:18" ht="24.6" customHeight="1" x14ac:dyDescent="0.7">
      <c r="A386" s="70">
        <v>10</v>
      </c>
      <c r="B386" s="3" t="s">
        <v>40</v>
      </c>
      <c r="C386" s="3" t="s">
        <v>321</v>
      </c>
      <c r="D386" s="3" t="s">
        <v>108</v>
      </c>
      <c r="E386" s="3" t="s">
        <v>322</v>
      </c>
      <c r="F386" s="3" t="s">
        <v>141</v>
      </c>
      <c r="G386" s="3" t="s">
        <v>523</v>
      </c>
      <c r="H386" s="208">
        <v>5175</v>
      </c>
      <c r="I386" s="70">
        <v>4</v>
      </c>
      <c r="J386" s="209">
        <f>'เลย '!F45</f>
        <v>3423963.35</v>
      </c>
      <c r="K386" s="210">
        <f>'เลย '!AF45</f>
        <v>4024978.92</v>
      </c>
      <c r="L386" s="210">
        <f>'เลย '!AG45</f>
        <v>95569.76</v>
      </c>
      <c r="M386" s="210">
        <f>'เลย '!AH45</f>
        <v>369462.85000000003</v>
      </c>
      <c r="N386" s="3"/>
      <c r="O386" s="3"/>
      <c r="P386" s="3"/>
      <c r="Q386" s="77">
        <f t="shared" si="16"/>
        <v>-273893.09000000003</v>
      </c>
      <c r="R386" s="78">
        <f t="shared" si="17"/>
        <v>18.46758647342995</v>
      </c>
    </row>
    <row r="387" spans="1:18" ht="24.6" customHeight="1" x14ac:dyDescent="0.7">
      <c r="A387" s="70">
        <v>11</v>
      </c>
      <c r="B387" s="3" t="s">
        <v>40</v>
      </c>
      <c r="C387" s="3" t="s">
        <v>321</v>
      </c>
      <c r="D387" s="3" t="s">
        <v>108</v>
      </c>
      <c r="E387" s="3" t="s">
        <v>322</v>
      </c>
      <c r="F387" s="3" t="s">
        <v>141</v>
      </c>
      <c r="G387" s="3" t="s">
        <v>524</v>
      </c>
      <c r="H387" s="208">
        <v>3273</v>
      </c>
      <c r="I387" s="70">
        <v>3</v>
      </c>
      <c r="J387" s="209">
        <f>'เลย '!F46</f>
        <v>1837110.43</v>
      </c>
      <c r="K387" s="210">
        <f>'เลย '!AF46</f>
        <v>2322011.1699999995</v>
      </c>
      <c r="L387" s="210">
        <f>'เลย '!AG46</f>
        <v>57728.36</v>
      </c>
      <c r="M387" s="210">
        <f>'เลย '!AH46</f>
        <v>773769.55</v>
      </c>
      <c r="N387" s="3"/>
      <c r="O387" s="3"/>
      <c r="P387" s="3"/>
      <c r="Q387" s="77">
        <f t="shared" si="16"/>
        <v>-716041.19000000006</v>
      </c>
      <c r="R387" s="78">
        <f t="shared" si="17"/>
        <v>17.637751298502902</v>
      </c>
    </row>
    <row r="388" spans="1:18" ht="24.6" customHeight="1" x14ac:dyDescent="0.7">
      <c r="A388" s="70">
        <v>12</v>
      </c>
      <c r="B388" s="3" t="s">
        <v>40</v>
      </c>
      <c r="C388" s="3" t="s">
        <v>321</v>
      </c>
      <c r="D388" s="3" t="s">
        <v>108</v>
      </c>
      <c r="E388" s="3" t="s">
        <v>322</v>
      </c>
      <c r="F388" s="3" t="s">
        <v>141</v>
      </c>
      <c r="G388" s="3" t="s">
        <v>525</v>
      </c>
      <c r="H388" s="208">
        <v>1988</v>
      </c>
      <c r="I388" s="70">
        <v>2</v>
      </c>
      <c r="J388" s="209">
        <f>'เลย '!F47</f>
        <v>247506.73</v>
      </c>
      <c r="K388" s="210">
        <f>'เลย '!AF47</f>
        <v>395047.99</v>
      </c>
      <c r="L388" s="210">
        <f>'เลย '!AG47</f>
        <v>56955.31</v>
      </c>
      <c r="M388" s="210">
        <f>'เลย '!AH47</f>
        <v>207566.41</v>
      </c>
      <c r="N388" s="3"/>
      <c r="O388" s="3"/>
      <c r="P388" s="3"/>
      <c r="Q388" s="77">
        <f t="shared" si="16"/>
        <v>-150611.1</v>
      </c>
      <c r="R388" s="78">
        <f t="shared" si="17"/>
        <v>28.649552313883298</v>
      </c>
    </row>
    <row r="389" spans="1:18" ht="24.6" customHeight="1" x14ac:dyDescent="0.7">
      <c r="A389" s="70">
        <v>13</v>
      </c>
      <c r="B389" s="3" t="s">
        <v>40</v>
      </c>
      <c r="C389" s="3" t="s">
        <v>321</v>
      </c>
      <c r="D389" s="3" t="s">
        <v>108</v>
      </c>
      <c r="E389" s="3" t="s">
        <v>322</v>
      </c>
      <c r="F389" s="3" t="s">
        <v>141</v>
      </c>
      <c r="G389" s="3" t="s">
        <v>526</v>
      </c>
      <c r="H389" s="208">
        <v>1497</v>
      </c>
      <c r="I389" s="70">
        <v>1</v>
      </c>
      <c r="J389" s="209">
        <f>'เลย '!F48</f>
        <v>1002403.51</v>
      </c>
      <c r="K389" s="210">
        <f>'เลย '!AF48</f>
        <v>1098100.9000000001</v>
      </c>
      <c r="L389" s="210">
        <f>'เลย '!AG48</f>
        <v>48549.93</v>
      </c>
      <c r="M389" s="210">
        <f>'เลย '!AH48</f>
        <v>195619.6</v>
      </c>
      <c r="N389" s="3"/>
      <c r="O389" s="3"/>
      <c r="P389" s="3"/>
      <c r="Q389" s="77">
        <f t="shared" si="16"/>
        <v>-147069.67000000001</v>
      </c>
      <c r="R389" s="78">
        <f t="shared" si="17"/>
        <v>32.431482965931863</v>
      </c>
    </row>
    <row r="390" spans="1:18" ht="24.6" customHeight="1" x14ac:dyDescent="0.7">
      <c r="A390" s="212">
        <v>5</v>
      </c>
      <c r="B390" s="213" t="s">
        <v>40</v>
      </c>
      <c r="C390" s="213"/>
      <c r="D390" s="213"/>
      <c r="E390" s="213" t="s">
        <v>56</v>
      </c>
      <c r="F390" s="213"/>
      <c r="G390" s="213" t="s">
        <v>324</v>
      </c>
      <c r="H390" s="216">
        <f>SUM(H377:H389)</f>
        <v>32707</v>
      </c>
      <c r="I390" s="212"/>
      <c r="J390" s="215">
        <f>SUM(J377:J389)</f>
        <v>16314002.769999998</v>
      </c>
      <c r="K390" s="215">
        <f>SUM(K377:K389)</f>
        <v>18431457.879999995</v>
      </c>
      <c r="L390" s="215">
        <f>SUM(L377:L389)</f>
        <v>612874.16</v>
      </c>
      <c r="M390" s="215">
        <f>SUM(M377:M389)</f>
        <v>4249243.78</v>
      </c>
      <c r="N390" s="213">
        <v>12</v>
      </c>
      <c r="O390" s="213">
        <v>12</v>
      </c>
      <c r="P390" s="213">
        <f>N390-O390</f>
        <v>0</v>
      </c>
      <c r="Q390" s="77">
        <f t="shared" si="16"/>
        <v>-3636369.62</v>
      </c>
      <c r="R390" s="78">
        <f>L390/H390</f>
        <v>18.738317791298499</v>
      </c>
    </row>
    <row r="391" spans="1:18" ht="24.6" customHeight="1" x14ac:dyDescent="0.7">
      <c r="A391" s="70">
        <v>1</v>
      </c>
      <c r="B391" s="3" t="s">
        <v>40</v>
      </c>
      <c r="C391" s="3" t="s">
        <v>325</v>
      </c>
      <c r="D391" s="3" t="s">
        <v>76</v>
      </c>
      <c r="E391" s="3" t="s">
        <v>326</v>
      </c>
      <c r="F391" s="3" t="s">
        <v>171</v>
      </c>
      <c r="G391" s="3" t="s">
        <v>327</v>
      </c>
      <c r="H391" s="208"/>
      <c r="I391" s="70"/>
      <c r="J391" s="209"/>
      <c r="K391" s="210"/>
      <c r="L391" s="211"/>
      <c r="M391" s="211"/>
      <c r="N391" s="3"/>
      <c r="O391" s="3"/>
      <c r="P391" s="3"/>
    </row>
    <row r="392" spans="1:18" ht="24.6" customHeight="1" x14ac:dyDescent="0.7">
      <c r="A392" s="70">
        <v>2</v>
      </c>
      <c r="B392" s="3" t="s">
        <v>40</v>
      </c>
      <c r="C392" s="3" t="s">
        <v>325</v>
      </c>
      <c r="D392" s="3" t="s">
        <v>76</v>
      </c>
      <c r="E392" s="3" t="s">
        <v>326</v>
      </c>
      <c r="F392" s="3" t="s">
        <v>141</v>
      </c>
      <c r="G392" s="3" t="s">
        <v>527</v>
      </c>
      <c r="H392" s="208">
        <v>1271</v>
      </c>
      <c r="I392" s="70">
        <v>1</v>
      </c>
      <c r="J392" s="209">
        <f>'เลย '!F49</f>
        <v>602558.82999999996</v>
      </c>
      <c r="K392" s="210">
        <f>'เลย '!AF49</f>
        <v>603781.42999999993</v>
      </c>
      <c r="L392" s="210">
        <f>'เลย '!AG49</f>
        <v>244032.28</v>
      </c>
      <c r="M392" s="210">
        <f>'เลย '!AH49</f>
        <v>250596.3</v>
      </c>
      <c r="N392" s="3"/>
      <c r="O392" s="3"/>
      <c r="P392" s="3"/>
      <c r="Q392" s="77">
        <f t="shared" si="16"/>
        <v>-6564.0199999999895</v>
      </c>
      <c r="R392" s="78">
        <f t="shared" si="17"/>
        <v>192.00022029897718</v>
      </c>
    </row>
    <row r="393" spans="1:18" ht="24.6" customHeight="1" x14ac:dyDescent="0.7">
      <c r="A393" s="70">
        <v>3</v>
      </c>
      <c r="B393" s="3" t="s">
        <v>40</v>
      </c>
      <c r="C393" s="3" t="s">
        <v>325</v>
      </c>
      <c r="D393" s="3" t="s">
        <v>76</v>
      </c>
      <c r="E393" s="3" t="s">
        <v>326</v>
      </c>
      <c r="F393" s="3" t="s">
        <v>141</v>
      </c>
      <c r="G393" s="3" t="s">
        <v>528</v>
      </c>
      <c r="H393" s="208">
        <v>1365</v>
      </c>
      <c r="I393" s="70">
        <v>1</v>
      </c>
      <c r="J393" s="209">
        <f>'เลย '!F50</f>
        <v>527249.63</v>
      </c>
      <c r="K393" s="210">
        <f>'เลย '!AF50</f>
        <v>555111.69000000006</v>
      </c>
      <c r="L393" s="210">
        <f>'เลย '!AG50</f>
        <v>610057.41</v>
      </c>
      <c r="M393" s="210">
        <f>'เลย '!AH50</f>
        <v>622195.46</v>
      </c>
      <c r="N393" s="3"/>
      <c r="O393" s="3"/>
      <c r="P393" s="3"/>
      <c r="Q393" s="77">
        <f t="shared" si="16"/>
        <v>-12138.04999999993</v>
      </c>
      <c r="R393" s="78">
        <f t="shared" si="17"/>
        <v>446.92850549450554</v>
      </c>
    </row>
    <row r="394" spans="1:18" ht="24.6" customHeight="1" x14ac:dyDescent="0.7">
      <c r="A394" s="70">
        <v>4</v>
      </c>
      <c r="B394" s="3" t="s">
        <v>40</v>
      </c>
      <c r="C394" s="3" t="s">
        <v>325</v>
      </c>
      <c r="D394" s="3" t="s">
        <v>76</v>
      </c>
      <c r="E394" s="3" t="s">
        <v>326</v>
      </c>
      <c r="F394" s="3" t="s">
        <v>141</v>
      </c>
      <c r="G394" s="3" t="s">
        <v>529</v>
      </c>
      <c r="H394" s="208">
        <v>2637</v>
      </c>
      <c r="I394" s="70">
        <v>2</v>
      </c>
      <c r="J394" s="209">
        <f>'เลย '!F51</f>
        <v>563260.32999999996</v>
      </c>
      <c r="K394" s="210">
        <f>'เลย '!AF51</f>
        <v>581689.59</v>
      </c>
      <c r="L394" s="210">
        <f>'เลย '!AG51</f>
        <v>398982.95</v>
      </c>
      <c r="M394" s="210">
        <f>'เลย '!AH51</f>
        <v>314863.71999999997</v>
      </c>
      <c r="N394" s="3"/>
      <c r="O394" s="3"/>
      <c r="P394" s="3"/>
      <c r="Q394" s="77">
        <f t="shared" si="16"/>
        <v>84119.23000000004</v>
      </c>
      <c r="R394" s="78">
        <f t="shared" si="17"/>
        <v>151.30183921122489</v>
      </c>
    </row>
    <row r="395" spans="1:18" ht="24.6" customHeight="1" x14ac:dyDescent="0.7">
      <c r="A395" s="70">
        <v>5</v>
      </c>
      <c r="B395" s="3" t="s">
        <v>40</v>
      </c>
      <c r="C395" s="3" t="s">
        <v>325</v>
      </c>
      <c r="D395" s="3" t="s">
        <v>76</v>
      </c>
      <c r="E395" s="3" t="s">
        <v>326</v>
      </c>
      <c r="F395" s="3" t="s">
        <v>141</v>
      </c>
      <c r="G395" s="3" t="s">
        <v>530</v>
      </c>
      <c r="H395" s="208">
        <v>1170</v>
      </c>
      <c r="I395" s="70">
        <v>1</v>
      </c>
      <c r="J395" s="209">
        <f>'เลย '!F52</f>
        <v>569259.49</v>
      </c>
      <c r="K395" s="210">
        <f>'เลย '!AF52</f>
        <v>629238.03</v>
      </c>
      <c r="L395" s="210">
        <f>'เลย '!AG52</f>
        <v>447386.35</v>
      </c>
      <c r="M395" s="210">
        <f>'เลย '!AH52</f>
        <v>404400.62</v>
      </c>
      <c r="N395" s="3"/>
      <c r="O395" s="3"/>
      <c r="P395" s="3"/>
      <c r="Q395" s="77">
        <f t="shared" si="16"/>
        <v>42985.729999999981</v>
      </c>
      <c r="R395" s="78">
        <f t="shared" si="17"/>
        <v>382.3814957264957</v>
      </c>
    </row>
    <row r="396" spans="1:18" ht="24.6" customHeight="1" x14ac:dyDescent="0.7">
      <c r="A396" s="70">
        <v>6</v>
      </c>
      <c r="B396" s="3" t="s">
        <v>40</v>
      </c>
      <c r="C396" s="3" t="s">
        <v>325</v>
      </c>
      <c r="D396" s="3" t="s">
        <v>76</v>
      </c>
      <c r="E396" s="3" t="s">
        <v>326</v>
      </c>
      <c r="F396" s="3" t="s">
        <v>141</v>
      </c>
      <c r="G396" s="3" t="s">
        <v>531</v>
      </c>
      <c r="H396" s="208">
        <v>892</v>
      </c>
      <c r="I396" s="70">
        <v>1</v>
      </c>
      <c r="J396" s="209">
        <f>'เลย '!F53</f>
        <v>312745.93</v>
      </c>
      <c r="K396" s="210">
        <f>'เลย '!AF53</f>
        <v>337219.89</v>
      </c>
      <c r="L396" s="210">
        <f>'เลย '!AG53</f>
        <v>335676.39</v>
      </c>
      <c r="M396" s="210">
        <f>'เลย '!AH53</f>
        <v>347501</v>
      </c>
      <c r="N396" s="3"/>
      <c r="O396" s="3"/>
      <c r="P396" s="3"/>
      <c r="Q396" s="77">
        <f t="shared" si="16"/>
        <v>-11824.609999999986</v>
      </c>
      <c r="R396" s="78">
        <f t="shared" si="17"/>
        <v>376.31882286995517</v>
      </c>
    </row>
    <row r="397" spans="1:18" ht="24.6" customHeight="1" x14ac:dyDescent="0.7">
      <c r="A397" s="212">
        <v>7</v>
      </c>
      <c r="B397" s="213" t="s">
        <v>40</v>
      </c>
      <c r="C397" s="213"/>
      <c r="D397" s="213"/>
      <c r="E397" s="213" t="s">
        <v>56</v>
      </c>
      <c r="F397" s="213"/>
      <c r="G397" s="213" t="s">
        <v>328</v>
      </c>
      <c r="H397" s="216">
        <f>SUM(H391:H396)</f>
        <v>7335</v>
      </c>
      <c r="I397" s="212"/>
      <c r="J397" s="215">
        <f>SUM(J391:J396)</f>
        <v>2575074.2100000004</v>
      </c>
      <c r="K397" s="215">
        <f>SUM(K391:K396)</f>
        <v>2707040.6300000004</v>
      </c>
      <c r="L397" s="215">
        <f>SUM(L391:L396)</f>
        <v>2036135.3800000004</v>
      </c>
      <c r="M397" s="215">
        <f>SUM(M391:M396)</f>
        <v>1939557.1</v>
      </c>
      <c r="N397" s="213">
        <v>5</v>
      </c>
      <c r="O397" s="213">
        <v>5</v>
      </c>
      <c r="P397" s="213">
        <f>N397-O397</f>
        <v>0</v>
      </c>
      <c r="Q397" s="77">
        <f t="shared" si="16"/>
        <v>96578.280000000261</v>
      </c>
      <c r="R397" s="78">
        <f>L397/H397</f>
        <v>277.5917355146558</v>
      </c>
    </row>
    <row r="398" spans="1:18" ht="24.6" customHeight="1" x14ac:dyDescent="0.7">
      <c r="A398" s="70">
        <v>1</v>
      </c>
      <c r="B398" s="3" t="s">
        <v>40</v>
      </c>
      <c r="C398" s="3" t="s">
        <v>329</v>
      </c>
      <c r="D398" s="3" t="s">
        <v>82</v>
      </c>
      <c r="E398" s="3" t="s">
        <v>330</v>
      </c>
      <c r="F398" s="3" t="s">
        <v>171</v>
      </c>
      <c r="G398" s="3" t="s">
        <v>331</v>
      </c>
      <c r="H398" s="208"/>
      <c r="I398" s="70"/>
      <c r="J398" s="209"/>
      <c r="K398" s="210"/>
      <c r="L398" s="211"/>
      <c r="M398" s="211"/>
      <c r="N398" s="3"/>
      <c r="O398" s="3"/>
      <c r="P398" s="3"/>
    </row>
    <row r="399" spans="1:18" ht="24.6" customHeight="1" x14ac:dyDescent="0.7">
      <c r="A399" s="70">
        <v>2</v>
      </c>
      <c r="B399" s="3" t="s">
        <v>40</v>
      </c>
      <c r="C399" s="3" t="s">
        <v>329</v>
      </c>
      <c r="D399" s="3" t="s">
        <v>82</v>
      </c>
      <c r="E399" s="3" t="s">
        <v>330</v>
      </c>
      <c r="F399" s="3" t="s">
        <v>141</v>
      </c>
      <c r="G399" s="3" t="s">
        <v>532</v>
      </c>
      <c r="H399" s="208">
        <v>2178</v>
      </c>
      <c r="I399" s="70">
        <v>2</v>
      </c>
      <c r="J399" s="209">
        <f>'เลย '!F54</f>
        <v>249226.23</v>
      </c>
      <c r="K399" s="210">
        <f>'เลย '!AF54</f>
        <v>549027.75999999989</v>
      </c>
      <c r="L399" s="210">
        <f>'เลย '!AG54</f>
        <v>796503.42999999993</v>
      </c>
      <c r="M399" s="210">
        <f>'เลย '!AH54</f>
        <v>666640.53</v>
      </c>
      <c r="N399" s="3"/>
      <c r="O399" s="3"/>
      <c r="P399" s="3"/>
      <c r="Q399" s="77">
        <f t="shared" si="16"/>
        <v>129862.89999999991</v>
      </c>
      <c r="R399" s="78">
        <f t="shared" si="17"/>
        <v>365.70405417814504</v>
      </c>
    </row>
    <row r="400" spans="1:18" ht="24.6" customHeight="1" x14ac:dyDescent="0.7">
      <c r="A400" s="70">
        <v>3</v>
      </c>
      <c r="B400" s="3" t="s">
        <v>40</v>
      </c>
      <c r="C400" s="3" t="s">
        <v>329</v>
      </c>
      <c r="D400" s="3" t="s">
        <v>82</v>
      </c>
      <c r="E400" s="3" t="s">
        <v>330</v>
      </c>
      <c r="F400" s="3" t="s">
        <v>141</v>
      </c>
      <c r="G400" s="3" t="s">
        <v>533</v>
      </c>
      <c r="H400" s="208">
        <v>1575</v>
      </c>
      <c r="I400" s="70">
        <v>2</v>
      </c>
      <c r="J400" s="209">
        <f>'เลย '!F55</f>
        <v>368701.87</v>
      </c>
      <c r="K400" s="210">
        <f>'เลย '!AF55</f>
        <v>649670.93999999994</v>
      </c>
      <c r="L400" s="210">
        <f>'เลย '!AG55</f>
        <v>534958.72</v>
      </c>
      <c r="M400" s="210">
        <f>'เลย '!AH55</f>
        <v>379960.07</v>
      </c>
      <c r="N400" s="3"/>
      <c r="O400" s="3"/>
      <c r="P400" s="3"/>
      <c r="Q400" s="77">
        <f t="shared" si="16"/>
        <v>154998.64999999997</v>
      </c>
      <c r="R400" s="78">
        <f t="shared" si="17"/>
        <v>339.65633015873016</v>
      </c>
    </row>
    <row r="401" spans="1:18" ht="24.6" customHeight="1" x14ac:dyDescent="0.7">
      <c r="A401" s="70">
        <v>4</v>
      </c>
      <c r="B401" s="3" t="s">
        <v>40</v>
      </c>
      <c r="C401" s="3" t="s">
        <v>329</v>
      </c>
      <c r="D401" s="3" t="s">
        <v>82</v>
      </c>
      <c r="E401" s="3" t="s">
        <v>330</v>
      </c>
      <c r="F401" s="3" t="s">
        <v>141</v>
      </c>
      <c r="G401" s="3" t="s">
        <v>534</v>
      </c>
      <c r="H401" s="208">
        <v>1425</v>
      </c>
      <c r="I401" s="70">
        <v>1</v>
      </c>
      <c r="J401" s="209">
        <f>'เลย '!F56</f>
        <v>215124.77</v>
      </c>
      <c r="K401" s="210">
        <f>'เลย '!AF56</f>
        <v>165012.97000000003</v>
      </c>
      <c r="L401" s="210">
        <f>'เลย '!AG56</f>
        <v>493103.41000000003</v>
      </c>
      <c r="M401" s="210">
        <f>'เลย '!AH56</f>
        <v>437258.74999999994</v>
      </c>
      <c r="N401" s="3"/>
      <c r="O401" s="3"/>
      <c r="P401" s="3"/>
      <c r="Q401" s="77">
        <f t="shared" si="16"/>
        <v>55844.660000000091</v>
      </c>
      <c r="R401" s="78">
        <f t="shared" si="17"/>
        <v>346.03748070175442</v>
      </c>
    </row>
    <row r="402" spans="1:18" ht="24.6" customHeight="1" x14ac:dyDescent="0.7">
      <c r="A402" s="70">
        <v>5</v>
      </c>
      <c r="B402" s="3" t="s">
        <v>40</v>
      </c>
      <c r="C402" s="3" t="s">
        <v>329</v>
      </c>
      <c r="D402" s="3" t="s">
        <v>82</v>
      </c>
      <c r="E402" s="3" t="s">
        <v>330</v>
      </c>
      <c r="F402" s="3" t="s">
        <v>141</v>
      </c>
      <c r="G402" s="3" t="s">
        <v>535</v>
      </c>
      <c r="H402" s="208">
        <v>1893</v>
      </c>
      <c r="I402" s="70">
        <v>2</v>
      </c>
      <c r="J402" s="209">
        <f>'เลย '!F57</f>
        <v>396430.86</v>
      </c>
      <c r="K402" s="210">
        <f>'เลย '!AF57</f>
        <v>597680.93000000005</v>
      </c>
      <c r="L402" s="210">
        <f>'เลย '!AG57</f>
        <v>483251.38</v>
      </c>
      <c r="M402" s="210">
        <f>'เลย '!AH57</f>
        <v>308639.36000000004</v>
      </c>
      <c r="N402" s="3"/>
      <c r="O402" s="3"/>
      <c r="P402" s="3"/>
      <c r="Q402" s="77">
        <f t="shared" si="16"/>
        <v>174612.01999999996</v>
      </c>
      <c r="R402" s="78">
        <f t="shared" si="17"/>
        <v>255.28334918119387</v>
      </c>
    </row>
    <row r="403" spans="1:18" ht="24.6" customHeight="1" x14ac:dyDescent="0.7">
      <c r="A403" s="70">
        <v>6</v>
      </c>
      <c r="B403" s="3" t="s">
        <v>40</v>
      </c>
      <c r="C403" s="3" t="s">
        <v>329</v>
      </c>
      <c r="D403" s="3" t="s">
        <v>82</v>
      </c>
      <c r="E403" s="3" t="s">
        <v>330</v>
      </c>
      <c r="F403" s="3" t="s">
        <v>141</v>
      </c>
      <c r="G403" s="3" t="s">
        <v>536</v>
      </c>
      <c r="H403" s="208">
        <v>2527</v>
      </c>
      <c r="I403" s="70">
        <v>2</v>
      </c>
      <c r="J403" s="209">
        <f>'เลย '!F58</f>
        <v>412134.99</v>
      </c>
      <c r="K403" s="210">
        <f>'เลย '!AF58</f>
        <v>637084.25999999989</v>
      </c>
      <c r="L403" s="210">
        <f>'เลย '!AG58</f>
        <v>898009.72</v>
      </c>
      <c r="M403" s="210">
        <f>'เลย '!AH58</f>
        <v>619850.75</v>
      </c>
      <c r="N403" s="3"/>
      <c r="O403" s="3"/>
      <c r="P403" s="3"/>
      <c r="Q403" s="77">
        <f t="shared" ref="Q403:Q452" si="18">L403-M403</f>
        <v>278158.96999999997</v>
      </c>
      <c r="R403" s="78">
        <f t="shared" ref="R403:R451" si="19">L403/H403</f>
        <v>355.36593589236247</v>
      </c>
    </row>
    <row r="404" spans="1:18" ht="24.6" customHeight="1" x14ac:dyDescent="0.7">
      <c r="A404" s="212">
        <v>7</v>
      </c>
      <c r="B404" s="213" t="s">
        <v>40</v>
      </c>
      <c r="C404" s="213"/>
      <c r="D404" s="213"/>
      <c r="E404" s="213" t="s">
        <v>56</v>
      </c>
      <c r="F404" s="213"/>
      <c r="G404" s="213" t="s">
        <v>332</v>
      </c>
      <c r="H404" s="216">
        <f>SUM(H398:H403)</f>
        <v>9598</v>
      </c>
      <c r="I404" s="212"/>
      <c r="J404" s="215">
        <f>SUM(J398:J403)</f>
        <v>1641618.72</v>
      </c>
      <c r="K404" s="215">
        <f>SUM(K398:K403)</f>
        <v>2598476.8599999994</v>
      </c>
      <c r="L404" s="215">
        <f>SUM(L398:L403)</f>
        <v>3205826.66</v>
      </c>
      <c r="M404" s="215">
        <f>SUM(M398:M403)</f>
        <v>2412349.46</v>
      </c>
      <c r="N404" s="213">
        <v>5</v>
      </c>
      <c r="O404" s="213">
        <v>5</v>
      </c>
      <c r="P404" s="213">
        <f>N404-O404</f>
        <v>0</v>
      </c>
      <c r="Q404" s="77">
        <f t="shared" si="18"/>
        <v>793477.20000000019</v>
      </c>
      <c r="R404" s="78">
        <f>L404/H404</f>
        <v>334.00986247134819</v>
      </c>
    </row>
    <row r="405" spans="1:18" ht="24.6" customHeight="1" x14ac:dyDescent="0.7">
      <c r="A405" s="70">
        <v>1</v>
      </c>
      <c r="B405" s="3" t="s">
        <v>40</v>
      </c>
      <c r="C405" s="3" t="s">
        <v>333</v>
      </c>
      <c r="D405" s="3" t="s">
        <v>87</v>
      </c>
      <c r="E405" s="3" t="s">
        <v>334</v>
      </c>
      <c r="F405" s="3" t="s">
        <v>171</v>
      </c>
      <c r="G405" s="3" t="s">
        <v>335</v>
      </c>
      <c r="H405" s="208"/>
      <c r="I405" s="70"/>
      <c r="J405" s="209"/>
      <c r="K405" s="210"/>
      <c r="L405" s="211"/>
      <c r="M405" s="211"/>
      <c r="N405" s="3"/>
      <c r="O405" s="3"/>
      <c r="P405" s="3"/>
    </row>
    <row r="406" spans="1:18" ht="24.6" customHeight="1" x14ac:dyDescent="0.7">
      <c r="A406" s="70">
        <v>2</v>
      </c>
      <c r="B406" s="3" t="s">
        <v>40</v>
      </c>
      <c r="C406" s="3" t="s">
        <v>333</v>
      </c>
      <c r="D406" s="3" t="s">
        <v>87</v>
      </c>
      <c r="E406" s="3" t="s">
        <v>334</v>
      </c>
      <c r="F406" s="3" t="s">
        <v>141</v>
      </c>
      <c r="G406" s="3" t="s">
        <v>537</v>
      </c>
      <c r="H406" s="208">
        <v>1798</v>
      </c>
      <c r="I406" s="70">
        <v>2</v>
      </c>
      <c r="J406" s="209">
        <f>'เลย '!F59</f>
        <v>726345.38</v>
      </c>
      <c r="K406" s="210">
        <f>'เลย '!AF59</f>
        <v>707782.05999999994</v>
      </c>
      <c r="L406" s="210">
        <f>'เลย '!AG59</f>
        <v>595093.91</v>
      </c>
      <c r="M406" s="210">
        <f>'เลย '!AH59</f>
        <v>113309.96</v>
      </c>
      <c r="N406" s="3"/>
      <c r="O406" s="3"/>
      <c r="P406" s="3"/>
      <c r="Q406" s="77">
        <f t="shared" si="18"/>
        <v>481783.95</v>
      </c>
      <c r="R406" s="78">
        <f t="shared" si="19"/>
        <v>330.97547830923247</v>
      </c>
    </row>
    <row r="407" spans="1:18" ht="24.6" customHeight="1" x14ac:dyDescent="0.7">
      <c r="A407" s="70">
        <v>3</v>
      </c>
      <c r="B407" s="3" t="s">
        <v>40</v>
      </c>
      <c r="C407" s="3" t="s">
        <v>333</v>
      </c>
      <c r="D407" s="3" t="s">
        <v>87</v>
      </c>
      <c r="E407" s="3" t="s">
        <v>334</v>
      </c>
      <c r="F407" s="3" t="s">
        <v>141</v>
      </c>
      <c r="G407" s="3" t="s">
        <v>538</v>
      </c>
      <c r="H407" s="208">
        <v>2341</v>
      </c>
      <c r="I407" s="70">
        <v>2</v>
      </c>
      <c r="J407" s="209">
        <f>'เลย '!F60</f>
        <v>528935.25</v>
      </c>
      <c r="K407" s="210">
        <f>'เลย '!AF60</f>
        <v>492414.77</v>
      </c>
      <c r="L407" s="210">
        <f>'เลย '!AG60</f>
        <v>6009280.79</v>
      </c>
      <c r="M407" s="210">
        <f>'เลย '!AH60</f>
        <v>5983633.5499999998</v>
      </c>
      <c r="N407" s="3"/>
      <c r="O407" s="3"/>
      <c r="P407" s="3"/>
      <c r="Q407" s="77">
        <f t="shared" si="18"/>
        <v>25647.240000000224</v>
      </c>
      <c r="R407" s="78">
        <f t="shared" si="19"/>
        <v>2566.9717172148653</v>
      </c>
    </row>
    <row r="408" spans="1:18" ht="24.6" customHeight="1" x14ac:dyDescent="0.7">
      <c r="A408" s="70">
        <v>4</v>
      </c>
      <c r="B408" s="3" t="s">
        <v>40</v>
      </c>
      <c r="C408" s="3" t="s">
        <v>333</v>
      </c>
      <c r="D408" s="3" t="s">
        <v>87</v>
      </c>
      <c r="E408" s="3" t="s">
        <v>334</v>
      </c>
      <c r="F408" s="3" t="s">
        <v>141</v>
      </c>
      <c r="G408" s="3" t="s">
        <v>539</v>
      </c>
      <c r="H408" s="208">
        <v>2890</v>
      </c>
      <c r="I408" s="70">
        <v>2</v>
      </c>
      <c r="J408" s="209">
        <f>'เลย '!F61</f>
        <v>646866.68000000005</v>
      </c>
      <c r="K408" s="210">
        <f>'เลย '!AF61</f>
        <v>631978.68000000005</v>
      </c>
      <c r="L408" s="210">
        <f>'เลย '!AG61</f>
        <v>438249.83</v>
      </c>
      <c r="M408" s="210">
        <f>'เลย '!AH61</f>
        <v>422705.17</v>
      </c>
      <c r="N408" s="3"/>
      <c r="O408" s="3"/>
      <c r="P408" s="3"/>
      <c r="Q408" s="77">
        <f t="shared" si="18"/>
        <v>15544.660000000033</v>
      </c>
      <c r="R408" s="78">
        <f t="shared" si="19"/>
        <v>151.64353979238754</v>
      </c>
    </row>
    <row r="409" spans="1:18" ht="24.6" customHeight="1" x14ac:dyDescent="0.7">
      <c r="A409" s="70">
        <v>5</v>
      </c>
      <c r="B409" s="3" t="s">
        <v>40</v>
      </c>
      <c r="C409" s="3" t="s">
        <v>333</v>
      </c>
      <c r="D409" s="3" t="s">
        <v>87</v>
      </c>
      <c r="E409" s="3" t="s">
        <v>334</v>
      </c>
      <c r="F409" s="3" t="s">
        <v>141</v>
      </c>
      <c r="G409" s="3" t="s">
        <v>540</v>
      </c>
      <c r="H409" s="208">
        <v>2426</v>
      </c>
      <c r="I409" s="70">
        <v>2</v>
      </c>
      <c r="J409" s="209">
        <f>'เลย '!F62</f>
        <v>141826.38</v>
      </c>
      <c r="K409" s="210">
        <f>'เลย '!AF62</f>
        <v>145362.16</v>
      </c>
      <c r="L409" s="210">
        <f>'เลย '!AG62</f>
        <v>304398.66000000003</v>
      </c>
      <c r="M409" s="210">
        <f>'เลย '!AH62</f>
        <v>372523.93</v>
      </c>
      <c r="N409" s="3"/>
      <c r="O409" s="3"/>
      <c r="P409" s="3"/>
      <c r="Q409" s="77">
        <f t="shared" si="18"/>
        <v>-68125.26999999996</v>
      </c>
      <c r="R409" s="78">
        <f t="shared" si="19"/>
        <v>125.47347897774115</v>
      </c>
    </row>
    <row r="410" spans="1:18" ht="24.6" customHeight="1" x14ac:dyDescent="0.7">
      <c r="A410" s="70">
        <v>6</v>
      </c>
      <c r="B410" s="3" t="s">
        <v>40</v>
      </c>
      <c r="C410" s="3" t="s">
        <v>333</v>
      </c>
      <c r="D410" s="3" t="s">
        <v>87</v>
      </c>
      <c r="E410" s="3" t="s">
        <v>334</v>
      </c>
      <c r="F410" s="3" t="s">
        <v>141</v>
      </c>
      <c r="G410" s="3" t="s">
        <v>541</v>
      </c>
      <c r="H410" s="208">
        <v>642</v>
      </c>
      <c r="I410" s="70">
        <v>1</v>
      </c>
      <c r="J410" s="209">
        <f>'เลย '!F63</f>
        <v>257355.8</v>
      </c>
      <c r="K410" s="210">
        <f>'เลย '!AF63</f>
        <v>232365.25</v>
      </c>
      <c r="L410" s="210">
        <f>'เลย '!AG63</f>
        <v>177161.16999999998</v>
      </c>
      <c r="M410" s="210">
        <f>'เลย '!AH63</f>
        <v>216801.06</v>
      </c>
      <c r="N410" s="3"/>
      <c r="O410" s="3"/>
      <c r="P410" s="3"/>
      <c r="Q410" s="77">
        <f t="shared" si="18"/>
        <v>-39639.890000000014</v>
      </c>
      <c r="R410" s="78">
        <f t="shared" si="19"/>
        <v>275.95197819314637</v>
      </c>
    </row>
    <row r="411" spans="1:18" ht="24.6" customHeight="1" x14ac:dyDescent="0.7">
      <c r="A411" s="70">
        <v>7</v>
      </c>
      <c r="B411" s="3" t="s">
        <v>40</v>
      </c>
      <c r="C411" s="3" t="s">
        <v>333</v>
      </c>
      <c r="D411" s="3" t="s">
        <v>87</v>
      </c>
      <c r="E411" s="3" t="s">
        <v>334</v>
      </c>
      <c r="F411" s="3" t="s">
        <v>141</v>
      </c>
      <c r="G411" s="3" t="s">
        <v>542</v>
      </c>
      <c r="H411" s="208">
        <v>701</v>
      </c>
      <c r="I411" s="70">
        <v>1</v>
      </c>
      <c r="J411" s="209">
        <f>'เลย '!F64</f>
        <v>479752.44</v>
      </c>
      <c r="K411" s="210">
        <f>'เลย '!AF64</f>
        <v>465198.49</v>
      </c>
      <c r="L411" s="210">
        <f>'เลย '!AG64</f>
        <v>46823.86</v>
      </c>
      <c r="M411" s="210">
        <f>'เลย '!AH64</f>
        <v>143315.38</v>
      </c>
      <c r="N411" s="3"/>
      <c r="O411" s="3"/>
      <c r="P411" s="3"/>
      <c r="Q411" s="77">
        <f t="shared" si="18"/>
        <v>-96491.520000000004</v>
      </c>
      <c r="R411" s="78">
        <f t="shared" si="19"/>
        <v>66.795805991440801</v>
      </c>
    </row>
    <row r="412" spans="1:18" ht="24.6" customHeight="1" x14ac:dyDescent="0.7">
      <c r="A412" s="70">
        <v>8</v>
      </c>
      <c r="B412" s="3" t="s">
        <v>40</v>
      </c>
      <c r="C412" s="3" t="s">
        <v>333</v>
      </c>
      <c r="D412" s="3" t="s">
        <v>87</v>
      </c>
      <c r="E412" s="3" t="s">
        <v>334</v>
      </c>
      <c r="F412" s="3" t="s">
        <v>141</v>
      </c>
      <c r="G412" s="3" t="s">
        <v>543</v>
      </c>
      <c r="H412" s="208">
        <v>803</v>
      </c>
      <c r="I412" s="70">
        <v>1</v>
      </c>
      <c r="J412" s="209">
        <f>'เลย '!F65</f>
        <v>432262.22</v>
      </c>
      <c r="K412" s="210">
        <f>'เลย '!AF65</f>
        <v>397517.62</v>
      </c>
      <c r="L412" s="210">
        <f>'เลย '!AG65</f>
        <v>288929.82</v>
      </c>
      <c r="M412" s="210">
        <f>'เลย '!AH65</f>
        <v>334784.40999999997</v>
      </c>
      <c r="N412" s="3"/>
      <c r="O412" s="3"/>
      <c r="P412" s="3"/>
      <c r="Q412" s="77">
        <f t="shared" si="18"/>
        <v>-45854.589999999967</v>
      </c>
      <c r="R412" s="78">
        <f t="shared" si="19"/>
        <v>359.81297633872975</v>
      </c>
    </row>
    <row r="413" spans="1:18" ht="24.6" customHeight="1" x14ac:dyDescent="0.7">
      <c r="A413" s="212">
        <v>8</v>
      </c>
      <c r="B413" s="213" t="s">
        <v>40</v>
      </c>
      <c r="C413" s="213"/>
      <c r="D413" s="213"/>
      <c r="E413" s="213" t="s">
        <v>56</v>
      </c>
      <c r="F413" s="213"/>
      <c r="G413" s="213" t="s">
        <v>336</v>
      </c>
      <c r="H413" s="216">
        <f>SUM(H406:H412)</f>
        <v>11601</v>
      </c>
      <c r="I413" s="212"/>
      <c r="J413" s="215">
        <f>SUM(J405:J412)</f>
        <v>3213344.1499999994</v>
      </c>
      <c r="K413" s="215">
        <f>SUM(K405:K412)</f>
        <v>3072619.0300000003</v>
      </c>
      <c r="L413" s="215">
        <f>SUM(L405:L412)</f>
        <v>7859938.040000001</v>
      </c>
      <c r="M413" s="215">
        <f>SUM(M405:M412)</f>
        <v>7587073.459999999</v>
      </c>
      <c r="N413" s="213">
        <v>7</v>
      </c>
      <c r="O413" s="213">
        <v>7</v>
      </c>
      <c r="P413" s="213">
        <f>N413-O413</f>
        <v>0</v>
      </c>
      <c r="Q413" s="77">
        <f t="shared" si="18"/>
        <v>272864.58000000194</v>
      </c>
      <c r="R413" s="78">
        <f>L413/H413</f>
        <v>677.52245840875798</v>
      </c>
    </row>
    <row r="414" spans="1:18" ht="24.6" customHeight="1" x14ac:dyDescent="0.7">
      <c r="A414" s="70">
        <v>1</v>
      </c>
      <c r="B414" s="3" t="s">
        <v>40</v>
      </c>
      <c r="C414" s="3" t="s">
        <v>337</v>
      </c>
      <c r="D414" s="3" t="s">
        <v>93</v>
      </c>
      <c r="E414" s="3" t="s">
        <v>338</v>
      </c>
      <c r="F414" s="3" t="s">
        <v>171</v>
      </c>
      <c r="G414" s="3" t="s">
        <v>339</v>
      </c>
      <c r="H414" s="208"/>
      <c r="I414" s="70"/>
      <c r="J414" s="209"/>
      <c r="K414" s="210"/>
      <c r="L414" s="211"/>
      <c r="M414" s="211"/>
      <c r="N414" s="3"/>
      <c r="O414" s="3"/>
      <c r="P414" s="3"/>
    </row>
    <row r="415" spans="1:18" ht="24.6" customHeight="1" x14ac:dyDescent="0.7">
      <c r="A415" s="70">
        <v>2</v>
      </c>
      <c r="B415" s="3" t="s">
        <v>40</v>
      </c>
      <c r="C415" s="3" t="s">
        <v>337</v>
      </c>
      <c r="D415" s="3" t="s">
        <v>93</v>
      </c>
      <c r="E415" s="3" t="s">
        <v>338</v>
      </c>
      <c r="F415" s="3" t="s">
        <v>141</v>
      </c>
      <c r="G415" s="3" t="s">
        <v>544</v>
      </c>
      <c r="H415" s="208">
        <v>3708</v>
      </c>
      <c r="I415" s="70">
        <v>3</v>
      </c>
      <c r="J415" s="209">
        <f>'เลย '!F66</f>
        <v>784402.6</v>
      </c>
      <c r="K415" s="210">
        <f>'เลย '!AF66</f>
        <v>824626.23</v>
      </c>
      <c r="L415" s="210">
        <f>'เลย '!AG66</f>
        <v>371219.24</v>
      </c>
      <c r="M415" s="210">
        <f>'เลย '!AH66</f>
        <v>351016.76</v>
      </c>
      <c r="N415" s="3"/>
      <c r="O415" s="3"/>
      <c r="P415" s="3"/>
      <c r="Q415" s="77">
        <f t="shared" si="18"/>
        <v>20202.479999999981</v>
      </c>
      <c r="R415" s="78">
        <f t="shared" si="19"/>
        <v>100.11306364617045</v>
      </c>
    </row>
    <row r="416" spans="1:18" ht="24.6" customHeight="1" x14ac:dyDescent="0.7">
      <c r="A416" s="70">
        <v>3</v>
      </c>
      <c r="B416" s="3" t="s">
        <v>40</v>
      </c>
      <c r="C416" s="3" t="s">
        <v>337</v>
      </c>
      <c r="D416" s="3" t="s">
        <v>93</v>
      </c>
      <c r="E416" s="3" t="s">
        <v>338</v>
      </c>
      <c r="F416" s="3" t="s">
        <v>141</v>
      </c>
      <c r="G416" s="3" t="s">
        <v>545</v>
      </c>
      <c r="H416" s="208">
        <v>6916</v>
      </c>
      <c r="I416" s="70">
        <v>5</v>
      </c>
      <c r="J416" s="209">
        <f>'เลย '!F67</f>
        <v>349148.3</v>
      </c>
      <c r="K416" s="210">
        <f>'เลย '!AF67</f>
        <v>400599.44</v>
      </c>
      <c r="L416" s="210">
        <f>'เลย '!AG67</f>
        <v>1057025.55</v>
      </c>
      <c r="M416" s="210">
        <f>'เลย '!AH67</f>
        <v>871122.75</v>
      </c>
      <c r="N416" s="3"/>
      <c r="O416" s="3"/>
      <c r="P416" s="3"/>
      <c r="Q416" s="77">
        <f t="shared" si="18"/>
        <v>185902.80000000005</v>
      </c>
      <c r="R416" s="78">
        <f t="shared" si="19"/>
        <v>152.8377024291498</v>
      </c>
    </row>
    <row r="417" spans="1:18" ht="24.6" customHeight="1" x14ac:dyDescent="0.7">
      <c r="A417" s="70">
        <v>4</v>
      </c>
      <c r="B417" s="3" t="s">
        <v>40</v>
      </c>
      <c r="C417" s="3" t="s">
        <v>337</v>
      </c>
      <c r="D417" s="3" t="s">
        <v>93</v>
      </c>
      <c r="E417" s="3" t="s">
        <v>338</v>
      </c>
      <c r="F417" s="3" t="s">
        <v>141</v>
      </c>
      <c r="G417" s="3" t="s">
        <v>546</v>
      </c>
      <c r="H417" s="208">
        <v>4950</v>
      </c>
      <c r="I417" s="70">
        <v>4</v>
      </c>
      <c r="J417" s="209">
        <f>'เลย '!F68</f>
        <v>467841.27</v>
      </c>
      <c r="K417" s="210">
        <f>'เลย '!AF68</f>
        <v>945252.4</v>
      </c>
      <c r="L417" s="210">
        <f>'เลย '!AG68</f>
        <v>818822.31</v>
      </c>
      <c r="M417" s="210">
        <f>'เลย '!AH68</f>
        <v>624595.06999999995</v>
      </c>
      <c r="N417" s="3"/>
      <c r="O417" s="3"/>
      <c r="P417" s="3"/>
      <c r="Q417" s="77">
        <f t="shared" si="18"/>
        <v>194227.24000000011</v>
      </c>
      <c r="R417" s="78">
        <f t="shared" si="19"/>
        <v>165.41864848484849</v>
      </c>
    </row>
    <row r="418" spans="1:18" ht="24.6" customHeight="1" x14ac:dyDescent="0.7">
      <c r="A418" s="70">
        <v>5</v>
      </c>
      <c r="B418" s="3" t="s">
        <v>40</v>
      </c>
      <c r="C418" s="3" t="s">
        <v>337</v>
      </c>
      <c r="D418" s="3" t="s">
        <v>93</v>
      </c>
      <c r="E418" s="3" t="s">
        <v>338</v>
      </c>
      <c r="F418" s="3" t="s">
        <v>141</v>
      </c>
      <c r="G418" s="3" t="s">
        <v>547</v>
      </c>
      <c r="H418" s="208">
        <v>3876</v>
      </c>
      <c r="I418" s="70">
        <v>3</v>
      </c>
      <c r="J418" s="209">
        <f>'เลย '!F69</f>
        <v>463481.59</v>
      </c>
      <c r="K418" s="210">
        <f>'เลย '!AF69</f>
        <v>1493246.41</v>
      </c>
      <c r="L418" s="210">
        <f>'เลย '!AG69</f>
        <v>714111.73</v>
      </c>
      <c r="M418" s="210">
        <f>'เลย '!AH69</f>
        <v>571823.86</v>
      </c>
      <c r="N418" s="3"/>
      <c r="O418" s="3"/>
      <c r="P418" s="3"/>
      <c r="Q418" s="77">
        <f t="shared" si="18"/>
        <v>142287.87</v>
      </c>
      <c r="R418" s="78">
        <f t="shared" si="19"/>
        <v>184.23935242518058</v>
      </c>
    </row>
    <row r="419" spans="1:18" ht="24.6" customHeight="1" x14ac:dyDescent="0.7">
      <c r="A419" s="70">
        <v>6</v>
      </c>
      <c r="B419" s="3" t="s">
        <v>40</v>
      </c>
      <c r="C419" s="3" t="s">
        <v>337</v>
      </c>
      <c r="D419" s="3" t="s">
        <v>93</v>
      </c>
      <c r="E419" s="3" t="s">
        <v>338</v>
      </c>
      <c r="F419" s="3" t="s">
        <v>141</v>
      </c>
      <c r="G419" s="3" t="s">
        <v>548</v>
      </c>
      <c r="H419" s="208">
        <v>1854</v>
      </c>
      <c r="I419" s="70">
        <v>2</v>
      </c>
      <c r="J419" s="209">
        <f>'เลย '!F70</f>
        <v>1156173.1000000001</v>
      </c>
      <c r="K419" s="210">
        <f>'เลย '!AF70</f>
        <v>1260058.1300000001</v>
      </c>
      <c r="L419" s="210">
        <f>'เลย '!AG70</f>
        <v>184021.26</v>
      </c>
      <c r="M419" s="210">
        <f>'เลย '!AH70</f>
        <v>155217.24</v>
      </c>
      <c r="N419" s="3"/>
      <c r="O419" s="3"/>
      <c r="P419" s="3"/>
      <c r="Q419" s="77">
        <f t="shared" si="18"/>
        <v>28804.020000000019</v>
      </c>
      <c r="R419" s="78">
        <f t="shared" si="19"/>
        <v>99.256343042071208</v>
      </c>
    </row>
    <row r="420" spans="1:18" ht="24.6" customHeight="1" x14ac:dyDescent="0.7">
      <c r="A420" s="70">
        <v>7</v>
      </c>
      <c r="B420" s="3" t="s">
        <v>40</v>
      </c>
      <c r="C420" s="3" t="s">
        <v>337</v>
      </c>
      <c r="D420" s="3" t="s">
        <v>93</v>
      </c>
      <c r="E420" s="3" t="s">
        <v>338</v>
      </c>
      <c r="F420" s="3" t="s">
        <v>141</v>
      </c>
      <c r="G420" s="3" t="s">
        <v>549</v>
      </c>
      <c r="H420" s="208">
        <v>6037</v>
      </c>
      <c r="I420" s="70">
        <v>5</v>
      </c>
      <c r="J420" s="209">
        <f>'เลย '!F71</f>
        <v>98461.48</v>
      </c>
      <c r="K420" s="210">
        <f>'เลย '!AF71</f>
        <v>248392.31999999995</v>
      </c>
      <c r="L420" s="210">
        <f>'เลย '!AG71</f>
        <v>858249.32000000007</v>
      </c>
      <c r="M420" s="210">
        <f>'เลย '!AH71</f>
        <v>934025</v>
      </c>
      <c r="N420" s="3"/>
      <c r="O420" s="3"/>
      <c r="P420" s="3"/>
      <c r="Q420" s="77">
        <f t="shared" si="18"/>
        <v>-75775.679999999935</v>
      </c>
      <c r="R420" s="78">
        <f t="shared" si="19"/>
        <v>142.16486996852743</v>
      </c>
    </row>
    <row r="421" spans="1:18" ht="24.6" customHeight="1" x14ac:dyDescent="0.7">
      <c r="A421" s="70">
        <v>8</v>
      </c>
      <c r="B421" s="3" t="s">
        <v>40</v>
      </c>
      <c r="C421" s="3" t="s">
        <v>337</v>
      </c>
      <c r="D421" s="3" t="s">
        <v>93</v>
      </c>
      <c r="E421" s="3" t="s">
        <v>338</v>
      </c>
      <c r="F421" s="3" t="s">
        <v>141</v>
      </c>
      <c r="G421" s="3" t="s">
        <v>550</v>
      </c>
      <c r="H421" s="208">
        <v>1678</v>
      </c>
      <c r="I421" s="70">
        <v>2</v>
      </c>
      <c r="J421" s="209">
        <f>'เลย '!F72</f>
        <v>614217.75</v>
      </c>
      <c r="K421" s="210">
        <f>'เลย '!AF72</f>
        <v>987221.82000000007</v>
      </c>
      <c r="L421" s="210">
        <f>'เลย '!AG72</f>
        <v>489651.69999999995</v>
      </c>
      <c r="M421" s="210">
        <f>'เลย '!AH72</f>
        <v>394366.58999999997</v>
      </c>
      <c r="N421" s="3"/>
      <c r="O421" s="3"/>
      <c r="P421" s="3"/>
      <c r="Q421" s="77">
        <f t="shared" si="18"/>
        <v>95285.109999999986</v>
      </c>
      <c r="R421" s="78">
        <f t="shared" si="19"/>
        <v>291.8067342073897</v>
      </c>
    </row>
    <row r="422" spans="1:18" ht="24.6" customHeight="1" x14ac:dyDescent="0.7">
      <c r="A422" s="70">
        <v>9</v>
      </c>
      <c r="B422" s="3" t="s">
        <v>40</v>
      </c>
      <c r="C422" s="3" t="s">
        <v>337</v>
      </c>
      <c r="D422" s="3" t="s">
        <v>93</v>
      </c>
      <c r="E422" s="3" t="s">
        <v>338</v>
      </c>
      <c r="F422" s="3" t="s">
        <v>141</v>
      </c>
      <c r="G422" s="3" t="s">
        <v>551</v>
      </c>
      <c r="H422" s="208">
        <v>3131</v>
      </c>
      <c r="I422" s="70">
        <v>3</v>
      </c>
      <c r="J422" s="209">
        <f>'เลย '!F73</f>
        <v>148475.32999999999</v>
      </c>
      <c r="K422" s="210">
        <f>'เลย '!AF73</f>
        <v>537782.81000000006</v>
      </c>
      <c r="L422" s="210">
        <f>'เลย '!AG73</f>
        <v>210043.02</v>
      </c>
      <c r="M422" s="210">
        <f>'เลย '!AH73</f>
        <v>132734.03</v>
      </c>
      <c r="N422" s="3"/>
      <c r="O422" s="3"/>
      <c r="P422" s="3"/>
      <c r="Q422" s="77">
        <f t="shared" si="18"/>
        <v>77308.989999999991</v>
      </c>
      <c r="R422" s="78">
        <f t="shared" si="19"/>
        <v>67.084963270520603</v>
      </c>
    </row>
    <row r="423" spans="1:18" ht="24.6" customHeight="1" x14ac:dyDescent="0.7">
      <c r="A423" s="70">
        <v>10</v>
      </c>
      <c r="B423" s="3" t="s">
        <v>40</v>
      </c>
      <c r="C423" s="3" t="s">
        <v>337</v>
      </c>
      <c r="D423" s="3" t="s">
        <v>93</v>
      </c>
      <c r="E423" s="3" t="s">
        <v>338</v>
      </c>
      <c r="F423" s="3" t="s">
        <v>141</v>
      </c>
      <c r="G423" s="3" t="s">
        <v>552</v>
      </c>
      <c r="H423" s="208">
        <v>3078</v>
      </c>
      <c r="I423" s="70">
        <v>3</v>
      </c>
      <c r="J423" s="209">
        <f>'เลย '!F74</f>
        <v>410688.31</v>
      </c>
      <c r="K423" s="210">
        <f>'เลย '!AF74</f>
        <v>1470373.48</v>
      </c>
      <c r="L423" s="210">
        <f>'เลย '!AG74</f>
        <v>506717.44</v>
      </c>
      <c r="M423" s="210">
        <f>'เลย '!AH74</f>
        <v>456791.32</v>
      </c>
      <c r="N423" s="3"/>
      <c r="O423" s="3"/>
      <c r="P423" s="3"/>
      <c r="Q423" s="77">
        <f t="shared" si="18"/>
        <v>49926.119999999995</v>
      </c>
      <c r="R423" s="78">
        <f t="shared" si="19"/>
        <v>164.62554905782977</v>
      </c>
    </row>
    <row r="424" spans="1:18" ht="24.6" customHeight="1" x14ac:dyDescent="0.7">
      <c r="A424" s="70">
        <v>11</v>
      </c>
      <c r="B424" s="3" t="s">
        <v>40</v>
      </c>
      <c r="C424" s="3" t="s">
        <v>337</v>
      </c>
      <c r="D424" s="3" t="s">
        <v>93</v>
      </c>
      <c r="E424" s="3" t="s">
        <v>338</v>
      </c>
      <c r="F424" s="3" t="s">
        <v>141</v>
      </c>
      <c r="G424" s="3" t="s">
        <v>553</v>
      </c>
      <c r="H424" s="208">
        <v>4356</v>
      </c>
      <c r="I424" s="70">
        <v>3</v>
      </c>
      <c r="J424" s="209">
        <f>'เลย '!F75</f>
        <v>324958.68</v>
      </c>
      <c r="K424" s="210">
        <f>'เลย '!AF75</f>
        <v>332372.83</v>
      </c>
      <c r="L424" s="210">
        <f>'เลย '!AG75</f>
        <v>245880.05</v>
      </c>
      <c r="M424" s="210">
        <f>'เลย '!AH75</f>
        <v>299017.14</v>
      </c>
      <c r="N424" s="3"/>
      <c r="O424" s="3"/>
      <c r="P424" s="3"/>
      <c r="Q424" s="77">
        <f t="shared" si="18"/>
        <v>-53137.090000000026</v>
      </c>
      <c r="R424" s="78">
        <f t="shared" si="19"/>
        <v>56.446292470156102</v>
      </c>
    </row>
    <row r="425" spans="1:18" ht="24.6" customHeight="1" x14ac:dyDescent="0.7">
      <c r="A425" s="70">
        <v>12</v>
      </c>
      <c r="B425" s="3" t="s">
        <v>40</v>
      </c>
      <c r="C425" s="3" t="s">
        <v>337</v>
      </c>
      <c r="D425" s="3" t="s">
        <v>93</v>
      </c>
      <c r="E425" s="3" t="s">
        <v>338</v>
      </c>
      <c r="F425" s="3" t="s">
        <v>141</v>
      </c>
      <c r="G425" s="3" t="s">
        <v>554</v>
      </c>
      <c r="H425" s="208">
        <v>5580</v>
      </c>
      <c r="I425" s="70">
        <v>4</v>
      </c>
      <c r="J425" s="209">
        <f>'เลย '!F76</f>
        <v>854341.12</v>
      </c>
      <c r="K425" s="210">
        <f>'เลย '!AF76</f>
        <v>864882.97</v>
      </c>
      <c r="L425" s="210">
        <f>'เลย '!AG76</f>
        <v>356116.31</v>
      </c>
      <c r="M425" s="210">
        <f>'เลย '!AH76</f>
        <v>208664</v>
      </c>
      <c r="N425" s="3"/>
      <c r="O425" s="3"/>
      <c r="P425" s="3"/>
      <c r="Q425" s="77">
        <f t="shared" si="18"/>
        <v>147452.31</v>
      </c>
      <c r="R425" s="78">
        <f t="shared" si="19"/>
        <v>63.820127240143371</v>
      </c>
    </row>
    <row r="426" spans="1:18" ht="24.6" customHeight="1" x14ac:dyDescent="0.7">
      <c r="A426" s="70">
        <v>13</v>
      </c>
      <c r="B426" s="3" t="s">
        <v>40</v>
      </c>
      <c r="C426" s="3" t="s">
        <v>337</v>
      </c>
      <c r="D426" s="3" t="s">
        <v>93</v>
      </c>
      <c r="E426" s="3" t="s">
        <v>338</v>
      </c>
      <c r="F426" s="3" t="s">
        <v>141</v>
      </c>
      <c r="G426" s="3" t="s">
        <v>555</v>
      </c>
      <c r="H426" s="208">
        <v>5915</v>
      </c>
      <c r="I426" s="70">
        <v>4</v>
      </c>
      <c r="J426" s="209">
        <f>'เลย '!F77</f>
        <v>462490.9</v>
      </c>
      <c r="K426" s="210">
        <f>'เลย '!AF77</f>
        <v>549859.41</v>
      </c>
      <c r="L426" s="210">
        <f>'เลย '!AG77</f>
        <v>366886.2</v>
      </c>
      <c r="M426" s="210">
        <f>'เลย '!AH77</f>
        <v>294800.23</v>
      </c>
      <c r="N426" s="3"/>
      <c r="O426" s="3"/>
      <c r="P426" s="3"/>
      <c r="Q426" s="77">
        <f t="shared" si="18"/>
        <v>72085.97000000003</v>
      </c>
      <c r="R426" s="78">
        <f t="shared" si="19"/>
        <v>62.026407438715133</v>
      </c>
    </row>
    <row r="427" spans="1:18" ht="24.6" customHeight="1" x14ac:dyDescent="0.7">
      <c r="A427" s="70">
        <v>14</v>
      </c>
      <c r="B427" s="3" t="s">
        <v>40</v>
      </c>
      <c r="C427" s="3" t="s">
        <v>337</v>
      </c>
      <c r="D427" s="3" t="s">
        <v>93</v>
      </c>
      <c r="E427" s="3" t="s">
        <v>338</v>
      </c>
      <c r="F427" s="3" t="s">
        <v>141</v>
      </c>
      <c r="G427" s="3" t="s">
        <v>556</v>
      </c>
      <c r="H427" s="208">
        <v>3232</v>
      </c>
      <c r="I427" s="70">
        <v>3</v>
      </c>
      <c r="J427" s="209">
        <f>'เลย '!F78</f>
        <v>167119.81</v>
      </c>
      <c r="K427" s="210">
        <f>'เลย '!AF78</f>
        <v>999909.01</v>
      </c>
      <c r="L427" s="210">
        <f>'เลย '!AG78</f>
        <v>232988</v>
      </c>
      <c r="M427" s="210">
        <f>'เลย '!AH78</f>
        <v>115140.31</v>
      </c>
      <c r="N427" s="3"/>
      <c r="O427" s="3"/>
      <c r="P427" s="3"/>
      <c r="Q427" s="77">
        <f t="shared" si="18"/>
        <v>117847.69</v>
      </c>
      <c r="R427" s="78">
        <f t="shared" si="19"/>
        <v>72.087871287128706</v>
      </c>
    </row>
    <row r="428" spans="1:18" ht="24.6" customHeight="1" x14ac:dyDescent="0.7">
      <c r="A428" s="212">
        <v>9</v>
      </c>
      <c r="B428" s="213" t="s">
        <v>40</v>
      </c>
      <c r="C428" s="213"/>
      <c r="D428" s="213"/>
      <c r="E428" s="213" t="s">
        <v>56</v>
      </c>
      <c r="F428" s="213"/>
      <c r="G428" s="213" t="s">
        <v>340</v>
      </c>
      <c r="H428" s="216">
        <f>SUM(H414:H427)</f>
        <v>54311</v>
      </c>
      <c r="I428" s="212"/>
      <c r="J428" s="215">
        <f>SUM(J414:J427)</f>
        <v>6301800.2400000002</v>
      </c>
      <c r="K428" s="215">
        <f>SUM(K414:K427)</f>
        <v>10914577.260000002</v>
      </c>
      <c r="L428" s="215">
        <f>SUM(L414:L427)</f>
        <v>6411732.1299999999</v>
      </c>
      <c r="M428" s="215">
        <f>SUM(M414:M427)</f>
        <v>5409314.299999998</v>
      </c>
      <c r="N428" s="213">
        <v>13</v>
      </c>
      <c r="O428" s="213">
        <v>13</v>
      </c>
      <c r="P428" s="213">
        <f>N428-O428</f>
        <v>0</v>
      </c>
      <c r="Q428" s="77">
        <f t="shared" si="18"/>
        <v>1002417.8300000019</v>
      </c>
      <c r="R428" s="78">
        <f>L428/H428</f>
        <v>118.05586584669771</v>
      </c>
    </row>
    <row r="429" spans="1:18" ht="24.6" customHeight="1" x14ac:dyDescent="0.7">
      <c r="A429" s="70">
        <v>1</v>
      </c>
      <c r="B429" s="3" t="s">
        <v>40</v>
      </c>
      <c r="C429" s="3" t="s">
        <v>341</v>
      </c>
      <c r="D429" s="3" t="s">
        <v>98</v>
      </c>
      <c r="E429" s="3" t="s">
        <v>342</v>
      </c>
      <c r="F429" s="3" t="s">
        <v>171</v>
      </c>
      <c r="G429" s="3" t="s">
        <v>343</v>
      </c>
      <c r="H429" s="208"/>
      <c r="I429" s="70"/>
      <c r="J429" s="209"/>
      <c r="K429" s="210"/>
      <c r="L429" s="211"/>
      <c r="M429" s="211"/>
      <c r="N429" s="3"/>
      <c r="O429" s="3"/>
      <c r="P429" s="3"/>
    </row>
    <row r="430" spans="1:18" ht="24.6" customHeight="1" x14ac:dyDescent="0.7">
      <c r="A430" s="70">
        <v>2</v>
      </c>
      <c r="B430" s="3" t="s">
        <v>40</v>
      </c>
      <c r="C430" s="3" t="s">
        <v>341</v>
      </c>
      <c r="D430" s="3" t="s">
        <v>98</v>
      </c>
      <c r="E430" s="3" t="s">
        <v>342</v>
      </c>
      <c r="F430" s="3" t="s">
        <v>141</v>
      </c>
      <c r="G430" s="3" t="s">
        <v>557</v>
      </c>
      <c r="H430" s="208">
        <v>2514</v>
      </c>
      <c r="I430" s="70">
        <v>2</v>
      </c>
      <c r="J430" s="209">
        <f>'เลย '!F79</f>
        <v>2828398.61</v>
      </c>
      <c r="K430" s="210">
        <f>'เลย '!AF79</f>
        <v>3580280.1599999997</v>
      </c>
      <c r="L430" s="210">
        <f>'เลย '!AG79</f>
        <v>1600711.37</v>
      </c>
      <c r="M430" s="210">
        <f>'เลย '!AH79</f>
        <v>1239573.7</v>
      </c>
      <c r="N430" s="3"/>
      <c r="O430" s="3"/>
      <c r="P430" s="3"/>
      <c r="Q430" s="77">
        <f t="shared" si="18"/>
        <v>361137.67000000016</v>
      </c>
      <c r="R430" s="78">
        <f t="shared" si="19"/>
        <v>636.71892203659513</v>
      </c>
    </row>
    <row r="431" spans="1:18" ht="24.6" customHeight="1" x14ac:dyDescent="0.7">
      <c r="A431" s="70">
        <v>3</v>
      </c>
      <c r="B431" s="3" t="s">
        <v>40</v>
      </c>
      <c r="C431" s="3" t="s">
        <v>341</v>
      </c>
      <c r="D431" s="3" t="s">
        <v>98</v>
      </c>
      <c r="E431" s="3" t="s">
        <v>342</v>
      </c>
      <c r="F431" s="3" t="s">
        <v>141</v>
      </c>
      <c r="G431" s="3" t="s">
        <v>558</v>
      </c>
      <c r="H431" s="208">
        <v>5396</v>
      </c>
      <c r="I431" s="70">
        <v>4</v>
      </c>
      <c r="J431" s="209">
        <f>'เลย '!F80</f>
        <v>1322248.77</v>
      </c>
      <c r="K431" s="210">
        <f>'เลย '!AF80</f>
        <v>1742444.0999999999</v>
      </c>
      <c r="L431" s="210">
        <f>'เลย '!AG80</f>
        <v>552604.26</v>
      </c>
      <c r="M431" s="210">
        <f>'เลย '!AH80</f>
        <v>950984.92</v>
      </c>
      <c r="N431" s="3"/>
      <c r="O431" s="3"/>
      <c r="P431" s="3"/>
      <c r="Q431" s="77">
        <f t="shared" si="18"/>
        <v>-398380.66000000003</v>
      </c>
      <c r="R431" s="78">
        <f t="shared" si="19"/>
        <v>102.40998146775389</v>
      </c>
    </row>
    <row r="432" spans="1:18" ht="24.6" customHeight="1" x14ac:dyDescent="0.7">
      <c r="A432" s="70">
        <v>4</v>
      </c>
      <c r="B432" s="3" t="s">
        <v>40</v>
      </c>
      <c r="C432" s="3" t="s">
        <v>341</v>
      </c>
      <c r="D432" s="3" t="s">
        <v>98</v>
      </c>
      <c r="E432" s="3" t="s">
        <v>342</v>
      </c>
      <c r="F432" s="3" t="s">
        <v>141</v>
      </c>
      <c r="G432" s="3" t="s">
        <v>559</v>
      </c>
      <c r="H432" s="208">
        <v>4181</v>
      </c>
      <c r="I432" s="70">
        <v>3</v>
      </c>
      <c r="J432" s="209">
        <f>'เลย '!F81</f>
        <v>290007.65999999997</v>
      </c>
      <c r="K432" s="210">
        <f>'เลย '!AF81</f>
        <v>425382.95999999996</v>
      </c>
      <c r="L432" s="210">
        <f>'เลย '!AG81</f>
        <v>482164.24</v>
      </c>
      <c r="M432" s="210">
        <f>'เลย '!AH81</f>
        <v>552842.11</v>
      </c>
      <c r="N432" s="3"/>
      <c r="O432" s="3"/>
      <c r="P432" s="3"/>
      <c r="Q432" s="77">
        <f t="shared" si="18"/>
        <v>-70677.87</v>
      </c>
      <c r="R432" s="78">
        <f t="shared" si="19"/>
        <v>115.32270748624731</v>
      </c>
    </row>
    <row r="433" spans="1:18" ht="24.6" customHeight="1" x14ac:dyDescent="0.7">
      <c r="A433" s="212">
        <v>10</v>
      </c>
      <c r="B433" s="213" t="s">
        <v>40</v>
      </c>
      <c r="C433" s="213"/>
      <c r="D433" s="213"/>
      <c r="E433" s="213" t="s">
        <v>56</v>
      </c>
      <c r="F433" s="213"/>
      <c r="G433" s="213" t="s">
        <v>344</v>
      </c>
      <c r="H433" s="216">
        <f>SUM(H429:H432)</f>
        <v>12091</v>
      </c>
      <c r="I433" s="212"/>
      <c r="J433" s="215">
        <f>SUM(J429:J432)</f>
        <v>4440655.04</v>
      </c>
      <c r="K433" s="215">
        <f>SUM(K429:K432)</f>
        <v>5748107.2199999997</v>
      </c>
      <c r="L433" s="215">
        <f>SUM(L429:L432)</f>
        <v>2635479.87</v>
      </c>
      <c r="M433" s="215">
        <f>SUM(M429:M432)</f>
        <v>2743400.73</v>
      </c>
      <c r="N433" s="213">
        <v>3</v>
      </c>
      <c r="O433" s="213">
        <v>3</v>
      </c>
      <c r="P433" s="213">
        <f>N433-O433</f>
        <v>0</v>
      </c>
      <c r="Q433" s="77">
        <f t="shared" si="18"/>
        <v>-107920.85999999987</v>
      </c>
      <c r="R433" s="78">
        <f>L433/H433</f>
        <v>217.97038044826732</v>
      </c>
    </row>
    <row r="434" spans="1:18" ht="24.6" customHeight="1" x14ac:dyDescent="0.7">
      <c r="A434" s="70">
        <v>1</v>
      </c>
      <c r="B434" s="3" t="s">
        <v>40</v>
      </c>
      <c r="C434" s="3" t="s">
        <v>345</v>
      </c>
      <c r="D434" s="3" t="s">
        <v>102</v>
      </c>
      <c r="E434" s="3" t="s">
        <v>346</v>
      </c>
      <c r="F434" s="3" t="s">
        <v>171</v>
      </c>
      <c r="G434" s="3" t="s">
        <v>347</v>
      </c>
      <c r="H434" s="208"/>
      <c r="I434" s="70"/>
      <c r="J434" s="209"/>
      <c r="K434" s="210"/>
      <c r="L434" s="211"/>
      <c r="M434" s="211"/>
      <c r="N434" s="3"/>
      <c r="O434" s="3"/>
      <c r="P434" s="3"/>
    </row>
    <row r="435" spans="1:18" ht="24.6" customHeight="1" x14ac:dyDescent="0.7">
      <c r="A435" s="70">
        <v>2</v>
      </c>
      <c r="B435" s="3" t="s">
        <v>40</v>
      </c>
      <c r="C435" s="3" t="s">
        <v>345</v>
      </c>
      <c r="D435" s="3" t="s">
        <v>102</v>
      </c>
      <c r="E435" s="3" t="s">
        <v>346</v>
      </c>
      <c r="F435" s="3" t="s">
        <v>141</v>
      </c>
      <c r="G435" s="3" t="s">
        <v>560</v>
      </c>
      <c r="H435" s="208">
        <v>1410</v>
      </c>
      <c r="I435" s="70">
        <v>1</v>
      </c>
      <c r="J435" s="209">
        <f>'เลย '!F82</f>
        <v>557657.13</v>
      </c>
      <c r="K435" s="210">
        <f>'เลย '!AF82</f>
        <v>523535.43000000005</v>
      </c>
      <c r="L435" s="210">
        <f>'เลย '!AG82</f>
        <v>331534.54000000004</v>
      </c>
      <c r="M435" s="210">
        <f>'เลย '!AH82</f>
        <v>433093.75</v>
      </c>
      <c r="N435" s="3"/>
      <c r="O435" s="3"/>
      <c r="P435" s="3"/>
      <c r="Q435" s="77">
        <f t="shared" si="18"/>
        <v>-101559.20999999996</v>
      </c>
      <c r="R435" s="78">
        <f>L435/H435</f>
        <v>235.13087943262414</v>
      </c>
    </row>
    <row r="436" spans="1:18" ht="24.6" customHeight="1" x14ac:dyDescent="0.7">
      <c r="A436" s="70">
        <v>3</v>
      </c>
      <c r="B436" s="3" t="s">
        <v>40</v>
      </c>
      <c r="C436" s="3" t="s">
        <v>345</v>
      </c>
      <c r="D436" s="3" t="s">
        <v>102</v>
      </c>
      <c r="E436" s="3" t="s">
        <v>346</v>
      </c>
      <c r="F436" s="3" t="s">
        <v>141</v>
      </c>
      <c r="G436" s="3" t="s">
        <v>561</v>
      </c>
      <c r="H436" s="208">
        <v>4166</v>
      </c>
      <c r="I436" s="70">
        <v>3</v>
      </c>
      <c r="J436" s="209">
        <f>'เลย '!F83</f>
        <v>835596.93</v>
      </c>
      <c r="K436" s="210">
        <f>'เลย '!AF83</f>
        <v>812572.29</v>
      </c>
      <c r="L436" s="210">
        <f>'เลย '!AG83</f>
        <v>392529.46</v>
      </c>
      <c r="M436" s="210">
        <f>'เลย '!AH83</f>
        <v>554749.42000000004</v>
      </c>
      <c r="N436" s="3"/>
      <c r="O436" s="3"/>
      <c r="P436" s="3"/>
      <c r="Q436" s="77">
        <f t="shared" si="18"/>
        <v>-162219.96000000002</v>
      </c>
      <c r="R436" s="78">
        <f t="shared" si="19"/>
        <v>94.222145943350938</v>
      </c>
    </row>
    <row r="437" spans="1:18" ht="24.6" customHeight="1" x14ac:dyDescent="0.7">
      <c r="A437" s="70">
        <v>4</v>
      </c>
      <c r="B437" s="3" t="s">
        <v>40</v>
      </c>
      <c r="C437" s="3" t="s">
        <v>345</v>
      </c>
      <c r="D437" s="3" t="s">
        <v>102</v>
      </c>
      <c r="E437" s="3" t="s">
        <v>346</v>
      </c>
      <c r="F437" s="3" t="s">
        <v>141</v>
      </c>
      <c r="G437" s="3" t="s">
        <v>562</v>
      </c>
      <c r="H437" s="208">
        <v>3743</v>
      </c>
      <c r="I437" s="70">
        <v>3</v>
      </c>
      <c r="J437" s="209">
        <f>'เลย '!F84</f>
        <v>632513.34</v>
      </c>
      <c r="K437" s="210">
        <f>'เลย '!AF84</f>
        <v>641435.86</v>
      </c>
      <c r="L437" s="210">
        <f>'เลย '!AG84</f>
        <v>385628.74</v>
      </c>
      <c r="M437" s="210">
        <f>'เลย '!AH84</f>
        <v>527349.01</v>
      </c>
      <c r="N437" s="3"/>
      <c r="O437" s="3"/>
      <c r="P437" s="3"/>
      <c r="Q437" s="77">
        <f t="shared" si="18"/>
        <v>-141720.27000000002</v>
      </c>
      <c r="R437" s="78">
        <f t="shared" si="19"/>
        <v>103.02664707453914</v>
      </c>
    </row>
    <row r="438" spans="1:18" ht="24.6" customHeight="1" x14ac:dyDescent="0.7">
      <c r="A438" s="70">
        <v>5</v>
      </c>
      <c r="B438" s="3" t="s">
        <v>40</v>
      </c>
      <c r="C438" s="3" t="s">
        <v>345</v>
      </c>
      <c r="D438" s="3" t="s">
        <v>102</v>
      </c>
      <c r="E438" s="3" t="s">
        <v>346</v>
      </c>
      <c r="F438" s="3" t="s">
        <v>141</v>
      </c>
      <c r="G438" s="3" t="s">
        <v>563</v>
      </c>
      <c r="H438" s="208">
        <v>1729</v>
      </c>
      <c r="I438" s="70">
        <v>2</v>
      </c>
      <c r="J438" s="209">
        <f>'เลย '!F85</f>
        <v>379254.16</v>
      </c>
      <c r="K438" s="210">
        <f>'เลย '!AF85</f>
        <v>407335.04</v>
      </c>
      <c r="L438" s="210">
        <f>'เลย '!AG85</f>
        <v>201726.16</v>
      </c>
      <c r="M438" s="210">
        <f>'เลย '!AH85</f>
        <v>222914.07</v>
      </c>
      <c r="N438" s="3"/>
      <c r="O438" s="3"/>
      <c r="P438" s="3"/>
      <c r="Q438" s="77">
        <f t="shared" si="18"/>
        <v>-21187.910000000003</v>
      </c>
      <c r="R438" s="78">
        <f t="shared" si="19"/>
        <v>116.67215731636784</v>
      </c>
    </row>
    <row r="439" spans="1:18" ht="24.6" customHeight="1" x14ac:dyDescent="0.7">
      <c r="A439" s="212">
        <v>11</v>
      </c>
      <c r="B439" s="213" t="s">
        <v>40</v>
      </c>
      <c r="C439" s="213"/>
      <c r="D439" s="213"/>
      <c r="E439" s="213" t="s">
        <v>56</v>
      </c>
      <c r="F439" s="213"/>
      <c r="G439" s="213" t="s">
        <v>348</v>
      </c>
      <c r="H439" s="216">
        <f>SUM(H434:H438)</f>
        <v>11048</v>
      </c>
      <c r="I439" s="212"/>
      <c r="J439" s="215">
        <f>SUM(J434:J438)</f>
        <v>2405021.56</v>
      </c>
      <c r="K439" s="215">
        <f>SUM(K434:K438)</f>
        <v>2384878.62</v>
      </c>
      <c r="L439" s="215">
        <f>SUM(L434:L438)</f>
        <v>1311418.8999999999</v>
      </c>
      <c r="M439" s="215">
        <f>SUM(M434:M438)</f>
        <v>1738106.2500000002</v>
      </c>
      <c r="N439" s="213">
        <v>4</v>
      </c>
      <c r="O439" s="213">
        <v>4</v>
      </c>
      <c r="P439" s="213">
        <f>N439-O439</f>
        <v>0</v>
      </c>
      <c r="Q439" s="77">
        <f t="shared" si="18"/>
        <v>-426687.35000000033</v>
      </c>
      <c r="R439" s="78">
        <f>L439/H439</f>
        <v>118.70192795076031</v>
      </c>
    </row>
    <row r="440" spans="1:18" ht="24.6" customHeight="1" x14ac:dyDescent="0.7">
      <c r="A440" s="70">
        <v>1</v>
      </c>
      <c r="B440" s="3" t="s">
        <v>40</v>
      </c>
      <c r="C440" s="3" t="s">
        <v>349</v>
      </c>
      <c r="D440" s="3" t="s">
        <v>105</v>
      </c>
      <c r="E440" s="3" t="s">
        <v>350</v>
      </c>
      <c r="F440" s="3" t="s">
        <v>171</v>
      </c>
      <c r="G440" s="3" t="s">
        <v>351</v>
      </c>
      <c r="H440" s="208"/>
      <c r="I440" s="70"/>
      <c r="J440" s="209"/>
      <c r="K440" s="210"/>
      <c r="L440" s="211"/>
      <c r="M440" s="211"/>
      <c r="N440" s="3"/>
      <c r="O440" s="3"/>
      <c r="P440" s="3"/>
    </row>
    <row r="441" spans="1:18" ht="24.6" customHeight="1" x14ac:dyDescent="0.7">
      <c r="A441" s="70">
        <v>2</v>
      </c>
      <c r="B441" s="3" t="s">
        <v>40</v>
      </c>
      <c r="C441" s="3" t="s">
        <v>349</v>
      </c>
      <c r="D441" s="3" t="s">
        <v>105</v>
      </c>
      <c r="E441" s="3" t="s">
        <v>350</v>
      </c>
      <c r="F441" s="3" t="s">
        <v>141</v>
      </c>
      <c r="G441" s="3" t="s">
        <v>564</v>
      </c>
      <c r="H441" s="208">
        <v>5248</v>
      </c>
      <c r="I441" s="70">
        <v>4</v>
      </c>
      <c r="J441" s="209">
        <f>'เลย '!F86</f>
        <v>1441414.08</v>
      </c>
      <c r="K441" s="210">
        <f>'เลย '!AF86</f>
        <v>261343.58999999985</v>
      </c>
      <c r="L441" s="210">
        <f>'เลย '!AG86</f>
        <v>801084.19</v>
      </c>
      <c r="M441" s="210">
        <f>'เลย '!AH86</f>
        <v>885301.98</v>
      </c>
      <c r="N441" s="3"/>
      <c r="O441" s="3"/>
      <c r="P441" s="3"/>
      <c r="Q441" s="77">
        <f t="shared" si="18"/>
        <v>-84217.790000000037</v>
      </c>
      <c r="R441" s="78">
        <f t="shared" si="19"/>
        <v>152.64561547256096</v>
      </c>
    </row>
    <row r="442" spans="1:18" ht="24.6" customHeight="1" x14ac:dyDescent="0.7">
      <c r="A442" s="70">
        <v>3</v>
      </c>
      <c r="B442" s="3" t="s">
        <v>40</v>
      </c>
      <c r="C442" s="3" t="s">
        <v>349</v>
      </c>
      <c r="D442" s="3" t="s">
        <v>105</v>
      </c>
      <c r="E442" s="3" t="s">
        <v>350</v>
      </c>
      <c r="F442" s="3" t="s">
        <v>141</v>
      </c>
      <c r="G442" s="3" t="s">
        <v>565</v>
      </c>
      <c r="H442" s="208">
        <v>2799</v>
      </c>
      <c r="I442" s="70">
        <v>2</v>
      </c>
      <c r="J442" s="209">
        <f>'เลย '!F87</f>
        <v>311862.90999999997</v>
      </c>
      <c r="K442" s="210">
        <f>'เลย '!AF87</f>
        <v>316872.94</v>
      </c>
      <c r="L442" s="210">
        <f>'เลย '!AG87</f>
        <v>542797.78</v>
      </c>
      <c r="M442" s="210">
        <f>'เลย '!AH87</f>
        <v>458951.91</v>
      </c>
      <c r="N442" s="3"/>
      <c r="O442" s="3"/>
      <c r="P442" s="3"/>
      <c r="Q442" s="77">
        <f t="shared" si="18"/>
        <v>83845.870000000054</v>
      </c>
      <c r="R442" s="78">
        <f t="shared" si="19"/>
        <v>193.92560914612363</v>
      </c>
    </row>
    <row r="443" spans="1:18" ht="24.6" customHeight="1" x14ac:dyDescent="0.7">
      <c r="A443" s="70">
        <v>4</v>
      </c>
      <c r="B443" s="3" t="s">
        <v>40</v>
      </c>
      <c r="C443" s="3" t="s">
        <v>349</v>
      </c>
      <c r="D443" s="3" t="s">
        <v>105</v>
      </c>
      <c r="E443" s="3" t="s">
        <v>350</v>
      </c>
      <c r="F443" s="3" t="s">
        <v>141</v>
      </c>
      <c r="G443" s="3" t="s">
        <v>566</v>
      </c>
      <c r="H443" s="208">
        <v>1491</v>
      </c>
      <c r="I443" s="70">
        <v>1</v>
      </c>
      <c r="J443" s="209">
        <f>'เลย '!F88</f>
        <v>145666.91</v>
      </c>
      <c r="K443" s="210">
        <f>'เลย '!AF88</f>
        <v>182327.9</v>
      </c>
      <c r="L443" s="210">
        <f>'เลย '!AG88</f>
        <v>343583.63</v>
      </c>
      <c r="M443" s="210">
        <f>'เลย '!AH88</f>
        <v>349830.99</v>
      </c>
      <c r="N443" s="3"/>
      <c r="O443" s="3"/>
      <c r="P443" s="3"/>
      <c r="Q443" s="77">
        <f t="shared" si="18"/>
        <v>-6247.359999999986</v>
      </c>
      <c r="R443" s="78">
        <f t="shared" si="19"/>
        <v>230.43838363514419</v>
      </c>
    </row>
    <row r="444" spans="1:18" ht="24.6" customHeight="1" x14ac:dyDescent="0.7">
      <c r="A444" s="70">
        <v>5</v>
      </c>
      <c r="B444" s="3" t="s">
        <v>40</v>
      </c>
      <c r="C444" s="3" t="s">
        <v>349</v>
      </c>
      <c r="D444" s="3" t="s">
        <v>105</v>
      </c>
      <c r="E444" s="3" t="s">
        <v>350</v>
      </c>
      <c r="F444" s="3" t="s">
        <v>141</v>
      </c>
      <c r="G444" s="3" t="s">
        <v>567</v>
      </c>
      <c r="H444" s="208">
        <v>4741</v>
      </c>
      <c r="I444" s="70">
        <v>4</v>
      </c>
      <c r="J444" s="209">
        <f>'เลย '!F89</f>
        <v>321229.49</v>
      </c>
      <c r="K444" s="210">
        <f>'เลย '!AF89</f>
        <v>360328.17999999993</v>
      </c>
      <c r="L444" s="210">
        <f>'เลย '!AG89</f>
        <v>698614.72</v>
      </c>
      <c r="M444" s="210">
        <f>'เลย '!AH89</f>
        <v>515922.02</v>
      </c>
      <c r="N444" s="3"/>
      <c r="O444" s="3"/>
      <c r="P444" s="3"/>
      <c r="Q444" s="77">
        <f t="shared" si="18"/>
        <v>182692.69999999995</v>
      </c>
      <c r="R444" s="78">
        <f t="shared" si="19"/>
        <v>147.35598396962666</v>
      </c>
    </row>
    <row r="445" spans="1:18" ht="24.6" customHeight="1" x14ac:dyDescent="0.7">
      <c r="A445" s="212">
        <v>12</v>
      </c>
      <c r="B445" s="213" t="s">
        <v>40</v>
      </c>
      <c r="C445" s="213"/>
      <c r="D445" s="213"/>
      <c r="E445" s="213" t="s">
        <v>56</v>
      </c>
      <c r="F445" s="213"/>
      <c r="G445" s="213" t="s">
        <v>352</v>
      </c>
      <c r="H445" s="216">
        <f>SUM(H440:H444)</f>
        <v>14279</v>
      </c>
      <c r="I445" s="212"/>
      <c r="J445" s="215">
        <f>SUM(J440:J444)</f>
        <v>2220173.3899999997</v>
      </c>
      <c r="K445" s="215">
        <f>SUM(K440:K444)</f>
        <v>1120872.6099999999</v>
      </c>
      <c r="L445" s="215">
        <f>SUM(L440:L444)</f>
        <v>2386080.3200000003</v>
      </c>
      <c r="M445" s="215">
        <f>SUM(M440:M444)</f>
        <v>2210006.9</v>
      </c>
      <c r="N445" s="213">
        <v>4</v>
      </c>
      <c r="O445" s="213">
        <v>4</v>
      </c>
      <c r="P445" s="213">
        <f>N445-O445</f>
        <v>0</v>
      </c>
      <c r="Q445" s="77">
        <f t="shared" si="18"/>
        <v>176073.42000000039</v>
      </c>
      <c r="R445" s="78">
        <f>L445/H445</f>
        <v>167.10416135583728</v>
      </c>
    </row>
    <row r="446" spans="1:18" ht="24.6" customHeight="1" x14ac:dyDescent="0.7">
      <c r="A446" s="70">
        <v>1</v>
      </c>
      <c r="B446" s="3" t="s">
        <v>40</v>
      </c>
      <c r="C446" s="3" t="s">
        <v>353</v>
      </c>
      <c r="D446" s="3" t="s">
        <v>110</v>
      </c>
      <c r="E446" s="3" t="s">
        <v>354</v>
      </c>
      <c r="F446" s="3" t="s">
        <v>171</v>
      </c>
      <c r="G446" s="3" t="s">
        <v>355</v>
      </c>
      <c r="H446" s="208"/>
      <c r="I446" s="70"/>
      <c r="J446" s="209"/>
      <c r="K446" s="210"/>
      <c r="L446" s="211"/>
      <c r="M446" s="211"/>
      <c r="N446" s="3"/>
      <c r="O446" s="3"/>
      <c r="P446" s="3"/>
    </row>
    <row r="447" spans="1:18" ht="24.6" customHeight="1" x14ac:dyDescent="0.7">
      <c r="A447" s="70">
        <v>2</v>
      </c>
      <c r="B447" s="3" t="s">
        <v>40</v>
      </c>
      <c r="C447" s="3" t="s">
        <v>353</v>
      </c>
      <c r="D447" s="3" t="s">
        <v>110</v>
      </c>
      <c r="E447" s="3" t="s">
        <v>354</v>
      </c>
      <c r="F447" s="3" t="s">
        <v>141</v>
      </c>
      <c r="G447" s="3" t="s">
        <v>568</v>
      </c>
      <c r="H447" s="208">
        <v>3372</v>
      </c>
      <c r="I447" s="70">
        <v>3</v>
      </c>
      <c r="J447" s="209">
        <f>'เลย '!F90</f>
        <v>791058.69</v>
      </c>
      <c r="K447" s="210">
        <f>'เลย '!AF90</f>
        <v>788937.74</v>
      </c>
      <c r="L447" s="210">
        <f>'เลย '!AG90</f>
        <v>346404.63</v>
      </c>
      <c r="M447" s="210">
        <f>'เลย '!AH90</f>
        <v>444068.86</v>
      </c>
      <c r="N447" s="3"/>
      <c r="O447" s="3"/>
      <c r="P447" s="3"/>
      <c r="Q447" s="77">
        <f t="shared" si="18"/>
        <v>-97664.229999999981</v>
      </c>
      <c r="R447" s="78">
        <f t="shared" si="19"/>
        <v>102.72972419928826</v>
      </c>
    </row>
    <row r="448" spans="1:18" ht="24.6" customHeight="1" x14ac:dyDescent="0.7">
      <c r="A448" s="70">
        <v>3</v>
      </c>
      <c r="B448" s="3" t="s">
        <v>40</v>
      </c>
      <c r="C448" s="3" t="s">
        <v>353</v>
      </c>
      <c r="D448" s="3" t="s">
        <v>110</v>
      </c>
      <c r="E448" s="3" t="s">
        <v>354</v>
      </c>
      <c r="F448" s="3" t="s">
        <v>141</v>
      </c>
      <c r="G448" s="3" t="s">
        <v>569</v>
      </c>
      <c r="H448" s="208">
        <v>3603</v>
      </c>
      <c r="I448" s="70">
        <v>3</v>
      </c>
      <c r="J448" s="209">
        <f>'เลย '!F91</f>
        <v>828347.32</v>
      </c>
      <c r="K448" s="210">
        <f>'เลย '!AF91</f>
        <v>816066.19</v>
      </c>
      <c r="L448" s="210">
        <f>'เลย '!AG91</f>
        <v>387611.24000000005</v>
      </c>
      <c r="M448" s="210">
        <f>'เลย '!AH91</f>
        <v>557101.44999999995</v>
      </c>
      <c r="N448" s="3"/>
      <c r="O448" s="3"/>
      <c r="P448" s="3"/>
      <c r="Q448" s="77">
        <f t="shared" si="18"/>
        <v>-169490.2099999999</v>
      </c>
      <c r="R448" s="78">
        <f t="shared" si="19"/>
        <v>107.58013877324453</v>
      </c>
    </row>
    <row r="449" spans="1:18" ht="24.6" customHeight="1" x14ac:dyDescent="0.7">
      <c r="A449" s="70">
        <v>4</v>
      </c>
      <c r="B449" s="3" t="s">
        <v>40</v>
      </c>
      <c r="C449" s="3" t="s">
        <v>353</v>
      </c>
      <c r="D449" s="3" t="s">
        <v>110</v>
      </c>
      <c r="E449" s="3" t="s">
        <v>354</v>
      </c>
      <c r="F449" s="3" t="s">
        <v>141</v>
      </c>
      <c r="G449" s="3" t="s">
        <v>570</v>
      </c>
      <c r="H449" s="208">
        <v>1495</v>
      </c>
      <c r="I449" s="70">
        <v>1</v>
      </c>
      <c r="J449" s="209">
        <f>'เลย '!F92</f>
        <v>468518.95</v>
      </c>
      <c r="K449" s="210">
        <f>'เลย '!AF92</f>
        <v>498362.91000000003</v>
      </c>
      <c r="L449" s="210">
        <f>'เลย '!AG92</f>
        <v>153966.39999999999</v>
      </c>
      <c r="M449" s="210">
        <f>'เลย '!AH92</f>
        <v>207351.00999999998</v>
      </c>
      <c r="N449" s="3"/>
      <c r="O449" s="3"/>
      <c r="P449" s="3"/>
      <c r="Q449" s="77">
        <f t="shared" si="18"/>
        <v>-53384.609999999986</v>
      </c>
      <c r="R449" s="78">
        <f t="shared" si="19"/>
        <v>102.9875585284281</v>
      </c>
    </row>
    <row r="450" spans="1:18" ht="24.6" customHeight="1" x14ac:dyDescent="0.7">
      <c r="A450" s="70">
        <v>5</v>
      </c>
      <c r="B450" s="3" t="s">
        <v>40</v>
      </c>
      <c r="C450" s="3" t="s">
        <v>353</v>
      </c>
      <c r="D450" s="3" t="s">
        <v>110</v>
      </c>
      <c r="E450" s="3" t="s">
        <v>354</v>
      </c>
      <c r="F450" s="3" t="s">
        <v>141</v>
      </c>
      <c r="G450" s="3" t="s">
        <v>571</v>
      </c>
      <c r="H450" s="208">
        <v>2456</v>
      </c>
      <c r="I450" s="70">
        <v>2</v>
      </c>
      <c r="J450" s="209">
        <f>'เลย '!F93</f>
        <v>872650.45</v>
      </c>
      <c r="K450" s="210">
        <f>'เลย '!AF93</f>
        <v>783207.94</v>
      </c>
      <c r="L450" s="210">
        <f>'เลย '!AG93</f>
        <v>214018.3</v>
      </c>
      <c r="M450" s="210">
        <f>'เลย '!AH93</f>
        <v>286569.81</v>
      </c>
      <c r="N450" s="3"/>
      <c r="O450" s="3"/>
      <c r="P450" s="3"/>
      <c r="Q450" s="77">
        <f t="shared" si="18"/>
        <v>-72551.510000000009</v>
      </c>
      <c r="R450" s="78">
        <f t="shared" si="19"/>
        <v>87.141001628664483</v>
      </c>
    </row>
    <row r="451" spans="1:18" ht="24.6" customHeight="1" x14ac:dyDescent="0.7">
      <c r="A451" s="70">
        <v>6</v>
      </c>
      <c r="B451" s="3" t="s">
        <v>40</v>
      </c>
      <c r="C451" s="3" t="s">
        <v>353</v>
      </c>
      <c r="D451" s="3" t="s">
        <v>110</v>
      </c>
      <c r="E451" s="3" t="s">
        <v>354</v>
      </c>
      <c r="F451" s="3" t="s">
        <v>141</v>
      </c>
      <c r="G451" s="3" t="s">
        <v>572</v>
      </c>
      <c r="H451" s="208">
        <v>2444</v>
      </c>
      <c r="I451" s="70">
        <v>2</v>
      </c>
      <c r="J451" s="209">
        <f>'เลย '!F94</f>
        <v>519510.99</v>
      </c>
      <c r="K451" s="210">
        <f>'เลย '!AF94</f>
        <v>451839.91000000003</v>
      </c>
      <c r="L451" s="210">
        <f>'เลย '!AG94</f>
        <v>263546.05</v>
      </c>
      <c r="M451" s="210">
        <f>'เลย '!AH94</f>
        <v>270606.32999999996</v>
      </c>
      <c r="N451" s="3"/>
      <c r="O451" s="3"/>
      <c r="P451" s="3"/>
      <c r="Q451" s="77">
        <f t="shared" si="18"/>
        <v>-7060.2799999999697</v>
      </c>
      <c r="R451" s="78">
        <f t="shared" si="19"/>
        <v>107.83389934533551</v>
      </c>
    </row>
    <row r="452" spans="1:18" ht="24.6" customHeight="1" x14ac:dyDescent="0.7">
      <c r="A452" s="212">
        <v>13</v>
      </c>
      <c r="B452" s="213" t="s">
        <v>40</v>
      </c>
      <c r="C452" s="213"/>
      <c r="D452" s="213"/>
      <c r="E452" s="213" t="s">
        <v>56</v>
      </c>
      <c r="F452" s="213"/>
      <c r="G452" s="213" t="s">
        <v>356</v>
      </c>
      <c r="H452" s="216">
        <f>SUM(H446:H451)</f>
        <v>13370</v>
      </c>
      <c r="I452" s="212"/>
      <c r="J452" s="215">
        <f>SUM(J446:J451)</f>
        <v>3480086.3999999994</v>
      </c>
      <c r="K452" s="215">
        <f>SUM(K446:K451)</f>
        <v>3338414.69</v>
      </c>
      <c r="L452" s="215">
        <f>SUM(L446:L451)</f>
        <v>1365546.62</v>
      </c>
      <c r="M452" s="215">
        <f>SUM(M446:M451)</f>
        <v>1765697.46</v>
      </c>
      <c r="N452" s="213">
        <v>6</v>
      </c>
      <c r="O452" s="213">
        <v>6</v>
      </c>
      <c r="P452" s="213">
        <f>N452-O452</f>
        <v>0</v>
      </c>
      <c r="Q452" s="77">
        <f t="shared" si="18"/>
        <v>-400150.83999999985</v>
      </c>
      <c r="R452" s="78">
        <f>L452/H452</f>
        <v>102.13512490650712</v>
      </c>
    </row>
    <row r="453" spans="1:18" ht="24.6" customHeight="1" x14ac:dyDescent="0.7">
      <c r="A453" s="70">
        <v>1</v>
      </c>
      <c r="B453" s="3" t="s">
        <v>40</v>
      </c>
      <c r="C453" s="3" t="s">
        <v>357</v>
      </c>
      <c r="D453" s="3" t="s">
        <v>112</v>
      </c>
      <c r="E453" s="3" t="s">
        <v>358</v>
      </c>
      <c r="F453" s="3" t="s">
        <v>171</v>
      </c>
      <c r="G453" s="3" t="s">
        <v>359</v>
      </c>
      <c r="H453" s="208"/>
      <c r="I453" s="70"/>
      <c r="J453" s="209"/>
      <c r="K453" s="210"/>
      <c r="L453" s="211"/>
      <c r="M453" s="211"/>
      <c r="N453" s="3"/>
      <c r="O453" s="3"/>
      <c r="P453" s="3"/>
    </row>
    <row r="454" spans="1:18" ht="24.6" customHeight="1" x14ac:dyDescent="0.7">
      <c r="A454" s="70">
        <v>2</v>
      </c>
      <c r="B454" s="3" t="s">
        <v>40</v>
      </c>
      <c r="C454" s="3" t="s">
        <v>357</v>
      </c>
      <c r="D454" s="3" t="s">
        <v>112</v>
      </c>
      <c r="E454" s="3" t="s">
        <v>358</v>
      </c>
      <c r="F454" s="3" t="s">
        <v>141</v>
      </c>
      <c r="G454" s="3" t="s">
        <v>573</v>
      </c>
      <c r="H454" s="208">
        <v>5041</v>
      </c>
      <c r="I454" s="70">
        <v>4</v>
      </c>
      <c r="J454" s="209">
        <f>'เลย '!F95</f>
        <v>187697.91</v>
      </c>
      <c r="K454" s="210">
        <f>'เลย '!AF95</f>
        <v>-320778.2</v>
      </c>
      <c r="L454" s="210">
        <f>'เลย '!AG95</f>
        <v>119503.07</v>
      </c>
      <c r="M454" s="210">
        <f>'เลย '!AH95</f>
        <v>349547.6</v>
      </c>
      <c r="N454" s="3"/>
      <c r="O454" s="3"/>
      <c r="P454" s="3"/>
      <c r="Q454" s="77">
        <f t="shared" ref="Q454:Q516" si="20">L454-M454</f>
        <v>-230044.52999999997</v>
      </c>
      <c r="R454" s="78">
        <f t="shared" ref="R454:R516" si="21">L454/H454</f>
        <v>23.706222971632613</v>
      </c>
    </row>
    <row r="455" spans="1:18" ht="24.6" customHeight="1" x14ac:dyDescent="0.7">
      <c r="A455" s="70">
        <v>3</v>
      </c>
      <c r="B455" s="3" t="s">
        <v>40</v>
      </c>
      <c r="C455" s="3" t="s">
        <v>357</v>
      </c>
      <c r="D455" s="3" t="s">
        <v>112</v>
      </c>
      <c r="E455" s="3" t="s">
        <v>358</v>
      </c>
      <c r="F455" s="3" t="s">
        <v>141</v>
      </c>
      <c r="G455" s="3" t="s">
        <v>574</v>
      </c>
      <c r="H455" s="208">
        <v>2924</v>
      </c>
      <c r="I455" s="70">
        <v>2</v>
      </c>
      <c r="J455" s="209">
        <f>'เลย '!F96</f>
        <v>72573.83</v>
      </c>
      <c r="K455" s="210">
        <f>'เลย '!AF96</f>
        <v>-118169.89</v>
      </c>
      <c r="L455" s="210">
        <f>'เลย '!AG96</f>
        <v>158814.6</v>
      </c>
      <c r="M455" s="210">
        <f>'เลย '!AH96</f>
        <v>288953.81</v>
      </c>
      <c r="N455" s="3"/>
      <c r="O455" s="3"/>
      <c r="P455" s="3"/>
      <c r="Q455" s="77">
        <f t="shared" si="20"/>
        <v>-130139.20999999999</v>
      </c>
      <c r="R455" s="78">
        <f t="shared" si="21"/>
        <v>54.314158686730508</v>
      </c>
    </row>
    <row r="456" spans="1:18" ht="24.6" customHeight="1" x14ac:dyDescent="0.7">
      <c r="A456" s="70">
        <v>4</v>
      </c>
      <c r="B456" s="3" t="s">
        <v>40</v>
      </c>
      <c r="C456" s="3" t="s">
        <v>357</v>
      </c>
      <c r="D456" s="3" t="s">
        <v>112</v>
      </c>
      <c r="E456" s="3" t="s">
        <v>358</v>
      </c>
      <c r="F456" s="3" t="s">
        <v>141</v>
      </c>
      <c r="G456" s="3" t="s">
        <v>575</v>
      </c>
      <c r="H456" s="208">
        <v>5642</v>
      </c>
      <c r="I456" s="70">
        <v>4</v>
      </c>
      <c r="J456" s="209">
        <f>'เลย '!F97</f>
        <v>1327663.32</v>
      </c>
      <c r="K456" s="210">
        <f>'เลย '!AF97</f>
        <v>1248158.01</v>
      </c>
      <c r="L456" s="210">
        <f>'เลย '!AG97</f>
        <v>749598.61</v>
      </c>
      <c r="M456" s="210">
        <f>'เลย '!AH97</f>
        <v>907081.62</v>
      </c>
      <c r="N456" s="3"/>
      <c r="O456" s="3"/>
      <c r="P456" s="3"/>
      <c r="Q456" s="77">
        <f t="shared" si="20"/>
        <v>-157483.01</v>
      </c>
      <c r="R456" s="78">
        <f t="shared" si="21"/>
        <v>132.86044133286069</v>
      </c>
    </row>
    <row r="457" spans="1:18" ht="24.6" customHeight="1" x14ac:dyDescent="0.7">
      <c r="A457" s="70">
        <v>5</v>
      </c>
      <c r="B457" s="3" t="s">
        <v>40</v>
      </c>
      <c r="C457" s="3" t="s">
        <v>357</v>
      </c>
      <c r="D457" s="3" t="s">
        <v>112</v>
      </c>
      <c r="E457" s="3" t="s">
        <v>358</v>
      </c>
      <c r="F457" s="3" t="s">
        <v>141</v>
      </c>
      <c r="G457" s="3" t="s">
        <v>576</v>
      </c>
      <c r="H457" s="208">
        <v>2953</v>
      </c>
      <c r="I457" s="70">
        <v>2</v>
      </c>
      <c r="J457" s="209">
        <f>'เลย '!F98</f>
        <v>788384.09</v>
      </c>
      <c r="K457" s="210">
        <f>'เลย '!AF98</f>
        <v>725249.26</v>
      </c>
      <c r="L457" s="210">
        <f>'เลย '!AG98</f>
        <v>158435.33000000002</v>
      </c>
      <c r="M457" s="210">
        <f>'เลย '!AH98</f>
        <v>285106.34999999998</v>
      </c>
      <c r="N457" s="3"/>
      <c r="O457" s="3"/>
      <c r="P457" s="3"/>
      <c r="Q457" s="77">
        <f t="shared" si="20"/>
        <v>-126671.01999999996</v>
      </c>
      <c r="R457" s="78">
        <f t="shared" si="21"/>
        <v>53.652329834067054</v>
      </c>
    </row>
    <row r="458" spans="1:18" ht="24.6" customHeight="1" x14ac:dyDescent="0.7">
      <c r="A458" s="70">
        <v>6</v>
      </c>
      <c r="B458" s="3" t="s">
        <v>40</v>
      </c>
      <c r="C458" s="3" t="s">
        <v>357</v>
      </c>
      <c r="D458" s="3" t="s">
        <v>112</v>
      </c>
      <c r="E458" s="3" t="s">
        <v>358</v>
      </c>
      <c r="F458" s="3" t="s">
        <v>141</v>
      </c>
      <c r="G458" s="3" t="s">
        <v>577</v>
      </c>
      <c r="H458" s="208">
        <v>2821</v>
      </c>
      <c r="I458" s="70">
        <v>2</v>
      </c>
      <c r="J458" s="209">
        <f>'เลย '!F99</f>
        <v>876081.95</v>
      </c>
      <c r="K458" s="210">
        <f>'เลย '!AF99</f>
        <v>824821.33</v>
      </c>
      <c r="L458" s="210">
        <f>'เลย '!AG99</f>
        <v>115308.47</v>
      </c>
      <c r="M458" s="210">
        <f>'เลย '!AH99</f>
        <v>260136.99000000002</v>
      </c>
      <c r="N458" s="3"/>
      <c r="O458" s="3"/>
      <c r="P458" s="3"/>
      <c r="Q458" s="77">
        <f t="shared" si="20"/>
        <v>-144828.52000000002</v>
      </c>
      <c r="R458" s="78">
        <f t="shared" si="21"/>
        <v>40.875033676001415</v>
      </c>
    </row>
    <row r="459" spans="1:18" ht="24.6" customHeight="1" x14ac:dyDescent="0.7">
      <c r="A459" s="212">
        <v>14</v>
      </c>
      <c r="B459" s="213" t="s">
        <v>40</v>
      </c>
      <c r="C459" s="213"/>
      <c r="D459" s="213"/>
      <c r="E459" s="213" t="s">
        <v>56</v>
      </c>
      <c r="F459" s="213"/>
      <c r="G459" s="213" t="s">
        <v>360</v>
      </c>
      <c r="H459" s="216">
        <f>SUM(H453:H458)</f>
        <v>19381</v>
      </c>
      <c r="I459" s="212"/>
      <c r="J459" s="215">
        <f>SUM(J453:J458)</f>
        <v>3252401.0999999996</v>
      </c>
      <c r="K459" s="215">
        <f>SUM(K453:K458)</f>
        <v>2359280.5099999998</v>
      </c>
      <c r="L459" s="215">
        <f>SUM(L453:L458)</f>
        <v>1301660.08</v>
      </c>
      <c r="M459" s="215">
        <f>SUM(M453:M458)</f>
        <v>2090826.3699999999</v>
      </c>
      <c r="N459" s="213">
        <v>5</v>
      </c>
      <c r="O459" s="213">
        <v>5</v>
      </c>
      <c r="P459" s="213">
        <f>N459-O459</f>
        <v>0</v>
      </c>
      <c r="Q459" s="77">
        <f t="shared" si="20"/>
        <v>-789166.2899999998</v>
      </c>
      <c r="R459" s="78">
        <f t="shared" si="21"/>
        <v>67.161657293225332</v>
      </c>
    </row>
    <row r="460" spans="1:18" ht="25.2" customHeight="1" thickBot="1" x14ac:dyDescent="0.75">
      <c r="A460" s="8"/>
      <c r="B460" s="219" t="s">
        <v>40</v>
      </c>
      <c r="C460" s="219" t="s">
        <v>40</v>
      </c>
      <c r="D460" s="219" t="s">
        <v>40</v>
      </c>
      <c r="E460" s="219" t="s">
        <v>40</v>
      </c>
      <c r="F460" s="219"/>
      <c r="G460" s="219" t="s">
        <v>361</v>
      </c>
      <c r="H460" s="220">
        <f>H350+H355+H367+H376+H390+H397+H404+H413+H428+H433+H439+H445+H452+H459</f>
        <v>293522</v>
      </c>
      <c r="I460" s="8"/>
      <c r="J460" s="221">
        <f>J350+J355+J367+J376+J390+J397+J404+J413+J428+J433+J439+J445+J452+J459</f>
        <v>73507187.480000004</v>
      </c>
      <c r="K460" s="222">
        <f>K350+K355+K367+K376+K390+K397+K404+K413+K428+K433+K439+K445+K452+K459</f>
        <v>82347396.060000002</v>
      </c>
      <c r="L460" s="221">
        <f>L350+L355+L367+L376+L390+L397+L404+L413+L428+L433+L439+L445+L452+L459</f>
        <v>46608877.939999998</v>
      </c>
      <c r="M460" s="221">
        <f>M350+M355+M367+M376+M390+M397+M404+M413+M428+M433+M439+M445+M452+M459</f>
        <v>50688002.319999993</v>
      </c>
      <c r="N460" s="219">
        <f t="shared" ref="N460:O460" si="22">N350+N355+N367+N376+N390+N397+N404+N413+N428+N433+N439+N445+N452+N459</f>
        <v>97</v>
      </c>
      <c r="O460" s="219">
        <f t="shared" si="22"/>
        <v>97</v>
      </c>
      <c r="P460" s="219">
        <f>N460-O460</f>
        <v>0</v>
      </c>
      <c r="Q460" s="77">
        <f t="shared" si="20"/>
        <v>-4079124.3799999952</v>
      </c>
      <c r="R460" s="78">
        <f t="shared" si="21"/>
        <v>158.79177008878381</v>
      </c>
    </row>
    <row r="461" spans="1:18" ht="25.8" customHeight="1" thickTop="1" thickBot="1" x14ac:dyDescent="0.75">
      <c r="A461" s="223"/>
      <c r="B461" s="224"/>
      <c r="C461" s="224"/>
      <c r="D461" s="224"/>
      <c r="E461" s="323" t="s">
        <v>362</v>
      </c>
      <c r="F461" s="324"/>
      <c r="G461" s="325"/>
      <c r="H461" s="225"/>
      <c r="I461" s="223"/>
      <c r="J461" s="263">
        <f>J460/O460</f>
        <v>757806.05649484543</v>
      </c>
      <c r="K461" s="264">
        <f>K460/O460</f>
        <v>848942.22742268047</v>
      </c>
      <c r="L461" s="263">
        <f>L460/O460</f>
        <v>480503.89628865977</v>
      </c>
      <c r="M461" s="263">
        <f>M460/O460</f>
        <v>522556.72494845354</v>
      </c>
      <c r="N461" s="224"/>
      <c r="O461" s="224"/>
      <c r="P461" s="224"/>
      <c r="Q461" s="77">
        <f t="shared" si="20"/>
        <v>-42052.828659793769</v>
      </c>
    </row>
    <row r="462" spans="1:18" ht="25.2" customHeight="1" thickTop="1" x14ac:dyDescent="0.7">
      <c r="A462" s="226">
        <v>1</v>
      </c>
      <c r="B462" s="227" t="s">
        <v>42</v>
      </c>
      <c r="C462" s="227" t="s">
        <v>363</v>
      </c>
      <c r="D462" s="227" t="s">
        <v>364</v>
      </c>
      <c r="E462" s="227" t="s">
        <v>365</v>
      </c>
      <c r="F462" s="227" t="s">
        <v>138</v>
      </c>
      <c r="G462" s="227" t="s">
        <v>366</v>
      </c>
      <c r="H462" s="228"/>
      <c r="I462" s="226"/>
      <c r="J462" s="229"/>
      <c r="K462" s="230"/>
      <c r="L462" s="243"/>
      <c r="M462" s="243"/>
      <c r="N462" s="227"/>
      <c r="O462" s="227"/>
      <c r="P462" s="227"/>
    </row>
    <row r="463" spans="1:18" ht="24.6" customHeight="1" x14ac:dyDescent="0.7">
      <c r="A463" s="70">
        <v>2</v>
      </c>
      <c r="B463" s="3" t="s">
        <v>42</v>
      </c>
      <c r="C463" s="3" t="s">
        <v>363</v>
      </c>
      <c r="D463" s="3" t="s">
        <v>364</v>
      </c>
      <c r="E463" s="3" t="s">
        <v>365</v>
      </c>
      <c r="F463" s="3" t="s">
        <v>141</v>
      </c>
      <c r="G463" s="3" t="s">
        <v>787</v>
      </c>
      <c r="H463" s="208">
        <v>4149</v>
      </c>
      <c r="I463" s="70">
        <v>3</v>
      </c>
      <c r="J463" s="209">
        <f>หนองคาย!F12</f>
        <v>802731.85</v>
      </c>
      <c r="K463" s="210">
        <f>หนองคาย!AG12</f>
        <v>838473.05999999994</v>
      </c>
      <c r="L463" s="211">
        <f>หนองคาย!AH12</f>
        <v>355803.21</v>
      </c>
      <c r="M463" s="211">
        <f>หนองคาย!AI12</f>
        <v>641412.62999999989</v>
      </c>
      <c r="N463" s="3"/>
      <c r="O463" s="3"/>
      <c r="P463" s="3"/>
      <c r="Q463" s="77">
        <f t="shared" si="20"/>
        <v>-285609.41999999987</v>
      </c>
      <c r="R463" s="78">
        <f t="shared" si="21"/>
        <v>85.75637744034708</v>
      </c>
    </row>
    <row r="464" spans="1:18" ht="24.6" customHeight="1" x14ac:dyDescent="0.7">
      <c r="A464" s="70">
        <v>3</v>
      </c>
      <c r="B464" s="3" t="s">
        <v>42</v>
      </c>
      <c r="C464" s="3" t="s">
        <v>363</v>
      </c>
      <c r="D464" s="3" t="s">
        <v>364</v>
      </c>
      <c r="E464" s="3" t="s">
        <v>365</v>
      </c>
      <c r="F464" s="3" t="s">
        <v>141</v>
      </c>
      <c r="G464" s="3" t="s">
        <v>788</v>
      </c>
      <c r="H464" s="208">
        <v>4404</v>
      </c>
      <c r="I464" s="70">
        <v>3</v>
      </c>
      <c r="J464" s="209">
        <f>หนองคาย!F13</f>
        <v>1070685.27</v>
      </c>
      <c r="K464" s="210">
        <f>หนองคาย!AG13</f>
        <v>1127861.5900000001</v>
      </c>
      <c r="L464" s="211">
        <f>หนองคาย!AH13</f>
        <v>417126.99</v>
      </c>
      <c r="M464" s="211">
        <f>หนองคาย!AI13</f>
        <v>588715.16</v>
      </c>
      <c r="N464" s="3"/>
      <c r="O464" s="3"/>
      <c r="P464" s="3"/>
      <c r="Q464" s="77">
        <f t="shared" si="20"/>
        <v>-171588.17000000004</v>
      </c>
      <c r="R464" s="78">
        <f t="shared" si="21"/>
        <v>94.715483651226151</v>
      </c>
    </row>
    <row r="465" spans="1:18" ht="24.6" customHeight="1" x14ac:dyDescent="0.7">
      <c r="A465" s="70">
        <v>4</v>
      </c>
      <c r="B465" s="3" t="s">
        <v>42</v>
      </c>
      <c r="C465" s="3" t="s">
        <v>363</v>
      </c>
      <c r="D465" s="3" t="s">
        <v>364</v>
      </c>
      <c r="E465" s="3" t="s">
        <v>365</v>
      </c>
      <c r="F465" s="3" t="s">
        <v>141</v>
      </c>
      <c r="G465" s="3" t="s">
        <v>789</v>
      </c>
      <c r="H465" s="208">
        <v>2830</v>
      </c>
      <c r="I465" s="70">
        <v>2</v>
      </c>
      <c r="J465" s="209">
        <f>หนองคาย!F14</f>
        <v>11276.59</v>
      </c>
      <c r="K465" s="210">
        <f>หนองคาย!AG14</f>
        <v>55659.35</v>
      </c>
      <c r="L465" s="211">
        <f>หนองคาย!AH14</f>
        <v>182777.77</v>
      </c>
      <c r="M465" s="211">
        <f>หนองคาย!AI14</f>
        <v>286513.69</v>
      </c>
      <c r="N465" s="3"/>
      <c r="O465" s="3"/>
      <c r="P465" s="3"/>
      <c r="Q465" s="77">
        <f t="shared" si="20"/>
        <v>-103735.92000000001</v>
      </c>
      <c r="R465" s="78">
        <f t="shared" si="21"/>
        <v>64.585784452296821</v>
      </c>
    </row>
    <row r="466" spans="1:18" ht="24.6" customHeight="1" x14ac:dyDescent="0.7">
      <c r="A466" s="70">
        <v>5</v>
      </c>
      <c r="B466" s="3" t="s">
        <v>42</v>
      </c>
      <c r="C466" s="3" t="s">
        <v>363</v>
      </c>
      <c r="D466" s="3" t="s">
        <v>364</v>
      </c>
      <c r="E466" s="3" t="s">
        <v>365</v>
      </c>
      <c r="F466" s="3" t="s">
        <v>141</v>
      </c>
      <c r="G466" s="3" t="s">
        <v>790</v>
      </c>
      <c r="H466" s="208">
        <v>4180</v>
      </c>
      <c r="I466" s="70">
        <v>3</v>
      </c>
      <c r="J466" s="209">
        <f>หนองคาย!F15</f>
        <v>839792.26</v>
      </c>
      <c r="K466" s="210">
        <f>หนองคาย!AG15</f>
        <v>925273.95</v>
      </c>
      <c r="L466" s="211">
        <f>หนองคาย!AH15</f>
        <v>713504.16999999993</v>
      </c>
      <c r="M466" s="211">
        <f>หนองคาย!AI15</f>
        <v>682046.11</v>
      </c>
      <c r="N466" s="3"/>
      <c r="O466" s="3"/>
      <c r="P466" s="3"/>
      <c r="Q466" s="77">
        <f t="shared" si="20"/>
        <v>31458.059999999939</v>
      </c>
      <c r="R466" s="78">
        <f t="shared" si="21"/>
        <v>170.69477751196172</v>
      </c>
    </row>
    <row r="467" spans="1:18" ht="24.6" customHeight="1" x14ac:dyDescent="0.7">
      <c r="A467" s="70">
        <v>6</v>
      </c>
      <c r="B467" s="3" t="s">
        <v>42</v>
      </c>
      <c r="C467" s="3" t="s">
        <v>363</v>
      </c>
      <c r="D467" s="3" t="s">
        <v>364</v>
      </c>
      <c r="E467" s="3" t="s">
        <v>365</v>
      </c>
      <c r="F467" s="3" t="s">
        <v>141</v>
      </c>
      <c r="G467" s="3" t="s">
        <v>791</v>
      </c>
      <c r="H467" s="208">
        <v>7166</v>
      </c>
      <c r="I467" s="70">
        <v>5</v>
      </c>
      <c r="J467" s="209">
        <f>หนองคาย!F16</f>
        <v>1100364.42</v>
      </c>
      <c r="K467" s="210">
        <f>หนองคาย!AG16</f>
        <v>1120954.42</v>
      </c>
      <c r="L467" s="211">
        <f>หนองคาย!AH16</f>
        <v>602526.34</v>
      </c>
      <c r="M467" s="211">
        <f>หนองคาย!AI16</f>
        <v>736070.33</v>
      </c>
      <c r="N467" s="3"/>
      <c r="O467" s="3"/>
      <c r="P467" s="3"/>
      <c r="Q467" s="77">
        <f t="shared" si="20"/>
        <v>-133543.99</v>
      </c>
      <c r="R467" s="78">
        <f t="shared" si="21"/>
        <v>84.081264303656155</v>
      </c>
    </row>
    <row r="468" spans="1:18" ht="24.6" customHeight="1" x14ac:dyDescent="0.7">
      <c r="A468" s="70">
        <v>7</v>
      </c>
      <c r="B468" s="3" t="s">
        <v>42</v>
      </c>
      <c r="C468" s="3" t="s">
        <v>363</v>
      </c>
      <c r="D468" s="3" t="s">
        <v>364</v>
      </c>
      <c r="E468" s="3" t="s">
        <v>365</v>
      </c>
      <c r="F468" s="3" t="s">
        <v>141</v>
      </c>
      <c r="G468" s="3" t="s">
        <v>792</v>
      </c>
      <c r="H468" s="208">
        <v>6340</v>
      </c>
      <c r="I468" s="70">
        <v>5</v>
      </c>
      <c r="J468" s="209">
        <f>หนองคาย!F17</f>
        <v>1284329.21</v>
      </c>
      <c r="K468" s="210">
        <f>หนองคาย!AG17</f>
        <v>1383253.6400000001</v>
      </c>
      <c r="L468" s="211">
        <f>หนองคาย!AH17</f>
        <v>685830.69</v>
      </c>
      <c r="M468" s="211">
        <f>หนองคาย!AI17</f>
        <v>703498.84</v>
      </c>
      <c r="N468" s="3"/>
      <c r="O468" s="3"/>
      <c r="P468" s="3"/>
      <c r="Q468" s="77">
        <f t="shared" si="20"/>
        <v>-17668.150000000023</v>
      </c>
      <c r="R468" s="78">
        <f t="shared" si="21"/>
        <v>108.17518769716088</v>
      </c>
    </row>
    <row r="469" spans="1:18" ht="24.6" customHeight="1" x14ac:dyDescent="0.7">
      <c r="A469" s="70">
        <v>8</v>
      </c>
      <c r="B469" s="3" t="s">
        <v>42</v>
      </c>
      <c r="C469" s="3" t="s">
        <v>363</v>
      </c>
      <c r="D469" s="3" t="s">
        <v>364</v>
      </c>
      <c r="E469" s="3" t="s">
        <v>365</v>
      </c>
      <c r="F469" s="3" t="s">
        <v>141</v>
      </c>
      <c r="G469" s="3" t="s">
        <v>793</v>
      </c>
      <c r="H469" s="208">
        <v>2131</v>
      </c>
      <c r="I469" s="70">
        <v>2</v>
      </c>
      <c r="J469" s="209">
        <f>หนองคาย!F18</f>
        <v>491896.08</v>
      </c>
      <c r="K469" s="210">
        <f>หนองคาย!AG18</f>
        <v>587349.30000000005</v>
      </c>
      <c r="L469" s="211">
        <f>หนองคาย!AH18</f>
        <v>308169.09999999998</v>
      </c>
      <c r="M469" s="211">
        <f>หนองคาย!AI18</f>
        <v>767080.28999999992</v>
      </c>
      <c r="N469" s="3"/>
      <c r="O469" s="3"/>
      <c r="P469" s="3"/>
      <c r="Q469" s="77">
        <f t="shared" si="20"/>
        <v>-458911.18999999994</v>
      </c>
      <c r="R469" s="78">
        <f t="shared" si="21"/>
        <v>144.61243547630218</v>
      </c>
    </row>
    <row r="470" spans="1:18" ht="24.6" customHeight="1" x14ac:dyDescent="0.7">
      <c r="A470" s="70">
        <v>9</v>
      </c>
      <c r="B470" s="3" t="s">
        <v>42</v>
      </c>
      <c r="C470" s="3" t="s">
        <v>363</v>
      </c>
      <c r="D470" s="3" t="s">
        <v>364</v>
      </c>
      <c r="E470" s="3" t="s">
        <v>365</v>
      </c>
      <c r="F470" s="3" t="s">
        <v>141</v>
      </c>
      <c r="G470" s="3" t="s">
        <v>794</v>
      </c>
      <c r="H470" s="208">
        <v>821</v>
      </c>
      <c r="I470" s="70">
        <v>1</v>
      </c>
      <c r="J470" s="209">
        <f>หนองคาย!F19</f>
        <v>257062.56</v>
      </c>
      <c r="K470" s="210">
        <f>หนองคาย!AG19</f>
        <v>466662.11</v>
      </c>
      <c r="L470" s="211">
        <f>หนองคาย!AH19</f>
        <v>17071.8</v>
      </c>
      <c r="M470" s="211">
        <f>หนองคาย!AI19</f>
        <v>132604.01999999999</v>
      </c>
      <c r="N470" s="3"/>
      <c r="O470" s="3"/>
      <c r="P470" s="3"/>
      <c r="Q470" s="77">
        <f t="shared" si="20"/>
        <v>-115532.21999999999</v>
      </c>
      <c r="R470" s="78">
        <f t="shared" si="21"/>
        <v>20.793909866017053</v>
      </c>
    </row>
    <row r="471" spans="1:18" ht="24.6" customHeight="1" x14ac:dyDescent="0.7">
      <c r="A471" s="70">
        <v>10</v>
      </c>
      <c r="B471" s="3" t="s">
        <v>42</v>
      </c>
      <c r="C471" s="3" t="s">
        <v>363</v>
      </c>
      <c r="D471" s="3" t="s">
        <v>364</v>
      </c>
      <c r="E471" s="3" t="s">
        <v>365</v>
      </c>
      <c r="F471" s="3" t="s">
        <v>141</v>
      </c>
      <c r="G471" s="3" t="s">
        <v>795</v>
      </c>
      <c r="H471" s="208">
        <v>5286</v>
      </c>
      <c r="I471" s="70">
        <v>4</v>
      </c>
      <c r="J471" s="209">
        <f>หนองคาย!F20</f>
        <v>3049199.65</v>
      </c>
      <c r="K471" s="210">
        <f>หนองคาย!AG20</f>
        <v>3183591.77</v>
      </c>
      <c r="L471" s="211">
        <f>หนองคาย!AH20</f>
        <v>375231.98</v>
      </c>
      <c r="M471" s="211">
        <f>หนองคาย!AI20</f>
        <v>584292.82999999996</v>
      </c>
      <c r="N471" s="3"/>
      <c r="O471" s="3"/>
      <c r="P471" s="3"/>
      <c r="Q471" s="77">
        <f t="shared" si="20"/>
        <v>-209060.84999999998</v>
      </c>
      <c r="R471" s="78">
        <f t="shared" si="21"/>
        <v>70.985996973136579</v>
      </c>
    </row>
    <row r="472" spans="1:18" ht="24.6" customHeight="1" x14ac:dyDescent="0.7">
      <c r="A472" s="70">
        <v>11</v>
      </c>
      <c r="B472" s="3" t="s">
        <v>42</v>
      </c>
      <c r="C472" s="3" t="s">
        <v>363</v>
      </c>
      <c r="D472" s="3" t="s">
        <v>364</v>
      </c>
      <c r="E472" s="3" t="s">
        <v>365</v>
      </c>
      <c r="F472" s="3" t="s">
        <v>141</v>
      </c>
      <c r="G472" s="3" t="s">
        <v>796</v>
      </c>
      <c r="H472" s="208">
        <v>5603</v>
      </c>
      <c r="I472" s="70">
        <v>4</v>
      </c>
      <c r="J472" s="209">
        <f>หนองคาย!F21</f>
        <v>496992.71</v>
      </c>
      <c r="K472" s="210">
        <f>หนองคาย!AG21</f>
        <v>670061.56000000006</v>
      </c>
      <c r="L472" s="211">
        <f>หนองคาย!AH21</f>
        <v>316900.88</v>
      </c>
      <c r="M472" s="211">
        <f>หนองคาย!AI21</f>
        <v>491333.52</v>
      </c>
      <c r="N472" s="3"/>
      <c r="O472" s="3"/>
      <c r="P472" s="3"/>
      <c r="Q472" s="77">
        <f t="shared" si="20"/>
        <v>-174432.64000000001</v>
      </c>
      <c r="R472" s="78">
        <f t="shared" si="21"/>
        <v>56.559143316080672</v>
      </c>
    </row>
    <row r="473" spans="1:18" ht="24.6" customHeight="1" x14ac:dyDescent="0.7">
      <c r="A473" s="70">
        <v>12</v>
      </c>
      <c r="B473" s="3" t="s">
        <v>42</v>
      </c>
      <c r="C473" s="3" t="s">
        <v>363</v>
      </c>
      <c r="D473" s="3" t="s">
        <v>364</v>
      </c>
      <c r="E473" s="3" t="s">
        <v>365</v>
      </c>
      <c r="F473" s="3" t="s">
        <v>141</v>
      </c>
      <c r="G473" s="3" t="s">
        <v>797</v>
      </c>
      <c r="H473" s="208">
        <v>4772</v>
      </c>
      <c r="I473" s="70">
        <v>4</v>
      </c>
      <c r="J473" s="209">
        <f>หนองคาย!F22</f>
        <v>608892.47</v>
      </c>
      <c r="K473" s="210">
        <f>หนองคาย!AG22</f>
        <v>644256.53999999992</v>
      </c>
      <c r="L473" s="211">
        <f>หนองคาย!AH22</f>
        <v>492154.64</v>
      </c>
      <c r="M473" s="211">
        <f>หนองคาย!AI22</f>
        <v>543986.27</v>
      </c>
      <c r="N473" s="3"/>
      <c r="O473" s="3"/>
      <c r="P473" s="3"/>
      <c r="Q473" s="77">
        <f t="shared" si="20"/>
        <v>-51831.630000000005</v>
      </c>
      <c r="R473" s="78">
        <f t="shared" si="21"/>
        <v>103.13383067896061</v>
      </c>
    </row>
    <row r="474" spans="1:18" ht="24.6" customHeight="1" x14ac:dyDescent="0.7">
      <c r="A474" s="70">
        <v>13</v>
      </c>
      <c r="B474" s="3" t="s">
        <v>42</v>
      </c>
      <c r="C474" s="3" t="s">
        <v>363</v>
      </c>
      <c r="D474" s="3" t="s">
        <v>364</v>
      </c>
      <c r="E474" s="3" t="s">
        <v>365</v>
      </c>
      <c r="F474" s="3" t="s">
        <v>141</v>
      </c>
      <c r="G474" s="3" t="s">
        <v>798</v>
      </c>
      <c r="H474" s="208">
        <v>4728</v>
      </c>
      <c r="I474" s="70">
        <v>4</v>
      </c>
      <c r="J474" s="209">
        <f>หนองคาย!F23</f>
        <v>1034025.83</v>
      </c>
      <c r="K474" s="210">
        <f>หนองคาย!AG23</f>
        <v>1111053.5699999998</v>
      </c>
      <c r="L474" s="211">
        <f>หนองคาย!AH23</f>
        <v>481412.93</v>
      </c>
      <c r="M474" s="211">
        <f>หนองคาย!AI23</f>
        <v>665767.13000000012</v>
      </c>
      <c r="N474" s="3"/>
      <c r="O474" s="3"/>
      <c r="P474" s="3"/>
      <c r="Q474" s="77">
        <f t="shared" si="20"/>
        <v>-184354.20000000013</v>
      </c>
      <c r="R474" s="78">
        <f t="shared" si="21"/>
        <v>101.82168570219966</v>
      </c>
    </row>
    <row r="475" spans="1:18" ht="24.6" customHeight="1" x14ac:dyDescent="0.7">
      <c r="A475" s="70">
        <v>14</v>
      </c>
      <c r="B475" s="3" t="s">
        <v>42</v>
      </c>
      <c r="C475" s="3" t="s">
        <v>363</v>
      </c>
      <c r="D475" s="3" t="s">
        <v>364</v>
      </c>
      <c r="E475" s="3" t="s">
        <v>365</v>
      </c>
      <c r="F475" s="3" t="s">
        <v>141</v>
      </c>
      <c r="G475" s="3" t="s">
        <v>799</v>
      </c>
      <c r="H475" s="208">
        <v>7662</v>
      </c>
      <c r="I475" s="70">
        <v>5</v>
      </c>
      <c r="J475" s="209">
        <f>หนองคาย!F24</f>
        <v>1644614.49</v>
      </c>
      <c r="K475" s="210">
        <f>หนองคาย!AG24</f>
        <v>1673904.0899999999</v>
      </c>
      <c r="L475" s="211">
        <f>หนองคาย!AH24</f>
        <v>1877313.73</v>
      </c>
      <c r="M475" s="211">
        <f>หนองคาย!AI24</f>
        <v>1176436.0699999998</v>
      </c>
      <c r="N475" s="3"/>
      <c r="O475" s="3"/>
      <c r="P475" s="3"/>
      <c r="Q475" s="77">
        <f t="shared" si="20"/>
        <v>700877.66000000015</v>
      </c>
      <c r="R475" s="78">
        <f t="shared" si="21"/>
        <v>245.01614852518924</v>
      </c>
    </row>
    <row r="476" spans="1:18" ht="24.6" customHeight="1" x14ac:dyDescent="0.7">
      <c r="A476" s="70">
        <v>15</v>
      </c>
      <c r="B476" s="3" t="s">
        <v>42</v>
      </c>
      <c r="C476" s="3" t="s">
        <v>363</v>
      </c>
      <c r="D476" s="3" t="s">
        <v>364</v>
      </c>
      <c r="E476" s="3" t="s">
        <v>365</v>
      </c>
      <c r="F476" s="3" t="s">
        <v>141</v>
      </c>
      <c r="G476" s="3" t="s">
        <v>800</v>
      </c>
      <c r="H476" s="208">
        <v>5895</v>
      </c>
      <c r="I476" s="70">
        <v>4</v>
      </c>
      <c r="J476" s="209">
        <f>หนองคาย!F25</f>
        <v>746365.85</v>
      </c>
      <c r="K476" s="210">
        <f>หนองคาย!AG25</f>
        <v>803523.54</v>
      </c>
      <c r="L476" s="211">
        <f>หนองคาย!AH25</f>
        <v>783239.24</v>
      </c>
      <c r="M476" s="211">
        <f>หนองคาย!AI25</f>
        <v>485369.73000000004</v>
      </c>
      <c r="N476" s="3"/>
      <c r="O476" s="3"/>
      <c r="P476" s="3"/>
      <c r="Q476" s="77">
        <f t="shared" si="20"/>
        <v>297869.50999999995</v>
      </c>
      <c r="R476" s="78">
        <f t="shared" si="21"/>
        <v>132.86501102629347</v>
      </c>
    </row>
    <row r="477" spans="1:18" ht="24.6" customHeight="1" x14ac:dyDescent="0.7">
      <c r="A477" s="70">
        <v>16</v>
      </c>
      <c r="B477" s="3" t="s">
        <v>42</v>
      </c>
      <c r="C477" s="3" t="s">
        <v>363</v>
      </c>
      <c r="D477" s="3" t="s">
        <v>364</v>
      </c>
      <c r="E477" s="3" t="s">
        <v>365</v>
      </c>
      <c r="F477" s="3" t="s">
        <v>141</v>
      </c>
      <c r="G477" s="3" t="s">
        <v>801</v>
      </c>
      <c r="H477" s="208">
        <v>4523</v>
      </c>
      <c r="I477" s="70">
        <v>4</v>
      </c>
      <c r="J477" s="209">
        <f>หนองคาย!F26</f>
        <v>716901.22</v>
      </c>
      <c r="K477" s="210">
        <f>หนองคาย!AG26</f>
        <v>875198.78999999992</v>
      </c>
      <c r="L477" s="211">
        <f>หนองคาย!AH26</f>
        <v>1046075.72</v>
      </c>
      <c r="M477" s="211">
        <f>หนองคาย!AI26</f>
        <v>960785.64</v>
      </c>
      <c r="N477" s="3"/>
      <c r="O477" s="3"/>
      <c r="P477" s="3"/>
      <c r="Q477" s="77">
        <f t="shared" si="20"/>
        <v>85290.079999999958</v>
      </c>
      <c r="R477" s="78">
        <f t="shared" si="21"/>
        <v>231.27917753703295</v>
      </c>
    </row>
    <row r="478" spans="1:18" ht="24.6" customHeight="1" x14ac:dyDescent="0.7">
      <c r="A478" s="70">
        <v>17</v>
      </c>
      <c r="B478" s="3" t="s">
        <v>42</v>
      </c>
      <c r="C478" s="3" t="s">
        <v>363</v>
      </c>
      <c r="D478" s="3" t="s">
        <v>364</v>
      </c>
      <c r="E478" s="3" t="s">
        <v>365</v>
      </c>
      <c r="F478" s="3" t="s">
        <v>141</v>
      </c>
      <c r="G478" s="3" t="s">
        <v>802</v>
      </c>
      <c r="H478" s="208">
        <v>2929</v>
      </c>
      <c r="I478" s="70">
        <v>2</v>
      </c>
      <c r="J478" s="209">
        <f>หนองคาย!F27</f>
        <v>217267.93</v>
      </c>
      <c r="K478" s="210">
        <f>หนองคาย!AG27</f>
        <v>266668.93</v>
      </c>
      <c r="L478" s="211">
        <f>หนองคาย!AH27</f>
        <v>273668.32</v>
      </c>
      <c r="M478" s="211">
        <f>หนองคาย!AI27</f>
        <v>399376.6</v>
      </c>
      <c r="N478" s="3"/>
      <c r="O478" s="3"/>
      <c r="P478" s="3"/>
      <c r="Q478" s="77">
        <f t="shared" si="20"/>
        <v>-125708.27999999997</v>
      </c>
      <c r="R478" s="78">
        <f t="shared" si="21"/>
        <v>93.434045749402529</v>
      </c>
    </row>
    <row r="479" spans="1:18" ht="24.6" customHeight="1" x14ac:dyDescent="0.7">
      <c r="A479" s="70">
        <v>18</v>
      </c>
      <c r="B479" s="3" t="s">
        <v>42</v>
      </c>
      <c r="C479" s="3" t="s">
        <v>363</v>
      </c>
      <c r="D479" s="3" t="s">
        <v>364</v>
      </c>
      <c r="E479" s="3" t="s">
        <v>365</v>
      </c>
      <c r="F479" s="3" t="s">
        <v>141</v>
      </c>
      <c r="G479" s="3" t="s">
        <v>803</v>
      </c>
      <c r="H479" s="208">
        <v>2602</v>
      </c>
      <c r="I479" s="70">
        <v>2</v>
      </c>
      <c r="J479" s="209">
        <f>หนองคาย!F28</f>
        <v>407781.3</v>
      </c>
      <c r="K479" s="210">
        <f>หนองคาย!AG28</f>
        <v>433556.75</v>
      </c>
      <c r="L479" s="211">
        <f>หนองคาย!AH28</f>
        <v>293193.5</v>
      </c>
      <c r="M479" s="211">
        <f>หนองคาย!AI28</f>
        <v>529363.73</v>
      </c>
      <c r="N479" s="3"/>
      <c r="O479" s="3"/>
      <c r="P479" s="3"/>
      <c r="Q479" s="77">
        <f t="shared" si="20"/>
        <v>-236170.22999999998</v>
      </c>
      <c r="R479" s="78">
        <f t="shared" si="21"/>
        <v>112.68005380476556</v>
      </c>
    </row>
    <row r="480" spans="1:18" ht="24.6" customHeight="1" x14ac:dyDescent="0.7">
      <c r="A480" s="212">
        <v>1</v>
      </c>
      <c r="B480" s="213" t="s">
        <v>42</v>
      </c>
      <c r="C480" s="213"/>
      <c r="D480" s="213"/>
      <c r="E480" s="213" t="s">
        <v>56</v>
      </c>
      <c r="F480" s="213"/>
      <c r="G480" s="213" t="s">
        <v>367</v>
      </c>
      <c r="H480" s="216">
        <f>SUM(H462:H479)</f>
        <v>76021</v>
      </c>
      <c r="I480" s="212"/>
      <c r="J480" s="215">
        <f>SUM(J462:J479)</f>
        <v>14780179.690000001</v>
      </c>
      <c r="K480" s="215">
        <f>SUM(K462:K479)</f>
        <v>16167302.959999997</v>
      </c>
      <c r="L480" s="215">
        <f>SUM(L462:L479)</f>
        <v>9222001.0099999998</v>
      </c>
      <c r="M480" s="215">
        <f>SUM(M462:M479)</f>
        <v>10374652.59</v>
      </c>
      <c r="N480" s="213">
        <v>17</v>
      </c>
      <c r="O480" s="213">
        <v>17</v>
      </c>
      <c r="P480" s="213">
        <f>N480-O480</f>
        <v>0</v>
      </c>
      <c r="Q480" s="77">
        <f t="shared" si="20"/>
        <v>-1152651.58</v>
      </c>
      <c r="R480" s="78">
        <f>L480/H480</f>
        <v>121.30859907130925</v>
      </c>
    </row>
    <row r="481" spans="1:18" ht="24.6" customHeight="1" x14ac:dyDescent="0.7">
      <c r="A481" s="70">
        <v>1</v>
      </c>
      <c r="B481" s="3" t="s">
        <v>42</v>
      </c>
      <c r="C481" s="3" t="s">
        <v>368</v>
      </c>
      <c r="D481" s="3" t="s">
        <v>78</v>
      </c>
      <c r="E481" s="3" t="s">
        <v>369</v>
      </c>
      <c r="F481" s="3" t="s">
        <v>269</v>
      </c>
      <c r="G481" s="3" t="s">
        <v>370</v>
      </c>
      <c r="H481" s="208"/>
      <c r="I481" s="70"/>
      <c r="J481" s="209"/>
      <c r="K481" s="210"/>
      <c r="L481" s="211"/>
      <c r="M481" s="211"/>
      <c r="N481" s="3"/>
      <c r="O481" s="3"/>
      <c r="P481" s="3"/>
    </row>
    <row r="482" spans="1:18" ht="24.6" customHeight="1" x14ac:dyDescent="0.7">
      <c r="A482" s="70">
        <v>2</v>
      </c>
      <c r="B482" s="3" t="s">
        <v>42</v>
      </c>
      <c r="C482" s="3" t="s">
        <v>368</v>
      </c>
      <c r="D482" s="3" t="s">
        <v>78</v>
      </c>
      <c r="E482" s="3" t="s">
        <v>369</v>
      </c>
      <c r="F482" s="3" t="s">
        <v>141</v>
      </c>
      <c r="G482" s="3" t="s">
        <v>804</v>
      </c>
      <c r="H482" s="208">
        <v>3874</v>
      </c>
      <c r="I482" s="70">
        <v>3</v>
      </c>
      <c r="J482" s="209">
        <f>หนองคาย!F29</f>
        <v>533319.41</v>
      </c>
      <c r="K482" s="210">
        <f>หนองคาย!AG29</f>
        <v>682599.34000000008</v>
      </c>
      <c r="L482" s="211">
        <f>หนองคาย!AH29</f>
        <v>1097349.53</v>
      </c>
      <c r="M482" s="211">
        <f>หนองคาย!AI29</f>
        <v>799031.66999999993</v>
      </c>
      <c r="N482" s="3"/>
      <c r="O482" s="3"/>
      <c r="P482" s="3"/>
      <c r="Q482" s="77">
        <f t="shared" si="20"/>
        <v>298317.8600000001</v>
      </c>
      <c r="R482" s="78">
        <f t="shared" si="21"/>
        <v>283.26007485802791</v>
      </c>
    </row>
    <row r="483" spans="1:18" ht="24.6" customHeight="1" x14ac:dyDescent="0.7">
      <c r="A483" s="70">
        <v>3</v>
      </c>
      <c r="B483" s="3" t="s">
        <v>42</v>
      </c>
      <c r="C483" s="3" t="s">
        <v>368</v>
      </c>
      <c r="D483" s="3" t="s">
        <v>78</v>
      </c>
      <c r="E483" s="3" t="s">
        <v>369</v>
      </c>
      <c r="F483" s="3" t="s">
        <v>141</v>
      </c>
      <c r="G483" s="3" t="s">
        <v>805</v>
      </c>
      <c r="H483" s="208">
        <v>3204</v>
      </c>
      <c r="I483" s="70">
        <v>3</v>
      </c>
      <c r="J483" s="209">
        <f>หนองคาย!F30</f>
        <v>623111.38</v>
      </c>
      <c r="K483" s="210">
        <f>หนองคาย!AG30</f>
        <v>667790.55999999994</v>
      </c>
      <c r="L483" s="211">
        <f>หนองคาย!AH30</f>
        <v>441523.44</v>
      </c>
      <c r="M483" s="211">
        <f>หนองคาย!AI30</f>
        <v>422782.27999999997</v>
      </c>
      <c r="N483" s="3"/>
      <c r="O483" s="3"/>
      <c r="P483" s="3"/>
      <c r="Q483" s="77">
        <f t="shared" si="20"/>
        <v>18741.160000000033</v>
      </c>
      <c r="R483" s="78">
        <f t="shared" si="21"/>
        <v>137.80382022471909</v>
      </c>
    </row>
    <row r="484" spans="1:18" ht="24.6" customHeight="1" x14ac:dyDescent="0.7">
      <c r="A484" s="70">
        <v>4</v>
      </c>
      <c r="B484" s="3" t="s">
        <v>42</v>
      </c>
      <c r="C484" s="3" t="s">
        <v>368</v>
      </c>
      <c r="D484" s="3" t="s">
        <v>78</v>
      </c>
      <c r="E484" s="3" t="s">
        <v>369</v>
      </c>
      <c r="F484" s="3" t="s">
        <v>141</v>
      </c>
      <c r="G484" s="3" t="s">
        <v>806</v>
      </c>
      <c r="H484" s="208">
        <v>6962</v>
      </c>
      <c r="I484" s="70">
        <v>5</v>
      </c>
      <c r="J484" s="209">
        <f>หนองคาย!F31</f>
        <v>885569.47</v>
      </c>
      <c r="K484" s="210">
        <f>หนองคาย!AG31</f>
        <v>936728</v>
      </c>
      <c r="L484" s="211">
        <f>หนองคาย!AH31</f>
        <v>955512.41</v>
      </c>
      <c r="M484" s="211">
        <f>หนองคาย!AI31</f>
        <v>1201421.24</v>
      </c>
      <c r="N484" s="3"/>
      <c r="O484" s="3"/>
      <c r="P484" s="3"/>
      <c r="Q484" s="77">
        <f t="shared" si="20"/>
        <v>-245908.82999999996</v>
      </c>
      <c r="R484" s="78">
        <f t="shared" si="21"/>
        <v>137.24682706118932</v>
      </c>
    </row>
    <row r="485" spans="1:18" ht="24.6" customHeight="1" x14ac:dyDescent="0.7">
      <c r="A485" s="70">
        <v>5</v>
      </c>
      <c r="B485" s="3" t="s">
        <v>42</v>
      </c>
      <c r="C485" s="3" t="s">
        <v>368</v>
      </c>
      <c r="D485" s="3" t="s">
        <v>78</v>
      </c>
      <c r="E485" s="3" t="s">
        <v>369</v>
      </c>
      <c r="F485" s="3" t="s">
        <v>141</v>
      </c>
      <c r="G485" s="3" t="s">
        <v>807</v>
      </c>
      <c r="H485" s="208">
        <v>4705</v>
      </c>
      <c r="I485" s="70">
        <v>4</v>
      </c>
      <c r="J485" s="209">
        <f>หนองคาย!F32</f>
        <v>1114598.28</v>
      </c>
      <c r="K485" s="210">
        <f>หนองคาย!AG32</f>
        <v>1176369.6700000002</v>
      </c>
      <c r="L485" s="211">
        <f>หนองคาย!AH32</f>
        <v>472371.24</v>
      </c>
      <c r="M485" s="211">
        <f>หนองคาย!AI32</f>
        <v>598621.44999999995</v>
      </c>
      <c r="N485" s="3"/>
      <c r="O485" s="3"/>
      <c r="P485" s="3"/>
      <c r="Q485" s="77">
        <f t="shared" si="20"/>
        <v>-126250.20999999996</v>
      </c>
      <c r="R485" s="78">
        <f t="shared" si="21"/>
        <v>100.39771307120085</v>
      </c>
    </row>
    <row r="486" spans="1:18" ht="24.6" customHeight="1" x14ac:dyDescent="0.7">
      <c r="A486" s="70">
        <v>6</v>
      </c>
      <c r="B486" s="3" t="s">
        <v>42</v>
      </c>
      <c r="C486" s="3" t="s">
        <v>368</v>
      </c>
      <c r="D486" s="3" t="s">
        <v>78</v>
      </c>
      <c r="E486" s="3" t="s">
        <v>369</v>
      </c>
      <c r="F486" s="3" t="s">
        <v>141</v>
      </c>
      <c r="G486" s="3" t="s">
        <v>808</v>
      </c>
      <c r="H486" s="208">
        <v>5930</v>
      </c>
      <c r="I486" s="70">
        <v>4</v>
      </c>
      <c r="J486" s="209">
        <f>หนองคาย!F33</f>
        <v>143454.16</v>
      </c>
      <c r="K486" s="210">
        <f>หนองคาย!AG33</f>
        <v>264998.14</v>
      </c>
      <c r="L486" s="211">
        <f>หนองคาย!AH33</f>
        <v>840599.37</v>
      </c>
      <c r="M486" s="211">
        <f>หนองคาย!AI33</f>
        <v>710520.47</v>
      </c>
      <c r="N486" s="3"/>
      <c r="O486" s="3"/>
      <c r="P486" s="3"/>
      <c r="Q486" s="77">
        <f t="shared" si="20"/>
        <v>130078.90000000002</v>
      </c>
      <c r="R486" s="78">
        <f t="shared" si="21"/>
        <v>141.75368802698145</v>
      </c>
    </row>
    <row r="487" spans="1:18" ht="24.6" customHeight="1" x14ac:dyDescent="0.7">
      <c r="A487" s="70">
        <v>7</v>
      </c>
      <c r="B487" s="3" t="s">
        <v>42</v>
      </c>
      <c r="C487" s="3" t="s">
        <v>368</v>
      </c>
      <c r="D487" s="3" t="s">
        <v>78</v>
      </c>
      <c r="E487" s="3" t="s">
        <v>369</v>
      </c>
      <c r="F487" s="3" t="s">
        <v>141</v>
      </c>
      <c r="G487" s="3" t="s">
        <v>809</v>
      </c>
      <c r="H487" s="208">
        <v>4502</v>
      </c>
      <c r="I487" s="70">
        <v>4</v>
      </c>
      <c r="J487" s="209">
        <f>หนองคาย!F34</f>
        <v>1495146.67</v>
      </c>
      <c r="K487" s="210">
        <f>หนองคาย!AG34</f>
        <v>1670738.41</v>
      </c>
      <c r="L487" s="211">
        <f>หนองคาย!AH34</f>
        <v>1085620.53</v>
      </c>
      <c r="M487" s="211">
        <f>หนองคาย!AI34</f>
        <v>514140.36</v>
      </c>
      <c r="N487" s="3"/>
      <c r="O487" s="3"/>
      <c r="P487" s="3"/>
      <c r="Q487" s="77">
        <f t="shared" si="20"/>
        <v>571480.17000000004</v>
      </c>
      <c r="R487" s="78">
        <f t="shared" si="21"/>
        <v>241.14183251888051</v>
      </c>
    </row>
    <row r="488" spans="1:18" ht="24.6" customHeight="1" x14ac:dyDescent="0.7">
      <c r="A488" s="70">
        <v>8</v>
      </c>
      <c r="B488" s="3" t="s">
        <v>42</v>
      </c>
      <c r="C488" s="3" t="s">
        <v>368</v>
      </c>
      <c r="D488" s="3" t="s">
        <v>78</v>
      </c>
      <c r="E488" s="3" t="s">
        <v>369</v>
      </c>
      <c r="F488" s="3" t="s">
        <v>141</v>
      </c>
      <c r="G488" s="3" t="s">
        <v>810</v>
      </c>
      <c r="H488" s="208">
        <v>5759</v>
      </c>
      <c r="I488" s="70">
        <v>4</v>
      </c>
      <c r="J488" s="209">
        <f>หนองคาย!F35</f>
        <v>908873</v>
      </c>
      <c r="K488" s="210">
        <f>หนองคาย!AG35</f>
        <v>988218.53</v>
      </c>
      <c r="L488" s="211">
        <f>หนองคาย!AH35</f>
        <v>423497.03</v>
      </c>
      <c r="M488" s="211">
        <f>หนองคาย!AI35</f>
        <v>655322.04999999993</v>
      </c>
      <c r="N488" s="3"/>
      <c r="O488" s="3"/>
      <c r="P488" s="3"/>
      <c r="Q488" s="77">
        <f t="shared" si="20"/>
        <v>-231825.0199999999</v>
      </c>
      <c r="R488" s="78">
        <f t="shared" si="21"/>
        <v>73.536556693870466</v>
      </c>
    </row>
    <row r="489" spans="1:18" ht="24.6" customHeight="1" x14ac:dyDescent="0.7">
      <c r="A489" s="70">
        <v>9</v>
      </c>
      <c r="B489" s="3" t="s">
        <v>42</v>
      </c>
      <c r="C489" s="3" t="s">
        <v>368</v>
      </c>
      <c r="D489" s="3" t="s">
        <v>78</v>
      </c>
      <c r="E489" s="3" t="s">
        <v>369</v>
      </c>
      <c r="F489" s="3" t="s">
        <v>141</v>
      </c>
      <c r="G489" s="3" t="s">
        <v>811</v>
      </c>
      <c r="H489" s="208">
        <v>3269</v>
      </c>
      <c r="I489" s="70">
        <v>3</v>
      </c>
      <c r="J489" s="209">
        <f>หนองคาย!F36</f>
        <v>145619.21</v>
      </c>
      <c r="K489" s="210">
        <f>หนองคาย!AG36</f>
        <v>265225.64</v>
      </c>
      <c r="L489" s="211">
        <f>หนองคาย!AH36</f>
        <v>496288.66000000003</v>
      </c>
      <c r="M489" s="211">
        <f>หนองคาย!AI36</f>
        <v>566817.55000000005</v>
      </c>
      <c r="N489" s="3"/>
      <c r="O489" s="3"/>
      <c r="P489" s="3"/>
      <c r="Q489" s="77">
        <f t="shared" si="20"/>
        <v>-70528.890000000014</v>
      </c>
      <c r="R489" s="78">
        <f t="shared" si="21"/>
        <v>151.81665952890793</v>
      </c>
    </row>
    <row r="490" spans="1:18" ht="24.6" customHeight="1" x14ac:dyDescent="0.7">
      <c r="A490" s="70">
        <v>10</v>
      </c>
      <c r="B490" s="3" t="s">
        <v>42</v>
      </c>
      <c r="C490" s="3" t="s">
        <v>368</v>
      </c>
      <c r="D490" s="3" t="s">
        <v>78</v>
      </c>
      <c r="E490" s="3" t="s">
        <v>369</v>
      </c>
      <c r="F490" s="3" t="s">
        <v>141</v>
      </c>
      <c r="G490" s="3" t="s">
        <v>812</v>
      </c>
      <c r="H490" s="208">
        <v>5031</v>
      </c>
      <c r="I490" s="70">
        <v>4</v>
      </c>
      <c r="J490" s="209">
        <f>หนองคาย!F37</f>
        <v>959503.35999999999</v>
      </c>
      <c r="K490" s="210">
        <f>หนองคาย!AG37</f>
        <v>1013466.3600000001</v>
      </c>
      <c r="L490" s="211">
        <f>หนองคาย!AH37</f>
        <v>477258.06</v>
      </c>
      <c r="M490" s="211">
        <f>หนองคาย!AI37</f>
        <v>684766.62000000011</v>
      </c>
      <c r="N490" s="3"/>
      <c r="O490" s="3"/>
      <c r="P490" s="3"/>
      <c r="Q490" s="77">
        <f t="shared" si="20"/>
        <v>-207508.56000000011</v>
      </c>
      <c r="R490" s="78">
        <f t="shared" si="21"/>
        <v>94.863458556946924</v>
      </c>
    </row>
    <row r="491" spans="1:18" ht="24.6" customHeight="1" x14ac:dyDescent="0.7">
      <c r="A491" s="70">
        <v>11</v>
      </c>
      <c r="B491" s="3" t="s">
        <v>42</v>
      </c>
      <c r="C491" s="3" t="s">
        <v>368</v>
      </c>
      <c r="D491" s="3" t="s">
        <v>78</v>
      </c>
      <c r="E491" s="3" t="s">
        <v>369</v>
      </c>
      <c r="F491" s="3" t="s">
        <v>141</v>
      </c>
      <c r="G491" s="3" t="s">
        <v>813</v>
      </c>
      <c r="H491" s="208">
        <v>4636</v>
      </c>
      <c r="I491" s="70">
        <v>4</v>
      </c>
      <c r="J491" s="209">
        <f>หนองคาย!F38</f>
        <v>323067.75</v>
      </c>
      <c r="K491" s="210">
        <f>หนองคาย!AG38</f>
        <v>394416.73999999993</v>
      </c>
      <c r="L491" s="211">
        <f>หนองคาย!AH38</f>
        <v>1066595.8700000001</v>
      </c>
      <c r="M491" s="211">
        <f>หนองคาย!AI38</f>
        <v>906815.39</v>
      </c>
      <c r="N491" s="3"/>
      <c r="O491" s="3"/>
      <c r="P491" s="3"/>
      <c r="Q491" s="77">
        <f t="shared" si="20"/>
        <v>159780.4800000001</v>
      </c>
      <c r="R491" s="78">
        <f t="shared" si="21"/>
        <v>230.06813416738569</v>
      </c>
    </row>
    <row r="492" spans="1:18" ht="24.6" customHeight="1" x14ac:dyDescent="0.7">
      <c r="A492" s="212">
        <v>2</v>
      </c>
      <c r="B492" s="213" t="s">
        <v>42</v>
      </c>
      <c r="C492" s="213"/>
      <c r="D492" s="213"/>
      <c r="E492" s="213" t="s">
        <v>56</v>
      </c>
      <c r="F492" s="213"/>
      <c r="G492" s="213" t="s">
        <v>371</v>
      </c>
      <c r="H492" s="216">
        <f>SUM(H481:H491)</f>
        <v>47872</v>
      </c>
      <c r="I492" s="212"/>
      <c r="J492" s="215">
        <f>SUM(J481:J491)</f>
        <v>7132262.6900000004</v>
      </c>
      <c r="K492" s="215">
        <f>SUM(K481:K491)</f>
        <v>8060551.3900000006</v>
      </c>
      <c r="L492" s="215">
        <f>SUM(L481:L491)</f>
        <v>7356616.1400000006</v>
      </c>
      <c r="M492" s="215">
        <f>SUM(M481:M491)</f>
        <v>7060239.0799999991</v>
      </c>
      <c r="N492" s="213">
        <v>10</v>
      </c>
      <c r="O492" s="213">
        <v>10</v>
      </c>
      <c r="P492" s="213">
        <f>N492-O492</f>
        <v>0</v>
      </c>
      <c r="Q492" s="77">
        <f t="shared" si="20"/>
        <v>296377.06000000145</v>
      </c>
      <c r="R492" s="78">
        <f>L492/H492</f>
        <v>153.67262992981284</v>
      </c>
    </row>
    <row r="493" spans="1:18" ht="24.6" customHeight="1" x14ac:dyDescent="0.7">
      <c r="A493" s="70">
        <v>1</v>
      </c>
      <c r="B493" s="3" t="s">
        <v>42</v>
      </c>
      <c r="C493" s="3" t="s">
        <v>372</v>
      </c>
      <c r="D493" s="3" t="s">
        <v>61</v>
      </c>
      <c r="E493" s="3" t="s">
        <v>373</v>
      </c>
      <c r="F493" s="3" t="s">
        <v>171</v>
      </c>
      <c r="G493" s="3" t="s">
        <v>374</v>
      </c>
      <c r="H493" s="208"/>
      <c r="I493" s="70"/>
      <c r="J493" s="209"/>
      <c r="K493" s="210"/>
      <c r="L493" s="211"/>
      <c r="M493" s="211"/>
      <c r="N493" s="3"/>
      <c r="O493" s="3"/>
      <c r="P493" s="3"/>
    </row>
    <row r="494" spans="1:18" ht="24.6" customHeight="1" x14ac:dyDescent="0.7">
      <c r="A494" s="70">
        <v>2</v>
      </c>
      <c r="B494" s="3" t="s">
        <v>42</v>
      </c>
      <c r="C494" s="3" t="s">
        <v>372</v>
      </c>
      <c r="D494" s="3" t="s">
        <v>61</v>
      </c>
      <c r="E494" s="3" t="s">
        <v>373</v>
      </c>
      <c r="F494" s="3" t="s">
        <v>141</v>
      </c>
      <c r="G494" s="3" t="s">
        <v>814</v>
      </c>
      <c r="H494" s="208">
        <v>3034</v>
      </c>
      <c r="I494" s="70">
        <v>3</v>
      </c>
      <c r="J494" s="209">
        <f>หนองคาย!F39</f>
        <v>887347.91</v>
      </c>
      <c r="K494" s="210">
        <f>หนองคาย!AG39</f>
        <v>1152936.03</v>
      </c>
      <c r="L494" s="211">
        <f>หนองคาย!AH39</f>
        <v>946017.35</v>
      </c>
      <c r="M494" s="211">
        <f>หนองคาย!AI39</f>
        <v>787567.96</v>
      </c>
      <c r="N494" s="3"/>
      <c r="O494" s="3"/>
      <c r="P494" s="3"/>
      <c r="Q494" s="77">
        <f t="shared" si="20"/>
        <v>158449.39000000001</v>
      </c>
      <c r="R494" s="78">
        <f t="shared" si="21"/>
        <v>311.80532300593273</v>
      </c>
    </row>
    <row r="495" spans="1:18" ht="24.6" customHeight="1" x14ac:dyDescent="0.7">
      <c r="A495" s="70">
        <v>3</v>
      </c>
      <c r="B495" s="3" t="s">
        <v>42</v>
      </c>
      <c r="C495" s="3" t="s">
        <v>372</v>
      </c>
      <c r="D495" s="3" t="s">
        <v>61</v>
      </c>
      <c r="E495" s="3" t="s">
        <v>373</v>
      </c>
      <c r="F495" s="3" t="s">
        <v>141</v>
      </c>
      <c r="G495" s="3" t="s">
        <v>815</v>
      </c>
      <c r="H495" s="208">
        <v>3694</v>
      </c>
      <c r="I495" s="70">
        <v>3</v>
      </c>
      <c r="J495" s="209">
        <f>หนองคาย!F40</f>
        <v>461441.46</v>
      </c>
      <c r="K495" s="210">
        <f>หนองคาย!AG40</f>
        <v>589020.71000000008</v>
      </c>
      <c r="L495" s="211">
        <f>หนองคาย!AH40</f>
        <v>638480.30000000005</v>
      </c>
      <c r="M495" s="211">
        <f>หนองคาย!AI40</f>
        <v>711048.76</v>
      </c>
      <c r="N495" s="3"/>
      <c r="O495" s="3"/>
      <c r="P495" s="3"/>
      <c r="Q495" s="77">
        <f t="shared" si="20"/>
        <v>-72568.459999999963</v>
      </c>
      <c r="R495" s="78">
        <f t="shared" si="21"/>
        <v>172.84252842447214</v>
      </c>
    </row>
    <row r="496" spans="1:18" ht="24.6" customHeight="1" x14ac:dyDescent="0.7">
      <c r="A496" s="70">
        <v>4</v>
      </c>
      <c r="B496" s="3" t="s">
        <v>42</v>
      </c>
      <c r="C496" s="3" t="s">
        <v>372</v>
      </c>
      <c r="D496" s="3" t="s">
        <v>61</v>
      </c>
      <c r="E496" s="3" t="s">
        <v>373</v>
      </c>
      <c r="F496" s="3" t="s">
        <v>141</v>
      </c>
      <c r="G496" s="3" t="s">
        <v>816</v>
      </c>
      <c r="H496" s="208">
        <v>2850</v>
      </c>
      <c r="I496" s="70">
        <v>2</v>
      </c>
      <c r="J496" s="209">
        <f>หนองคาย!F41</f>
        <v>326421.2</v>
      </c>
      <c r="K496" s="210">
        <f>หนองคาย!AG41</f>
        <v>581383.31000000006</v>
      </c>
      <c r="L496" s="211">
        <f>หนองคาย!AH41</f>
        <v>579604.1</v>
      </c>
      <c r="M496" s="211">
        <f>หนองคาย!AI41</f>
        <v>1007014.69</v>
      </c>
      <c r="N496" s="3"/>
      <c r="O496" s="3"/>
      <c r="P496" s="3"/>
      <c r="Q496" s="77">
        <f t="shared" si="20"/>
        <v>-427410.58999999997</v>
      </c>
      <c r="R496" s="78">
        <f t="shared" si="21"/>
        <v>203.36985964912279</v>
      </c>
    </row>
    <row r="497" spans="1:18" ht="24.6" customHeight="1" x14ac:dyDescent="0.7">
      <c r="A497" s="70">
        <v>5</v>
      </c>
      <c r="B497" s="3" t="s">
        <v>42</v>
      </c>
      <c r="C497" s="3" t="s">
        <v>372</v>
      </c>
      <c r="D497" s="3" t="s">
        <v>61</v>
      </c>
      <c r="E497" s="3" t="s">
        <v>373</v>
      </c>
      <c r="F497" s="3" t="s">
        <v>141</v>
      </c>
      <c r="G497" s="3" t="s">
        <v>817</v>
      </c>
      <c r="H497" s="208">
        <v>3886</v>
      </c>
      <c r="I497" s="70">
        <v>3</v>
      </c>
      <c r="J497" s="209">
        <f>หนองคาย!F42</f>
        <v>1022019.56</v>
      </c>
      <c r="K497" s="210">
        <f>หนองคาย!AG42</f>
        <v>1421339.5000000002</v>
      </c>
      <c r="L497" s="211">
        <f>หนองคาย!AH42</f>
        <v>865669.52</v>
      </c>
      <c r="M497" s="211">
        <f>หนองคาย!AI42</f>
        <v>752330.69</v>
      </c>
      <c r="N497" s="3"/>
      <c r="O497" s="3"/>
      <c r="P497" s="3"/>
      <c r="Q497" s="77">
        <f t="shared" si="20"/>
        <v>113338.83000000007</v>
      </c>
      <c r="R497" s="78">
        <f t="shared" si="21"/>
        <v>222.76621718991251</v>
      </c>
    </row>
    <row r="498" spans="1:18" ht="24.6" customHeight="1" x14ac:dyDescent="0.7">
      <c r="A498" s="70">
        <v>6</v>
      </c>
      <c r="B498" s="3" t="s">
        <v>42</v>
      </c>
      <c r="C498" s="3" t="s">
        <v>372</v>
      </c>
      <c r="D498" s="3" t="s">
        <v>61</v>
      </c>
      <c r="E498" s="3" t="s">
        <v>373</v>
      </c>
      <c r="F498" s="3" t="s">
        <v>141</v>
      </c>
      <c r="G498" s="3" t="s">
        <v>818</v>
      </c>
      <c r="H498" s="208">
        <v>4695</v>
      </c>
      <c r="I498" s="70">
        <v>4</v>
      </c>
      <c r="J498" s="209">
        <f>หนองคาย!F43</f>
        <v>1076348.7</v>
      </c>
      <c r="K498" s="210">
        <f>หนองคาย!AG43</f>
        <v>1313576.5999999999</v>
      </c>
      <c r="L498" s="211">
        <f>หนองคาย!AH43</f>
        <v>679160.46</v>
      </c>
      <c r="M498" s="211">
        <f>หนองคาย!AI43</f>
        <v>873588.99</v>
      </c>
      <c r="N498" s="3"/>
      <c r="O498" s="3"/>
      <c r="P498" s="3"/>
      <c r="Q498" s="77">
        <f t="shared" si="20"/>
        <v>-194428.53000000003</v>
      </c>
      <c r="R498" s="78">
        <f t="shared" si="21"/>
        <v>144.65611501597442</v>
      </c>
    </row>
    <row r="499" spans="1:18" ht="24.6" customHeight="1" x14ac:dyDescent="0.7">
      <c r="A499" s="70">
        <v>7</v>
      </c>
      <c r="B499" s="3" t="s">
        <v>42</v>
      </c>
      <c r="C499" s="3" t="s">
        <v>372</v>
      </c>
      <c r="D499" s="3" t="s">
        <v>61</v>
      </c>
      <c r="E499" s="3" t="s">
        <v>373</v>
      </c>
      <c r="F499" s="3" t="s">
        <v>141</v>
      </c>
      <c r="G499" s="3" t="s">
        <v>819</v>
      </c>
      <c r="H499" s="208">
        <v>2848</v>
      </c>
      <c r="I499" s="70">
        <v>2</v>
      </c>
      <c r="J499" s="209">
        <f>หนองคาย!F44</f>
        <v>465666.9</v>
      </c>
      <c r="K499" s="210">
        <f>หนองคาย!AG44</f>
        <v>551721.76000000013</v>
      </c>
      <c r="L499" s="211">
        <f>หนองคาย!AH44</f>
        <v>471549.24</v>
      </c>
      <c r="M499" s="211">
        <f>หนองคาย!AI44</f>
        <v>546792.28</v>
      </c>
      <c r="N499" s="3"/>
      <c r="O499" s="3"/>
      <c r="P499" s="3"/>
      <c r="Q499" s="77">
        <f t="shared" si="20"/>
        <v>-75243.040000000037</v>
      </c>
      <c r="R499" s="78">
        <f t="shared" si="21"/>
        <v>165.57206460674158</v>
      </c>
    </row>
    <row r="500" spans="1:18" ht="24.6" customHeight="1" x14ac:dyDescent="0.7">
      <c r="A500" s="70">
        <v>8</v>
      </c>
      <c r="B500" s="3" t="s">
        <v>42</v>
      </c>
      <c r="C500" s="3" t="s">
        <v>372</v>
      </c>
      <c r="D500" s="3" t="s">
        <v>61</v>
      </c>
      <c r="E500" s="3" t="s">
        <v>373</v>
      </c>
      <c r="F500" s="3" t="s">
        <v>141</v>
      </c>
      <c r="G500" s="3" t="s">
        <v>820</v>
      </c>
      <c r="H500" s="208">
        <v>4044</v>
      </c>
      <c r="I500" s="70">
        <v>3</v>
      </c>
      <c r="J500" s="209">
        <f>หนองคาย!F45</f>
        <v>302273.21000000002</v>
      </c>
      <c r="K500" s="210">
        <f>หนองคาย!AG45</f>
        <v>410540.37</v>
      </c>
      <c r="L500" s="211">
        <f>หนองคาย!AH45</f>
        <v>559512.59000000008</v>
      </c>
      <c r="M500" s="211">
        <f>หนองคาย!AI45</f>
        <v>535577.53999999992</v>
      </c>
      <c r="N500" s="3"/>
      <c r="O500" s="3"/>
      <c r="P500" s="3"/>
      <c r="Q500" s="77">
        <f t="shared" si="20"/>
        <v>23935.050000000163</v>
      </c>
      <c r="R500" s="78">
        <f t="shared" si="21"/>
        <v>138.35622898120675</v>
      </c>
    </row>
    <row r="501" spans="1:18" ht="24.6" customHeight="1" x14ac:dyDescent="0.7">
      <c r="A501" s="70">
        <v>9</v>
      </c>
      <c r="B501" s="3" t="s">
        <v>42</v>
      </c>
      <c r="C501" s="3" t="s">
        <v>372</v>
      </c>
      <c r="D501" s="3" t="s">
        <v>61</v>
      </c>
      <c r="E501" s="3" t="s">
        <v>373</v>
      </c>
      <c r="F501" s="3" t="s">
        <v>141</v>
      </c>
      <c r="G501" s="3" t="s">
        <v>821</v>
      </c>
      <c r="H501" s="208">
        <v>5108</v>
      </c>
      <c r="I501" s="70">
        <v>4</v>
      </c>
      <c r="J501" s="209">
        <f>หนองคาย!F46</f>
        <v>483764.09</v>
      </c>
      <c r="K501" s="210">
        <f>หนองคาย!AG46</f>
        <v>509104.68</v>
      </c>
      <c r="L501" s="211">
        <f>หนองคาย!AH46</f>
        <v>295947.17</v>
      </c>
      <c r="M501" s="211">
        <f>หนองคาย!AI46</f>
        <v>472295.81</v>
      </c>
      <c r="N501" s="3"/>
      <c r="O501" s="3"/>
      <c r="P501" s="3"/>
      <c r="Q501" s="77">
        <f t="shared" si="20"/>
        <v>-176348.64</v>
      </c>
      <c r="R501" s="78">
        <f t="shared" si="21"/>
        <v>57.93797376664056</v>
      </c>
    </row>
    <row r="502" spans="1:18" ht="24.6" customHeight="1" x14ac:dyDescent="0.7">
      <c r="A502" s="70">
        <v>10</v>
      </c>
      <c r="B502" s="3" t="s">
        <v>42</v>
      </c>
      <c r="C502" s="3" t="s">
        <v>372</v>
      </c>
      <c r="D502" s="3" t="s">
        <v>61</v>
      </c>
      <c r="E502" s="3" t="s">
        <v>373</v>
      </c>
      <c r="F502" s="3" t="s">
        <v>141</v>
      </c>
      <c r="G502" s="3" t="s">
        <v>822</v>
      </c>
      <c r="H502" s="208">
        <v>5899</v>
      </c>
      <c r="I502" s="70">
        <v>4</v>
      </c>
      <c r="J502" s="209">
        <f>หนองคาย!F47</f>
        <v>396483.29</v>
      </c>
      <c r="K502" s="210">
        <f>หนองคาย!AG47</f>
        <v>485665.58999999997</v>
      </c>
      <c r="L502" s="211">
        <f>หนองคาย!AH47</f>
        <v>716183.17999999993</v>
      </c>
      <c r="M502" s="211">
        <f>หนองคาย!AI47</f>
        <v>914703.01</v>
      </c>
      <c r="N502" s="3"/>
      <c r="O502" s="3"/>
      <c r="P502" s="3"/>
      <c r="Q502" s="77">
        <f t="shared" si="20"/>
        <v>-198519.83000000007</v>
      </c>
      <c r="R502" s="78">
        <f t="shared" si="21"/>
        <v>121.40755721308695</v>
      </c>
    </row>
    <row r="503" spans="1:18" ht="24.6" customHeight="1" x14ac:dyDescent="0.7">
      <c r="A503" s="70">
        <v>11</v>
      </c>
      <c r="B503" s="3" t="s">
        <v>42</v>
      </c>
      <c r="C503" s="3" t="s">
        <v>372</v>
      </c>
      <c r="D503" s="3" t="s">
        <v>61</v>
      </c>
      <c r="E503" s="3" t="s">
        <v>373</v>
      </c>
      <c r="F503" s="3" t="s">
        <v>141</v>
      </c>
      <c r="G503" s="3" t="s">
        <v>823</v>
      </c>
      <c r="H503" s="208">
        <v>2499</v>
      </c>
      <c r="I503" s="70">
        <v>2</v>
      </c>
      <c r="J503" s="209">
        <f>หนองคาย!F48</f>
        <v>300007.40000000002</v>
      </c>
      <c r="K503" s="210">
        <f>หนองคาย!AG48</f>
        <v>334666.31000000006</v>
      </c>
      <c r="L503" s="211">
        <f>หนองคาย!AH48</f>
        <v>378163.94</v>
      </c>
      <c r="M503" s="211">
        <f>หนองคาย!AI48</f>
        <v>416477.97</v>
      </c>
      <c r="N503" s="3"/>
      <c r="O503" s="3"/>
      <c r="P503" s="3"/>
      <c r="Q503" s="77">
        <f t="shared" si="20"/>
        <v>-38314.02999999997</v>
      </c>
      <c r="R503" s="78">
        <f t="shared" si="21"/>
        <v>151.32610644257704</v>
      </c>
    </row>
    <row r="504" spans="1:18" ht="24.6" customHeight="1" x14ac:dyDescent="0.7">
      <c r="A504" s="70">
        <v>12</v>
      </c>
      <c r="B504" s="3" t="s">
        <v>42</v>
      </c>
      <c r="C504" s="3" t="s">
        <v>372</v>
      </c>
      <c r="D504" s="3" t="s">
        <v>61</v>
      </c>
      <c r="E504" s="3" t="s">
        <v>373</v>
      </c>
      <c r="F504" s="3" t="s">
        <v>141</v>
      </c>
      <c r="G504" s="3" t="s">
        <v>824</v>
      </c>
      <c r="H504" s="208">
        <v>5714</v>
      </c>
      <c r="I504" s="70">
        <v>4</v>
      </c>
      <c r="J504" s="209">
        <f>หนองคาย!F49</f>
        <v>817226.51</v>
      </c>
      <c r="K504" s="210">
        <f>หนองคาย!AG49</f>
        <v>1214715.4700000002</v>
      </c>
      <c r="L504" s="211">
        <f>หนองคาย!AH49</f>
        <v>892996.42</v>
      </c>
      <c r="M504" s="211">
        <f>หนองคาย!AI49</f>
        <v>840643.05</v>
      </c>
      <c r="N504" s="3"/>
      <c r="O504" s="3"/>
      <c r="P504" s="3"/>
      <c r="Q504" s="77">
        <f t="shared" si="20"/>
        <v>52353.369999999995</v>
      </c>
      <c r="R504" s="78">
        <f t="shared" si="21"/>
        <v>156.28218760938049</v>
      </c>
    </row>
    <row r="505" spans="1:18" ht="24.6" customHeight="1" x14ac:dyDescent="0.7">
      <c r="A505" s="70">
        <v>13</v>
      </c>
      <c r="B505" s="3" t="s">
        <v>42</v>
      </c>
      <c r="C505" s="3" t="s">
        <v>372</v>
      </c>
      <c r="D505" s="3" t="s">
        <v>61</v>
      </c>
      <c r="E505" s="3" t="s">
        <v>373</v>
      </c>
      <c r="F505" s="3" t="s">
        <v>141</v>
      </c>
      <c r="G505" s="3" t="s">
        <v>825</v>
      </c>
      <c r="H505" s="208">
        <v>3580</v>
      </c>
      <c r="I505" s="70">
        <v>3</v>
      </c>
      <c r="J505" s="209">
        <f>หนองคาย!F50</f>
        <v>433206.25</v>
      </c>
      <c r="K505" s="210">
        <f>หนองคาย!AG50</f>
        <v>805007.93</v>
      </c>
      <c r="L505" s="211">
        <f>หนองคาย!AH50</f>
        <v>642127.46</v>
      </c>
      <c r="M505" s="211">
        <f>หนองคาย!AI50</f>
        <v>573737.77</v>
      </c>
      <c r="N505" s="3"/>
      <c r="O505" s="3"/>
      <c r="P505" s="3"/>
      <c r="Q505" s="77">
        <f t="shared" si="20"/>
        <v>68389.689999999944</v>
      </c>
      <c r="R505" s="78">
        <f t="shared" si="21"/>
        <v>179.3652122905028</v>
      </c>
    </row>
    <row r="506" spans="1:18" ht="24.6" customHeight="1" x14ac:dyDescent="0.7">
      <c r="A506" s="70">
        <v>14</v>
      </c>
      <c r="B506" s="3" t="s">
        <v>42</v>
      </c>
      <c r="C506" s="3" t="s">
        <v>372</v>
      </c>
      <c r="D506" s="3" t="s">
        <v>61</v>
      </c>
      <c r="E506" s="3" t="s">
        <v>373</v>
      </c>
      <c r="F506" s="3" t="s">
        <v>141</v>
      </c>
      <c r="G506" s="3" t="s">
        <v>826</v>
      </c>
      <c r="H506" s="208">
        <v>3821</v>
      </c>
      <c r="I506" s="70">
        <v>3</v>
      </c>
      <c r="J506" s="209">
        <f>หนองคาย!F51</f>
        <v>336083.1</v>
      </c>
      <c r="K506" s="210">
        <f>หนองคาย!AG51</f>
        <v>578677.93000000005</v>
      </c>
      <c r="L506" s="211">
        <f>หนองคาย!AH51</f>
        <v>473444.76</v>
      </c>
      <c r="M506" s="211">
        <f>หนองคาย!AI51</f>
        <v>386146.8</v>
      </c>
      <c r="N506" s="3"/>
      <c r="O506" s="3"/>
      <c r="P506" s="3"/>
      <c r="Q506" s="77">
        <f t="shared" si="20"/>
        <v>87297.960000000021</v>
      </c>
      <c r="R506" s="78">
        <f t="shared" si="21"/>
        <v>123.90598272703481</v>
      </c>
    </row>
    <row r="507" spans="1:18" ht="24.6" customHeight="1" x14ac:dyDescent="0.7">
      <c r="A507" s="70">
        <v>15</v>
      </c>
      <c r="B507" s="3" t="s">
        <v>42</v>
      </c>
      <c r="C507" s="3" t="s">
        <v>372</v>
      </c>
      <c r="D507" s="3" t="s">
        <v>61</v>
      </c>
      <c r="E507" s="3" t="s">
        <v>373</v>
      </c>
      <c r="F507" s="3" t="s">
        <v>141</v>
      </c>
      <c r="G507" s="3" t="s">
        <v>827</v>
      </c>
      <c r="H507" s="208">
        <v>4273</v>
      </c>
      <c r="I507" s="70">
        <v>3</v>
      </c>
      <c r="J507" s="209">
        <f>หนองคาย!F52</f>
        <v>606725.07999999996</v>
      </c>
      <c r="K507" s="210">
        <f>หนองคาย!AG52</f>
        <v>977012.62999999989</v>
      </c>
      <c r="L507" s="211">
        <f>หนองคาย!AH52</f>
        <v>574581.44999999995</v>
      </c>
      <c r="M507" s="211">
        <f>หนองคาย!AI52</f>
        <v>583407.27999999991</v>
      </c>
      <c r="N507" s="3"/>
      <c r="O507" s="3"/>
      <c r="P507" s="3"/>
      <c r="Q507" s="77">
        <f t="shared" si="20"/>
        <v>-8825.8299999999581</v>
      </c>
      <c r="R507" s="78">
        <f t="shared" si="21"/>
        <v>134.4679265153288</v>
      </c>
    </row>
    <row r="508" spans="1:18" ht="24.6" customHeight="1" x14ac:dyDescent="0.7">
      <c r="A508" s="70">
        <v>16</v>
      </c>
      <c r="B508" s="3" t="s">
        <v>42</v>
      </c>
      <c r="C508" s="3" t="s">
        <v>372</v>
      </c>
      <c r="D508" s="3" t="s">
        <v>61</v>
      </c>
      <c r="E508" s="3" t="s">
        <v>373</v>
      </c>
      <c r="F508" s="3" t="s">
        <v>141</v>
      </c>
      <c r="G508" s="3" t="s">
        <v>828</v>
      </c>
      <c r="H508" s="208">
        <v>2633</v>
      </c>
      <c r="I508" s="70">
        <v>2</v>
      </c>
      <c r="J508" s="209">
        <f>หนองคาย!F53</f>
        <v>210341.16</v>
      </c>
      <c r="K508" s="210">
        <f>หนองคาย!AG53</f>
        <v>460776.83</v>
      </c>
      <c r="L508" s="211">
        <f>หนองคาย!AH53</f>
        <v>461923.88</v>
      </c>
      <c r="M508" s="211">
        <f>หนองคาย!AI53</f>
        <v>453113.57</v>
      </c>
      <c r="N508" s="3"/>
      <c r="O508" s="3"/>
      <c r="P508" s="3"/>
      <c r="Q508" s="77">
        <f t="shared" si="20"/>
        <v>8810.3099999999977</v>
      </c>
      <c r="R508" s="78">
        <f t="shared" si="21"/>
        <v>175.4363387770604</v>
      </c>
    </row>
    <row r="509" spans="1:18" ht="24.6" customHeight="1" x14ac:dyDescent="0.7">
      <c r="A509" s="212">
        <v>3</v>
      </c>
      <c r="B509" s="213" t="s">
        <v>42</v>
      </c>
      <c r="C509" s="213"/>
      <c r="D509" s="213"/>
      <c r="E509" s="213" t="s">
        <v>56</v>
      </c>
      <c r="F509" s="213"/>
      <c r="G509" s="213" t="s">
        <v>375</v>
      </c>
      <c r="H509" s="216">
        <f>SUM(H493:H508)</f>
        <v>58578</v>
      </c>
      <c r="I509" s="212"/>
      <c r="J509" s="215">
        <f>SUM(J493:J508)</f>
        <v>8125355.8200000003</v>
      </c>
      <c r="K509" s="215">
        <f>SUM(K493:K508)</f>
        <v>11386145.65</v>
      </c>
      <c r="L509" s="215">
        <f>SUM(L493:L508)</f>
        <v>9175361.8200000003</v>
      </c>
      <c r="M509" s="215">
        <f>SUM(M493:M508)</f>
        <v>9854446.1699999999</v>
      </c>
      <c r="N509" s="213">
        <v>15</v>
      </c>
      <c r="O509" s="213">
        <v>15</v>
      </c>
      <c r="P509" s="213">
        <f>N509-O509</f>
        <v>0</v>
      </c>
      <c r="Q509" s="77">
        <f t="shared" si="20"/>
        <v>-679084.34999999963</v>
      </c>
      <c r="R509" s="78">
        <f>L509/H509</f>
        <v>156.63494520127011</v>
      </c>
    </row>
    <row r="510" spans="1:18" ht="24.6" customHeight="1" x14ac:dyDescent="0.7">
      <c r="A510" s="70">
        <v>1</v>
      </c>
      <c r="B510" s="3" t="s">
        <v>42</v>
      </c>
      <c r="C510" s="3" t="s">
        <v>376</v>
      </c>
      <c r="D510" s="3" t="s">
        <v>66</v>
      </c>
      <c r="E510" s="3" t="s">
        <v>377</v>
      </c>
      <c r="F510" s="3" t="s">
        <v>171</v>
      </c>
      <c r="G510" s="3" t="s">
        <v>378</v>
      </c>
      <c r="H510" s="208"/>
      <c r="I510" s="70"/>
      <c r="J510" s="209"/>
      <c r="K510" s="210"/>
      <c r="L510" s="211"/>
      <c r="M510" s="211"/>
      <c r="N510" s="3"/>
      <c r="O510" s="3"/>
      <c r="P510" s="3"/>
    </row>
    <row r="511" spans="1:18" s="193" customFormat="1" ht="24.6" customHeight="1" x14ac:dyDescent="0.7">
      <c r="A511" s="189">
        <v>2</v>
      </c>
      <c r="B511" s="40" t="s">
        <v>42</v>
      </c>
      <c r="C511" s="40" t="s">
        <v>376</v>
      </c>
      <c r="D511" s="40" t="s">
        <v>66</v>
      </c>
      <c r="E511" s="40" t="s">
        <v>377</v>
      </c>
      <c r="F511" s="40" t="s">
        <v>141</v>
      </c>
      <c r="G511" s="40" t="s">
        <v>829</v>
      </c>
      <c r="H511" s="217">
        <v>2413</v>
      </c>
      <c r="I511" s="189">
        <v>2</v>
      </c>
      <c r="J511" s="209">
        <f>หนองคาย!F54</f>
        <v>742026.01</v>
      </c>
      <c r="K511" s="218">
        <f>หนองคาย!AG54</f>
        <v>740885.53</v>
      </c>
      <c r="L511" s="211">
        <f>หนองคาย!AH54</f>
        <v>836749.97</v>
      </c>
      <c r="M511" s="211">
        <f>หนองคาย!AI54</f>
        <v>533267.97</v>
      </c>
      <c r="N511" s="40"/>
      <c r="O511" s="40"/>
      <c r="P511" s="40"/>
      <c r="Q511" s="77">
        <f t="shared" si="20"/>
        <v>303482</v>
      </c>
      <c r="R511" s="78">
        <f t="shared" si="21"/>
        <v>346.76749689183589</v>
      </c>
    </row>
    <row r="512" spans="1:18" ht="24.6" customHeight="1" x14ac:dyDescent="0.7">
      <c r="A512" s="70">
        <v>3</v>
      </c>
      <c r="B512" s="3" t="s">
        <v>42</v>
      </c>
      <c r="C512" s="3" t="s">
        <v>376</v>
      </c>
      <c r="D512" s="3" t="s">
        <v>66</v>
      </c>
      <c r="E512" s="3" t="s">
        <v>377</v>
      </c>
      <c r="F512" s="3" t="s">
        <v>141</v>
      </c>
      <c r="G512" s="3" t="s">
        <v>830</v>
      </c>
      <c r="H512" s="208">
        <v>2055</v>
      </c>
      <c r="I512" s="70">
        <v>2</v>
      </c>
      <c r="J512" s="209">
        <f>หนองคาย!F55</f>
        <v>230458.41</v>
      </c>
      <c r="K512" s="218">
        <f>หนองคาย!AG55</f>
        <v>265581.73000000004</v>
      </c>
      <c r="L512" s="211">
        <f>หนองคาย!AH55</f>
        <v>446864.54000000004</v>
      </c>
      <c r="M512" s="211">
        <f>หนองคาย!AI55</f>
        <v>573225.18999999994</v>
      </c>
      <c r="N512" s="3"/>
      <c r="O512" s="3"/>
      <c r="P512" s="3"/>
      <c r="Q512" s="77">
        <f t="shared" si="20"/>
        <v>-126360.64999999991</v>
      </c>
      <c r="R512" s="78">
        <f t="shared" si="21"/>
        <v>217.45233090024334</v>
      </c>
    </row>
    <row r="513" spans="1:18" ht="24.6" customHeight="1" x14ac:dyDescent="0.7">
      <c r="A513" s="70">
        <v>4</v>
      </c>
      <c r="B513" s="3" t="s">
        <v>42</v>
      </c>
      <c r="C513" s="3" t="s">
        <v>376</v>
      </c>
      <c r="D513" s="3" t="s">
        <v>66</v>
      </c>
      <c r="E513" s="3" t="s">
        <v>377</v>
      </c>
      <c r="F513" s="3" t="s">
        <v>141</v>
      </c>
      <c r="G513" s="3" t="s">
        <v>831</v>
      </c>
      <c r="H513" s="208">
        <v>3420</v>
      </c>
      <c r="I513" s="70">
        <v>3</v>
      </c>
      <c r="J513" s="209">
        <f>หนองคาย!F56</f>
        <v>381220.01</v>
      </c>
      <c r="K513" s="218">
        <f>หนองคาย!AG56</f>
        <v>413540.38000000006</v>
      </c>
      <c r="L513" s="211">
        <f>หนองคาย!AH56</f>
        <v>502072.45</v>
      </c>
      <c r="M513" s="211">
        <f>หนองคาย!AI56</f>
        <v>571505.44999999995</v>
      </c>
      <c r="N513" s="3"/>
      <c r="O513" s="3"/>
      <c r="P513" s="3"/>
      <c r="Q513" s="77">
        <f t="shared" si="20"/>
        <v>-69432.999999999942</v>
      </c>
      <c r="R513" s="78">
        <f t="shared" si="21"/>
        <v>146.80480994152046</v>
      </c>
    </row>
    <row r="514" spans="1:18" ht="24.6" customHeight="1" x14ac:dyDescent="0.7">
      <c r="A514" s="70">
        <v>5</v>
      </c>
      <c r="B514" s="3" t="s">
        <v>42</v>
      </c>
      <c r="C514" s="3" t="s">
        <v>376</v>
      </c>
      <c r="D514" s="3" t="s">
        <v>66</v>
      </c>
      <c r="E514" s="3" t="s">
        <v>377</v>
      </c>
      <c r="F514" s="3" t="s">
        <v>141</v>
      </c>
      <c r="G514" s="3" t="s">
        <v>832</v>
      </c>
      <c r="H514" s="208">
        <v>2566</v>
      </c>
      <c r="I514" s="70">
        <v>2</v>
      </c>
      <c r="J514" s="209">
        <f>หนองคาย!F57</f>
        <v>783564.82</v>
      </c>
      <c r="K514" s="218">
        <f>หนองคาย!AG57</f>
        <v>761388.11</v>
      </c>
      <c r="L514" s="211">
        <f>หนองคาย!AH57</f>
        <v>564263.34</v>
      </c>
      <c r="M514" s="211">
        <f>หนองคาย!AI57</f>
        <v>744945.22</v>
      </c>
      <c r="N514" s="3"/>
      <c r="O514" s="3"/>
      <c r="P514" s="3"/>
      <c r="Q514" s="77">
        <f t="shared" si="20"/>
        <v>-180681.88</v>
      </c>
      <c r="R514" s="78">
        <f t="shared" si="21"/>
        <v>219.8999766173032</v>
      </c>
    </row>
    <row r="515" spans="1:18" ht="24.6" customHeight="1" x14ac:dyDescent="0.7">
      <c r="A515" s="70">
        <v>6</v>
      </c>
      <c r="B515" s="3" t="s">
        <v>42</v>
      </c>
      <c r="C515" s="3" t="s">
        <v>376</v>
      </c>
      <c r="D515" s="3" t="s">
        <v>66</v>
      </c>
      <c r="E515" s="3" t="s">
        <v>377</v>
      </c>
      <c r="F515" s="3" t="s">
        <v>141</v>
      </c>
      <c r="G515" s="3" t="s">
        <v>833</v>
      </c>
      <c r="H515" s="208">
        <v>951</v>
      </c>
      <c r="I515" s="70">
        <v>1</v>
      </c>
      <c r="J515" s="209">
        <f>หนองคาย!F58</f>
        <v>199738.82</v>
      </c>
      <c r="K515" s="218">
        <f>หนองคาย!AG58</f>
        <v>193635.50000000003</v>
      </c>
      <c r="L515" s="211">
        <f>หนองคาย!AH58</f>
        <v>418801.74</v>
      </c>
      <c r="M515" s="211">
        <f>หนองคาย!AI58</f>
        <v>441884.88</v>
      </c>
      <c r="N515" s="3"/>
      <c r="O515" s="3"/>
      <c r="P515" s="3"/>
      <c r="Q515" s="77">
        <f t="shared" si="20"/>
        <v>-23083.140000000014</v>
      </c>
      <c r="R515" s="78">
        <f t="shared" si="21"/>
        <v>440.38037854889586</v>
      </c>
    </row>
    <row r="516" spans="1:18" ht="24.6" customHeight="1" x14ac:dyDescent="0.7">
      <c r="A516" s="70">
        <v>7</v>
      </c>
      <c r="B516" s="3" t="s">
        <v>42</v>
      </c>
      <c r="C516" s="3" t="s">
        <v>376</v>
      </c>
      <c r="D516" s="3" t="s">
        <v>66</v>
      </c>
      <c r="E516" s="3" t="s">
        <v>377</v>
      </c>
      <c r="F516" s="3" t="s">
        <v>141</v>
      </c>
      <c r="G516" s="3" t="s">
        <v>834</v>
      </c>
      <c r="H516" s="208">
        <v>2045</v>
      </c>
      <c r="I516" s="70">
        <v>2</v>
      </c>
      <c r="J516" s="209">
        <f>หนองคาย!F59</f>
        <v>582000.18000000005</v>
      </c>
      <c r="K516" s="218">
        <f>หนองคาย!AG59</f>
        <v>578072.21000000008</v>
      </c>
      <c r="L516" s="211">
        <f>หนองคาย!AH59</f>
        <v>384436.49</v>
      </c>
      <c r="M516" s="211">
        <f>หนองคาย!AI59</f>
        <v>312930.45999999996</v>
      </c>
      <c r="N516" s="3"/>
      <c r="O516" s="3"/>
      <c r="P516" s="3"/>
      <c r="Q516" s="77">
        <f t="shared" si="20"/>
        <v>71506.030000000028</v>
      </c>
      <c r="R516" s="78">
        <f t="shared" si="21"/>
        <v>187.98850366748167</v>
      </c>
    </row>
    <row r="517" spans="1:18" ht="24.6" customHeight="1" x14ac:dyDescent="0.7">
      <c r="A517" s="212">
        <v>4</v>
      </c>
      <c r="B517" s="213" t="s">
        <v>42</v>
      </c>
      <c r="C517" s="213"/>
      <c r="D517" s="213"/>
      <c r="E517" s="213" t="s">
        <v>56</v>
      </c>
      <c r="F517" s="213"/>
      <c r="G517" s="213" t="s">
        <v>379</v>
      </c>
      <c r="H517" s="216">
        <f>SUM(H510:H516)</f>
        <v>13450</v>
      </c>
      <c r="I517" s="212"/>
      <c r="J517" s="215">
        <f>SUM(J510:J516)</f>
        <v>2919008.25</v>
      </c>
      <c r="K517" s="215">
        <f>SUM(K510:K516)</f>
        <v>2953103.46</v>
      </c>
      <c r="L517" s="215">
        <f>SUM(L510:L516)</f>
        <v>3153188.5300000003</v>
      </c>
      <c r="M517" s="215">
        <f>SUM(M510:M516)</f>
        <v>3177759.17</v>
      </c>
      <c r="N517" s="213">
        <v>6</v>
      </c>
      <c r="O517" s="213">
        <v>6</v>
      </c>
      <c r="P517" s="213">
        <f>N517-O517</f>
        <v>0</v>
      </c>
      <c r="Q517" s="77">
        <f t="shared" ref="Q517:Q555" si="23">L517-M517</f>
        <v>-24570.639999999665</v>
      </c>
      <c r="R517" s="78">
        <f>L517/H517</f>
        <v>234.43780892193311</v>
      </c>
    </row>
    <row r="518" spans="1:18" ht="24.6" customHeight="1" x14ac:dyDescent="0.7">
      <c r="A518" s="70">
        <v>1</v>
      </c>
      <c r="B518" s="3" t="s">
        <v>42</v>
      </c>
      <c r="C518" s="3" t="s">
        <v>380</v>
      </c>
      <c r="D518" s="3" t="s">
        <v>72</v>
      </c>
      <c r="E518" s="3" t="s">
        <v>381</v>
      </c>
      <c r="F518" s="3" t="s">
        <v>171</v>
      </c>
      <c r="G518" s="3" t="s">
        <v>382</v>
      </c>
      <c r="H518" s="208"/>
      <c r="I518" s="70"/>
      <c r="J518" s="209"/>
      <c r="K518" s="210"/>
      <c r="L518" s="211"/>
      <c r="M518" s="211"/>
      <c r="N518" s="3"/>
      <c r="O518" s="3"/>
      <c r="P518" s="3"/>
    </row>
    <row r="519" spans="1:18" ht="24.6" customHeight="1" x14ac:dyDescent="0.7">
      <c r="A519" s="70">
        <v>2</v>
      </c>
      <c r="B519" s="3" t="s">
        <v>42</v>
      </c>
      <c r="C519" s="3" t="s">
        <v>380</v>
      </c>
      <c r="D519" s="3" t="s">
        <v>72</v>
      </c>
      <c r="E519" s="3" t="s">
        <v>381</v>
      </c>
      <c r="F519" s="3" t="s">
        <v>141</v>
      </c>
      <c r="G519" s="3" t="s">
        <v>835</v>
      </c>
      <c r="H519" s="208">
        <v>3171</v>
      </c>
      <c r="I519" s="70">
        <v>3</v>
      </c>
      <c r="J519" s="209">
        <f>หนองคาย!F60</f>
        <v>1075122.25</v>
      </c>
      <c r="K519" s="210">
        <f>หนองคาย!AG60</f>
        <v>1094894.48</v>
      </c>
      <c r="L519" s="211">
        <f>หนองคาย!AH60</f>
        <v>433140.11</v>
      </c>
      <c r="M519" s="211">
        <f>หนองคาย!AI60</f>
        <v>427113.83</v>
      </c>
      <c r="N519" s="3"/>
      <c r="O519" s="3"/>
      <c r="P519" s="3"/>
      <c r="Q519" s="77">
        <f t="shared" si="23"/>
        <v>6026.2799999999697</v>
      </c>
      <c r="R519" s="78">
        <f t="shared" ref="R519:R554" si="24">L519/H519</f>
        <v>136.59416903185115</v>
      </c>
    </row>
    <row r="520" spans="1:18" ht="24.6" customHeight="1" x14ac:dyDescent="0.7">
      <c r="A520" s="70">
        <v>3</v>
      </c>
      <c r="B520" s="3" t="s">
        <v>42</v>
      </c>
      <c r="C520" s="3" t="s">
        <v>380</v>
      </c>
      <c r="D520" s="3" t="s">
        <v>72</v>
      </c>
      <c r="E520" s="3" t="s">
        <v>381</v>
      </c>
      <c r="F520" s="3" t="s">
        <v>141</v>
      </c>
      <c r="G520" s="3" t="s">
        <v>836</v>
      </c>
      <c r="H520" s="208">
        <v>4975</v>
      </c>
      <c r="I520" s="70">
        <v>4</v>
      </c>
      <c r="J520" s="209">
        <f>หนองคาย!F61</f>
        <v>636325.32999999996</v>
      </c>
      <c r="K520" s="210">
        <f>หนองคาย!AG61</f>
        <v>693613.41999999993</v>
      </c>
      <c r="L520" s="211">
        <f>หนองคาย!AH61</f>
        <v>1163980.6600000001</v>
      </c>
      <c r="M520" s="211">
        <f>หนองคาย!AI61</f>
        <v>1058788.81</v>
      </c>
      <c r="N520" s="3"/>
      <c r="O520" s="3"/>
      <c r="P520" s="3"/>
      <c r="Q520" s="77">
        <f t="shared" si="23"/>
        <v>105191.85000000009</v>
      </c>
      <c r="R520" s="78">
        <f t="shared" si="24"/>
        <v>233.96596180904527</v>
      </c>
    </row>
    <row r="521" spans="1:18" ht="24.6" customHeight="1" x14ac:dyDescent="0.7">
      <c r="A521" s="70">
        <v>4</v>
      </c>
      <c r="B521" s="3" t="s">
        <v>42</v>
      </c>
      <c r="C521" s="3" t="s">
        <v>380</v>
      </c>
      <c r="D521" s="3" t="s">
        <v>72</v>
      </c>
      <c r="E521" s="3" t="s">
        <v>381</v>
      </c>
      <c r="F521" s="3" t="s">
        <v>141</v>
      </c>
      <c r="G521" s="3" t="s">
        <v>837</v>
      </c>
      <c r="H521" s="208">
        <v>2674</v>
      </c>
      <c r="I521" s="70">
        <v>2</v>
      </c>
      <c r="J521" s="209">
        <f>หนองคาย!F62</f>
        <v>177244.98</v>
      </c>
      <c r="K521" s="210">
        <f>หนองคาย!AG62</f>
        <v>197088.85</v>
      </c>
      <c r="L521" s="211">
        <f>หนองคาย!AH62</f>
        <v>451732.73</v>
      </c>
      <c r="M521" s="211">
        <f>หนองคาย!AI62</f>
        <v>351563.19</v>
      </c>
      <c r="N521" s="3"/>
      <c r="O521" s="3"/>
      <c r="P521" s="3"/>
      <c r="Q521" s="77">
        <f t="shared" si="23"/>
        <v>100169.53999999998</v>
      </c>
      <c r="R521" s="78">
        <f t="shared" si="24"/>
        <v>168.93520194465219</v>
      </c>
    </row>
    <row r="522" spans="1:18" ht="24.6" customHeight="1" x14ac:dyDescent="0.7">
      <c r="A522" s="70">
        <v>5</v>
      </c>
      <c r="B522" s="3" t="s">
        <v>42</v>
      </c>
      <c r="C522" s="3" t="s">
        <v>380</v>
      </c>
      <c r="D522" s="3" t="s">
        <v>72</v>
      </c>
      <c r="E522" s="3" t="s">
        <v>381</v>
      </c>
      <c r="F522" s="3" t="s">
        <v>141</v>
      </c>
      <c r="G522" s="3" t="s">
        <v>838</v>
      </c>
      <c r="H522" s="208">
        <v>3165</v>
      </c>
      <c r="I522" s="70">
        <v>3</v>
      </c>
      <c r="J522" s="209">
        <f>หนองคาย!F63</f>
        <v>1098799.3500000001</v>
      </c>
      <c r="K522" s="210">
        <f>หนองคาย!AG63</f>
        <v>1195109.9700000002</v>
      </c>
      <c r="L522" s="211">
        <f>หนองคาย!AH63</f>
        <v>1443442.98</v>
      </c>
      <c r="M522" s="211">
        <f>หนองคาย!AI63</f>
        <v>395535.25999999995</v>
      </c>
      <c r="N522" s="3"/>
      <c r="O522" s="3"/>
      <c r="P522" s="3"/>
      <c r="Q522" s="77">
        <f t="shared" si="23"/>
        <v>1047907.72</v>
      </c>
      <c r="R522" s="78">
        <f t="shared" si="24"/>
        <v>456.06413270142178</v>
      </c>
    </row>
    <row r="523" spans="1:18" ht="24.6" customHeight="1" x14ac:dyDescent="0.7">
      <c r="A523" s="70">
        <v>6</v>
      </c>
      <c r="B523" s="3" t="s">
        <v>42</v>
      </c>
      <c r="C523" s="3" t="s">
        <v>380</v>
      </c>
      <c r="D523" s="3" t="s">
        <v>72</v>
      </c>
      <c r="E523" s="3" t="s">
        <v>381</v>
      </c>
      <c r="F523" s="3" t="s">
        <v>141</v>
      </c>
      <c r="G523" s="3" t="s">
        <v>839</v>
      </c>
      <c r="H523" s="208">
        <v>2202</v>
      </c>
      <c r="I523" s="70">
        <v>2</v>
      </c>
      <c r="J523" s="209">
        <f>หนองคาย!F64</f>
        <v>1327434.82</v>
      </c>
      <c r="K523" s="210">
        <f>หนองคาย!AG64</f>
        <v>1385852.22</v>
      </c>
      <c r="L523" s="211">
        <f>หนองคาย!AH64</f>
        <v>765706.1</v>
      </c>
      <c r="M523" s="211">
        <f>หนองคาย!AI64</f>
        <v>455179.92</v>
      </c>
      <c r="N523" s="3"/>
      <c r="O523" s="3"/>
      <c r="P523" s="3"/>
      <c r="Q523" s="77">
        <f t="shared" si="23"/>
        <v>310526.18</v>
      </c>
      <c r="R523" s="78">
        <f t="shared" si="24"/>
        <v>347.7321071752952</v>
      </c>
    </row>
    <row r="524" spans="1:18" ht="24.6" customHeight="1" x14ac:dyDescent="0.7">
      <c r="A524" s="212">
        <v>5</v>
      </c>
      <c r="B524" s="213" t="s">
        <v>42</v>
      </c>
      <c r="C524" s="213"/>
      <c r="D524" s="213"/>
      <c r="E524" s="213" t="s">
        <v>56</v>
      </c>
      <c r="F524" s="213"/>
      <c r="G524" s="213" t="s">
        <v>383</v>
      </c>
      <c r="H524" s="216">
        <f>SUM(H518:H523)</f>
        <v>16187</v>
      </c>
      <c r="I524" s="212"/>
      <c r="J524" s="215">
        <f>SUM(J518:J523)</f>
        <v>4314926.7300000004</v>
      </c>
      <c r="K524" s="231">
        <f>SUM(K518:K523)</f>
        <v>4566558.9400000004</v>
      </c>
      <c r="L524" s="215">
        <f>SUM(L518:L523)</f>
        <v>4258002.58</v>
      </c>
      <c r="M524" s="215">
        <f>SUM(M518:M523)</f>
        <v>2688181.01</v>
      </c>
      <c r="N524" s="213">
        <v>5</v>
      </c>
      <c r="O524" s="213">
        <v>5</v>
      </c>
      <c r="P524" s="213">
        <f>N524-O524</f>
        <v>0</v>
      </c>
      <c r="Q524" s="77">
        <f t="shared" si="23"/>
        <v>1569821.5700000003</v>
      </c>
      <c r="R524" s="78">
        <f>L524/H524</f>
        <v>263.05075554457284</v>
      </c>
    </row>
    <row r="525" spans="1:18" ht="24.6" customHeight="1" x14ac:dyDescent="0.7">
      <c r="A525" s="70">
        <v>1</v>
      </c>
      <c r="B525" s="3" t="s">
        <v>42</v>
      </c>
      <c r="C525" s="3" t="s">
        <v>384</v>
      </c>
      <c r="D525" s="3" t="s">
        <v>83</v>
      </c>
      <c r="E525" s="3" t="s">
        <v>385</v>
      </c>
      <c r="F525" s="3" t="s">
        <v>171</v>
      </c>
      <c r="G525" s="3" t="s">
        <v>386</v>
      </c>
      <c r="H525" s="208"/>
      <c r="I525" s="70"/>
      <c r="J525" s="209"/>
      <c r="K525" s="210"/>
      <c r="L525" s="211"/>
      <c r="M525" s="211"/>
      <c r="N525" s="3"/>
      <c r="O525" s="3"/>
      <c r="P525" s="3"/>
    </row>
    <row r="526" spans="1:18" ht="24.6" customHeight="1" x14ac:dyDescent="0.7">
      <c r="A526" s="70">
        <v>2</v>
      </c>
      <c r="B526" s="3" t="s">
        <v>42</v>
      </c>
      <c r="C526" s="3" t="s">
        <v>384</v>
      </c>
      <c r="D526" s="3" t="s">
        <v>83</v>
      </c>
      <c r="E526" s="3" t="s">
        <v>385</v>
      </c>
      <c r="F526" s="3" t="s">
        <v>141</v>
      </c>
      <c r="G526" s="3" t="s">
        <v>840</v>
      </c>
      <c r="H526" s="208">
        <v>5571</v>
      </c>
      <c r="I526" s="70">
        <v>4</v>
      </c>
      <c r="J526" s="209">
        <f>หนองคาย!F65</f>
        <v>798740.09</v>
      </c>
      <c r="K526" s="210">
        <f>หนองคาย!AG65</f>
        <v>817206.23</v>
      </c>
      <c r="L526" s="211">
        <f>หนองคาย!AH65</f>
        <v>567324.08000000007</v>
      </c>
      <c r="M526" s="211">
        <f>หนองคาย!AI65</f>
        <v>637786.53</v>
      </c>
      <c r="N526" s="3"/>
      <c r="O526" s="3"/>
      <c r="P526" s="3"/>
      <c r="Q526" s="77">
        <f t="shared" si="23"/>
        <v>-70462.449999999953</v>
      </c>
      <c r="R526" s="78">
        <f t="shared" si="24"/>
        <v>101.8352324537785</v>
      </c>
    </row>
    <row r="527" spans="1:18" ht="24.6" customHeight="1" x14ac:dyDescent="0.7">
      <c r="A527" s="70">
        <v>3</v>
      </c>
      <c r="B527" s="3" t="s">
        <v>42</v>
      </c>
      <c r="C527" s="3" t="s">
        <v>384</v>
      </c>
      <c r="D527" s="3" t="s">
        <v>83</v>
      </c>
      <c r="E527" s="3" t="s">
        <v>385</v>
      </c>
      <c r="F527" s="3" t="s">
        <v>141</v>
      </c>
      <c r="G527" s="3" t="s">
        <v>841</v>
      </c>
      <c r="H527" s="208">
        <v>5124</v>
      </c>
      <c r="I527" s="70">
        <v>4</v>
      </c>
      <c r="J527" s="209">
        <f>หนองคาย!F66</f>
        <v>733474.52</v>
      </c>
      <c r="K527" s="210">
        <f>หนองคาย!AG66</f>
        <v>795241.33000000007</v>
      </c>
      <c r="L527" s="211">
        <f>หนองคาย!AH66</f>
        <v>348463.44</v>
      </c>
      <c r="M527" s="211">
        <f>หนองคาย!AI66</f>
        <v>478706.37</v>
      </c>
      <c r="N527" s="3"/>
      <c r="O527" s="3"/>
      <c r="P527" s="3"/>
      <c r="Q527" s="77">
        <f t="shared" si="23"/>
        <v>-130242.93</v>
      </c>
      <c r="R527" s="78">
        <f t="shared" si="24"/>
        <v>68.006135831381727</v>
      </c>
    </row>
    <row r="528" spans="1:18" ht="24.6" customHeight="1" x14ac:dyDescent="0.7">
      <c r="A528" s="70">
        <v>4</v>
      </c>
      <c r="B528" s="3" t="s">
        <v>42</v>
      </c>
      <c r="C528" s="3" t="s">
        <v>384</v>
      </c>
      <c r="D528" s="3" t="s">
        <v>83</v>
      </c>
      <c r="E528" s="3" t="s">
        <v>385</v>
      </c>
      <c r="F528" s="3" t="s">
        <v>141</v>
      </c>
      <c r="G528" s="3" t="s">
        <v>842</v>
      </c>
      <c r="H528" s="208">
        <v>7200</v>
      </c>
      <c r="I528" s="70">
        <v>5</v>
      </c>
      <c r="J528" s="209">
        <f>หนองคาย!F67</f>
        <v>810105.27</v>
      </c>
      <c r="K528" s="210">
        <f>หนองคาย!AG67</f>
        <v>908991.67</v>
      </c>
      <c r="L528" s="211">
        <f>หนองคาย!AH67</f>
        <v>589437.32999999996</v>
      </c>
      <c r="M528" s="211">
        <f>หนองคาย!AI67</f>
        <v>828978.01</v>
      </c>
      <c r="N528" s="3"/>
      <c r="O528" s="3"/>
      <c r="P528" s="3"/>
      <c r="Q528" s="77">
        <f t="shared" si="23"/>
        <v>-239540.68000000005</v>
      </c>
      <c r="R528" s="78">
        <f t="shared" si="24"/>
        <v>81.866295833333325</v>
      </c>
    </row>
    <row r="529" spans="1:18" ht="24.6" customHeight="1" x14ac:dyDescent="0.7">
      <c r="A529" s="212">
        <v>6</v>
      </c>
      <c r="B529" s="213" t="s">
        <v>42</v>
      </c>
      <c r="C529" s="213"/>
      <c r="D529" s="213"/>
      <c r="E529" s="213" t="s">
        <v>56</v>
      </c>
      <c r="F529" s="213"/>
      <c r="G529" s="213" t="s">
        <v>387</v>
      </c>
      <c r="H529" s="216">
        <f>SUM(H526:H528)</f>
        <v>17895</v>
      </c>
      <c r="I529" s="212"/>
      <c r="J529" s="215">
        <f>SUM(J525:J528)</f>
        <v>2342319.88</v>
      </c>
      <c r="K529" s="215">
        <f>SUM(K525:K528)</f>
        <v>2521439.23</v>
      </c>
      <c r="L529" s="215">
        <f>SUM(L525:L528)</f>
        <v>1505224.85</v>
      </c>
      <c r="M529" s="215">
        <f>SUM(M525:M528)</f>
        <v>1945470.91</v>
      </c>
      <c r="N529" s="213">
        <v>3</v>
      </c>
      <c r="O529" s="213">
        <v>3</v>
      </c>
      <c r="P529" s="213">
        <f>N529-O529</f>
        <v>0</v>
      </c>
      <c r="Q529" s="77">
        <f t="shared" si="23"/>
        <v>-440246.05999999982</v>
      </c>
      <c r="R529" s="78">
        <f>L529/H529</f>
        <v>84.114269348980173</v>
      </c>
    </row>
    <row r="530" spans="1:18" ht="24.6" customHeight="1" x14ac:dyDescent="0.7">
      <c r="A530" s="70">
        <v>1</v>
      </c>
      <c r="B530" s="3" t="s">
        <v>42</v>
      </c>
      <c r="C530" s="3" t="s">
        <v>388</v>
      </c>
      <c r="D530" s="3" t="s">
        <v>95</v>
      </c>
      <c r="E530" s="3" t="s">
        <v>389</v>
      </c>
      <c r="F530" s="3" t="s">
        <v>171</v>
      </c>
      <c r="G530" s="3" t="s">
        <v>390</v>
      </c>
      <c r="H530" s="208"/>
      <c r="I530" s="70"/>
      <c r="J530" s="209"/>
      <c r="K530" s="210"/>
      <c r="L530" s="211"/>
      <c r="M530" s="211"/>
      <c r="N530" s="3"/>
      <c r="O530" s="3"/>
      <c r="P530" s="3"/>
    </row>
    <row r="531" spans="1:18" ht="24.6" customHeight="1" x14ac:dyDescent="0.7">
      <c r="A531" s="70">
        <v>2</v>
      </c>
      <c r="B531" s="3" t="s">
        <v>42</v>
      </c>
      <c r="C531" s="3" t="s">
        <v>388</v>
      </c>
      <c r="D531" s="3" t="s">
        <v>95</v>
      </c>
      <c r="E531" s="3" t="s">
        <v>389</v>
      </c>
      <c r="F531" s="3" t="s">
        <v>141</v>
      </c>
      <c r="G531" s="3" t="s">
        <v>843</v>
      </c>
      <c r="H531" s="208">
        <v>6642</v>
      </c>
      <c r="I531" s="70">
        <v>5</v>
      </c>
      <c r="J531" s="209">
        <f>หนองคาย!F68</f>
        <v>262043.62</v>
      </c>
      <c r="K531" s="210">
        <f>หนองคาย!AG68</f>
        <v>322041.74</v>
      </c>
      <c r="L531" s="211">
        <f>หนองคาย!AH68</f>
        <v>930305.51</v>
      </c>
      <c r="M531" s="211">
        <f>หนองคาย!AI68</f>
        <v>963815</v>
      </c>
      <c r="N531" s="3"/>
      <c r="O531" s="3"/>
      <c r="P531" s="3"/>
      <c r="Q531" s="77">
        <f t="shared" si="23"/>
        <v>-33509.489999999991</v>
      </c>
      <c r="R531" s="78">
        <f t="shared" si="24"/>
        <v>140.06406353507981</v>
      </c>
    </row>
    <row r="532" spans="1:18" ht="24.6" customHeight="1" x14ac:dyDescent="0.7">
      <c r="A532" s="70">
        <v>3</v>
      </c>
      <c r="B532" s="3" t="s">
        <v>42</v>
      </c>
      <c r="C532" s="3" t="s">
        <v>388</v>
      </c>
      <c r="D532" s="3" t="s">
        <v>95</v>
      </c>
      <c r="E532" s="3" t="s">
        <v>389</v>
      </c>
      <c r="F532" s="3" t="s">
        <v>141</v>
      </c>
      <c r="G532" s="3" t="s">
        <v>844</v>
      </c>
      <c r="H532" s="208">
        <v>3199</v>
      </c>
      <c r="I532" s="70">
        <v>3</v>
      </c>
      <c r="J532" s="209">
        <f>หนองคาย!F69</f>
        <v>472609.96</v>
      </c>
      <c r="K532" s="210">
        <f>หนองคาย!AG69</f>
        <v>477016.02999999997</v>
      </c>
      <c r="L532" s="211">
        <f>หนองคาย!AH69</f>
        <v>435141.88</v>
      </c>
      <c r="M532" s="211">
        <f>หนองคาย!AI69</f>
        <v>537147.89</v>
      </c>
      <c r="N532" s="3"/>
      <c r="O532" s="3"/>
      <c r="P532" s="3"/>
      <c r="Q532" s="77">
        <f t="shared" si="23"/>
        <v>-102006.01000000001</v>
      </c>
      <c r="R532" s="78">
        <f t="shared" si="24"/>
        <v>136.02434510784622</v>
      </c>
    </row>
    <row r="533" spans="1:18" ht="24.6" customHeight="1" x14ac:dyDescent="0.7">
      <c r="A533" s="70">
        <v>4</v>
      </c>
      <c r="B533" s="3" t="s">
        <v>42</v>
      </c>
      <c r="C533" s="3" t="s">
        <v>388</v>
      </c>
      <c r="D533" s="3" t="s">
        <v>95</v>
      </c>
      <c r="E533" s="3" t="s">
        <v>389</v>
      </c>
      <c r="F533" s="3" t="s">
        <v>141</v>
      </c>
      <c r="G533" s="3" t="s">
        <v>845</v>
      </c>
      <c r="H533" s="208">
        <v>5644</v>
      </c>
      <c r="I533" s="70">
        <v>4</v>
      </c>
      <c r="J533" s="209">
        <f>หนองคาย!F70</f>
        <v>569433.26</v>
      </c>
      <c r="K533" s="210">
        <f>หนองคาย!AG70</f>
        <v>661677.66999999993</v>
      </c>
      <c r="L533" s="211">
        <f>หนองคาย!AH70</f>
        <v>816661.47</v>
      </c>
      <c r="M533" s="211">
        <f>หนองคาย!AI70</f>
        <v>859229.08</v>
      </c>
      <c r="N533" s="3"/>
      <c r="O533" s="3"/>
      <c r="P533" s="3"/>
      <c r="Q533" s="77">
        <f t="shared" si="23"/>
        <v>-42567.609999999986</v>
      </c>
      <c r="R533" s="78">
        <f t="shared" si="24"/>
        <v>144.69551204819277</v>
      </c>
    </row>
    <row r="534" spans="1:18" ht="24.6" customHeight="1" x14ac:dyDescent="0.7">
      <c r="A534" s="70">
        <v>5</v>
      </c>
      <c r="B534" s="3" t="s">
        <v>42</v>
      </c>
      <c r="C534" s="3" t="s">
        <v>388</v>
      </c>
      <c r="D534" s="3" t="s">
        <v>95</v>
      </c>
      <c r="E534" s="3" t="s">
        <v>389</v>
      </c>
      <c r="F534" s="3" t="s">
        <v>141</v>
      </c>
      <c r="G534" s="3" t="s">
        <v>846</v>
      </c>
      <c r="H534" s="208">
        <v>5464</v>
      </c>
      <c r="I534" s="70">
        <v>4</v>
      </c>
      <c r="J534" s="209">
        <f>หนองคาย!F71</f>
        <v>819587.54</v>
      </c>
      <c r="K534" s="210">
        <f>หนองคาย!AG71</f>
        <v>881336.29</v>
      </c>
      <c r="L534" s="211">
        <f>หนองคาย!AH71</f>
        <v>593769.5</v>
      </c>
      <c r="M534" s="211">
        <f>หนองคาย!AI71</f>
        <v>1037407.6799999999</v>
      </c>
      <c r="N534" s="3"/>
      <c r="O534" s="3"/>
      <c r="P534" s="3"/>
      <c r="Q534" s="77">
        <f t="shared" si="23"/>
        <v>-443638.17999999993</v>
      </c>
      <c r="R534" s="78">
        <f t="shared" si="24"/>
        <v>108.66938140556368</v>
      </c>
    </row>
    <row r="535" spans="1:18" ht="24.6" customHeight="1" x14ac:dyDescent="0.7">
      <c r="A535" s="70">
        <v>6</v>
      </c>
      <c r="B535" s="3" t="s">
        <v>42</v>
      </c>
      <c r="C535" s="3" t="s">
        <v>388</v>
      </c>
      <c r="D535" s="3" t="s">
        <v>95</v>
      </c>
      <c r="E535" s="3" t="s">
        <v>389</v>
      </c>
      <c r="F535" s="3" t="s">
        <v>141</v>
      </c>
      <c r="G535" s="3" t="s">
        <v>847</v>
      </c>
      <c r="H535" s="208">
        <v>10050</v>
      </c>
      <c r="I535" s="70">
        <v>5</v>
      </c>
      <c r="J535" s="209">
        <f>หนองคาย!F72</f>
        <v>651610.44999999995</v>
      </c>
      <c r="K535" s="210">
        <f>หนองคาย!AG72</f>
        <v>651230.44999999995</v>
      </c>
      <c r="L535" s="211">
        <f>หนองคาย!AH72</f>
        <v>1330810.9300000002</v>
      </c>
      <c r="M535" s="211">
        <f>หนองคาย!AI72</f>
        <v>1181725.0900000001</v>
      </c>
      <c r="N535" s="3"/>
      <c r="O535" s="3"/>
      <c r="P535" s="3"/>
      <c r="Q535" s="77">
        <f t="shared" si="23"/>
        <v>149085.84000000008</v>
      </c>
      <c r="R535" s="78">
        <f t="shared" si="24"/>
        <v>132.41899800995026</v>
      </c>
    </row>
    <row r="536" spans="1:18" ht="24.6" customHeight="1" x14ac:dyDescent="0.7">
      <c r="A536" s="70">
        <v>7</v>
      </c>
      <c r="B536" s="3" t="s">
        <v>42</v>
      </c>
      <c r="C536" s="3" t="s">
        <v>388</v>
      </c>
      <c r="D536" s="3" t="s">
        <v>95</v>
      </c>
      <c r="E536" s="3" t="s">
        <v>389</v>
      </c>
      <c r="F536" s="3" t="s">
        <v>141</v>
      </c>
      <c r="G536" s="3" t="s">
        <v>848</v>
      </c>
      <c r="H536" s="208">
        <v>2842</v>
      </c>
      <c r="I536" s="70">
        <v>2</v>
      </c>
      <c r="J536" s="209">
        <f>หนองคาย!F73</f>
        <v>592300.12</v>
      </c>
      <c r="K536" s="210">
        <f>หนองคาย!AG73</f>
        <v>607661.80999999994</v>
      </c>
      <c r="L536" s="211">
        <f>หนองคาย!AH73</f>
        <v>541025.08000000007</v>
      </c>
      <c r="M536" s="211">
        <f>หนองคาย!AI73</f>
        <v>712913.75999999989</v>
      </c>
      <c r="N536" s="3"/>
      <c r="O536" s="3"/>
      <c r="P536" s="3"/>
      <c r="Q536" s="77">
        <f t="shared" si="23"/>
        <v>-171888.67999999982</v>
      </c>
      <c r="R536" s="78">
        <f t="shared" si="24"/>
        <v>190.36772695285012</v>
      </c>
    </row>
    <row r="537" spans="1:18" ht="24.6" customHeight="1" x14ac:dyDescent="0.7">
      <c r="A537" s="70">
        <v>8</v>
      </c>
      <c r="B537" s="3" t="s">
        <v>42</v>
      </c>
      <c r="C537" s="3" t="s">
        <v>388</v>
      </c>
      <c r="D537" s="3" t="s">
        <v>95</v>
      </c>
      <c r="E537" s="3" t="s">
        <v>389</v>
      </c>
      <c r="F537" s="3" t="s">
        <v>141</v>
      </c>
      <c r="G537" s="3" t="s">
        <v>849</v>
      </c>
      <c r="H537" s="208">
        <v>3136</v>
      </c>
      <c r="I537" s="70">
        <v>3</v>
      </c>
      <c r="J537" s="209">
        <f>หนองคาย!F74</f>
        <v>187696.87</v>
      </c>
      <c r="K537" s="210">
        <f>หนองคาย!AG74</f>
        <v>168220.38999999998</v>
      </c>
      <c r="L537" s="211">
        <f>หนองคาย!AH74</f>
        <v>282951.47000000003</v>
      </c>
      <c r="M537" s="211">
        <f>หนองคาย!AI74</f>
        <v>616372.16999999993</v>
      </c>
      <c r="N537" s="3"/>
      <c r="O537" s="3"/>
      <c r="P537" s="3"/>
      <c r="Q537" s="77">
        <f t="shared" si="23"/>
        <v>-333420.6999999999</v>
      </c>
      <c r="R537" s="78">
        <f t="shared" si="24"/>
        <v>90.226871811224498</v>
      </c>
    </row>
    <row r="538" spans="1:18" ht="24.6" customHeight="1" x14ac:dyDescent="0.7">
      <c r="A538" s="212">
        <v>7</v>
      </c>
      <c r="B538" s="213" t="s">
        <v>42</v>
      </c>
      <c r="C538" s="213"/>
      <c r="D538" s="213"/>
      <c r="E538" s="213" t="s">
        <v>56</v>
      </c>
      <c r="F538" s="213"/>
      <c r="G538" s="213" t="s">
        <v>391</v>
      </c>
      <c r="H538" s="216">
        <f>SUM(H531:H537)</f>
        <v>36977</v>
      </c>
      <c r="I538" s="212"/>
      <c r="J538" s="215">
        <f>SUM(J530:J537)</f>
        <v>3555281.8200000003</v>
      </c>
      <c r="K538" s="215">
        <f>SUM(K530:K537)</f>
        <v>3769184.38</v>
      </c>
      <c r="L538" s="215">
        <f>SUM(L530:L537)</f>
        <v>4930665.8400000008</v>
      </c>
      <c r="M538" s="215">
        <f>SUM(M530:M537)</f>
        <v>5908610.6699999999</v>
      </c>
      <c r="N538" s="213">
        <v>7</v>
      </c>
      <c r="O538" s="213">
        <v>7</v>
      </c>
      <c r="P538" s="213">
        <f>N538-O538</f>
        <v>0</v>
      </c>
      <c r="Q538" s="77">
        <f t="shared" si="23"/>
        <v>-977944.82999999914</v>
      </c>
      <c r="R538" s="78">
        <f>L538/H538</f>
        <v>133.34412851231849</v>
      </c>
    </row>
    <row r="539" spans="1:18" ht="24.6" customHeight="1" x14ac:dyDescent="0.7">
      <c r="A539" s="70">
        <v>1</v>
      </c>
      <c r="B539" s="3" t="s">
        <v>42</v>
      </c>
      <c r="C539" s="3" t="s">
        <v>392</v>
      </c>
      <c r="D539" s="3" t="s">
        <v>99</v>
      </c>
      <c r="E539" s="3" t="s">
        <v>393</v>
      </c>
      <c r="F539" s="3" t="s">
        <v>171</v>
      </c>
      <c r="G539" s="3" t="s">
        <v>394</v>
      </c>
      <c r="H539" s="208"/>
      <c r="I539" s="70"/>
      <c r="J539" s="209"/>
      <c r="K539" s="210"/>
      <c r="L539" s="211"/>
      <c r="M539" s="211"/>
      <c r="N539" s="3"/>
      <c r="O539" s="3"/>
      <c r="P539" s="3"/>
    </row>
    <row r="540" spans="1:18" ht="24.6" customHeight="1" x14ac:dyDescent="0.7">
      <c r="A540" s="70">
        <v>2</v>
      </c>
      <c r="B540" s="3" t="s">
        <v>42</v>
      </c>
      <c r="C540" s="3" t="s">
        <v>392</v>
      </c>
      <c r="D540" s="3" t="s">
        <v>99</v>
      </c>
      <c r="E540" s="3" t="s">
        <v>393</v>
      </c>
      <c r="F540" s="3" t="s">
        <v>141</v>
      </c>
      <c r="G540" s="3" t="s">
        <v>850</v>
      </c>
      <c r="H540" s="208">
        <v>5261</v>
      </c>
      <c r="I540" s="70">
        <v>4</v>
      </c>
      <c r="J540" s="209">
        <f>หนองคาย!F75</f>
        <v>853497.88</v>
      </c>
      <c r="K540" s="210">
        <f>หนองคาย!AG75</f>
        <v>1021075.36</v>
      </c>
      <c r="L540" s="211">
        <f>หนองคาย!AH75</f>
        <v>422616.37</v>
      </c>
      <c r="M540" s="211">
        <f>หนองคาย!AI75</f>
        <v>643135.43000000005</v>
      </c>
      <c r="N540" s="3"/>
      <c r="O540" s="3"/>
      <c r="P540" s="3"/>
      <c r="Q540" s="77">
        <f t="shared" si="23"/>
        <v>-220519.06000000006</v>
      </c>
      <c r="R540" s="78">
        <f t="shared" si="24"/>
        <v>80.330045618703664</v>
      </c>
    </row>
    <row r="541" spans="1:18" ht="24.6" customHeight="1" x14ac:dyDescent="0.7">
      <c r="A541" s="70">
        <v>3</v>
      </c>
      <c r="B541" s="3" t="s">
        <v>42</v>
      </c>
      <c r="C541" s="3" t="s">
        <v>392</v>
      </c>
      <c r="D541" s="3" t="s">
        <v>99</v>
      </c>
      <c r="E541" s="3" t="s">
        <v>393</v>
      </c>
      <c r="F541" s="3" t="s">
        <v>141</v>
      </c>
      <c r="G541" s="3" t="s">
        <v>851</v>
      </c>
      <c r="H541" s="208">
        <v>6578</v>
      </c>
      <c r="I541" s="70">
        <v>5</v>
      </c>
      <c r="J541" s="209">
        <f>หนองคาย!F76</f>
        <v>482948.43</v>
      </c>
      <c r="K541" s="210">
        <f>หนองคาย!AG76</f>
        <v>640183.97999999986</v>
      </c>
      <c r="L541" s="211">
        <f>หนองคาย!AH76</f>
        <v>532791.6</v>
      </c>
      <c r="M541" s="211">
        <f>หนองคาย!AI76</f>
        <v>790971.65</v>
      </c>
      <c r="N541" s="3"/>
      <c r="O541" s="3"/>
      <c r="P541" s="3"/>
      <c r="Q541" s="77">
        <f t="shared" si="23"/>
        <v>-258180.05000000005</v>
      </c>
      <c r="R541" s="78">
        <f t="shared" si="24"/>
        <v>80.995986622073573</v>
      </c>
    </row>
    <row r="542" spans="1:18" ht="24.6" customHeight="1" x14ac:dyDescent="0.7">
      <c r="A542" s="70">
        <v>4</v>
      </c>
      <c r="B542" s="3" t="s">
        <v>42</v>
      </c>
      <c r="C542" s="3" t="s">
        <v>392</v>
      </c>
      <c r="D542" s="3" t="s">
        <v>99</v>
      </c>
      <c r="E542" s="3" t="s">
        <v>393</v>
      </c>
      <c r="F542" s="3" t="s">
        <v>141</v>
      </c>
      <c r="G542" s="3" t="s">
        <v>852</v>
      </c>
      <c r="H542" s="208">
        <v>2647</v>
      </c>
      <c r="I542" s="70">
        <v>2</v>
      </c>
      <c r="J542" s="209">
        <f>หนองคาย!F77</f>
        <v>542541.91</v>
      </c>
      <c r="K542" s="210">
        <f>หนองคาย!AG77</f>
        <v>559854.49</v>
      </c>
      <c r="L542" s="211">
        <f>หนองคาย!AH77</f>
        <v>226905.53999999998</v>
      </c>
      <c r="M542" s="211">
        <f>หนองคาย!AI77</f>
        <v>340189.76999999996</v>
      </c>
      <c r="N542" s="3"/>
      <c r="O542" s="3"/>
      <c r="P542" s="3"/>
      <c r="Q542" s="77">
        <f t="shared" si="23"/>
        <v>-113284.22999999998</v>
      </c>
      <c r="R542" s="78">
        <f t="shared" si="24"/>
        <v>85.721775595013213</v>
      </c>
    </row>
    <row r="543" spans="1:18" ht="24.6" customHeight="1" x14ac:dyDescent="0.7">
      <c r="A543" s="70">
        <v>5</v>
      </c>
      <c r="B543" s="3" t="s">
        <v>42</v>
      </c>
      <c r="C543" s="3" t="s">
        <v>392</v>
      </c>
      <c r="D543" s="3" t="s">
        <v>99</v>
      </c>
      <c r="E543" s="3" t="s">
        <v>393</v>
      </c>
      <c r="F543" s="3" t="s">
        <v>141</v>
      </c>
      <c r="G543" s="3" t="s">
        <v>853</v>
      </c>
      <c r="H543" s="208">
        <v>5060</v>
      </c>
      <c r="I543" s="70">
        <v>4</v>
      </c>
      <c r="J543" s="209">
        <f>หนองคาย!F78</f>
        <v>241715.57</v>
      </c>
      <c r="K543" s="210">
        <f>หนองคาย!AG78</f>
        <v>363625.2</v>
      </c>
      <c r="L543" s="211">
        <f>หนองคาย!AH78</f>
        <v>437456.98</v>
      </c>
      <c r="M543" s="211">
        <f>หนองคาย!AI78</f>
        <v>641026.96</v>
      </c>
      <c r="N543" s="3"/>
      <c r="O543" s="3"/>
      <c r="P543" s="3"/>
      <c r="Q543" s="77">
        <f t="shared" si="23"/>
        <v>-203569.97999999998</v>
      </c>
      <c r="R543" s="78">
        <f t="shared" si="24"/>
        <v>86.453948616600783</v>
      </c>
    </row>
    <row r="544" spans="1:18" ht="24.6" customHeight="1" x14ac:dyDescent="0.7">
      <c r="A544" s="70">
        <v>6</v>
      </c>
      <c r="B544" s="3" t="s">
        <v>42</v>
      </c>
      <c r="C544" s="3" t="s">
        <v>392</v>
      </c>
      <c r="D544" s="3" t="s">
        <v>99</v>
      </c>
      <c r="E544" s="3" t="s">
        <v>393</v>
      </c>
      <c r="F544" s="3" t="s">
        <v>141</v>
      </c>
      <c r="G544" s="3" t="s">
        <v>854</v>
      </c>
      <c r="H544" s="208">
        <v>4419</v>
      </c>
      <c r="I544" s="70">
        <v>3</v>
      </c>
      <c r="J544" s="209">
        <f>หนองคาย!F79</f>
        <v>629076.21</v>
      </c>
      <c r="K544" s="210">
        <f>หนองคาย!AG79</f>
        <v>719946.47</v>
      </c>
      <c r="L544" s="211">
        <f>หนองคาย!AH79</f>
        <v>494475.45</v>
      </c>
      <c r="M544" s="211">
        <f>หนองคาย!AI79</f>
        <v>688468.08</v>
      </c>
      <c r="N544" s="3"/>
      <c r="O544" s="3"/>
      <c r="P544" s="3"/>
      <c r="Q544" s="77">
        <f t="shared" si="23"/>
        <v>-193992.62999999995</v>
      </c>
      <c r="R544" s="78">
        <f t="shared" si="24"/>
        <v>111.89758995247794</v>
      </c>
    </row>
    <row r="545" spans="1:18" ht="24.6" customHeight="1" x14ac:dyDescent="0.7">
      <c r="A545" s="70">
        <v>7</v>
      </c>
      <c r="B545" s="3" t="s">
        <v>42</v>
      </c>
      <c r="C545" s="3" t="s">
        <v>392</v>
      </c>
      <c r="D545" s="3" t="s">
        <v>99</v>
      </c>
      <c r="E545" s="3" t="s">
        <v>393</v>
      </c>
      <c r="F545" s="3" t="s">
        <v>141</v>
      </c>
      <c r="G545" s="3" t="s">
        <v>855</v>
      </c>
      <c r="H545" s="208">
        <v>4269</v>
      </c>
      <c r="I545" s="70">
        <v>3</v>
      </c>
      <c r="J545" s="209">
        <f>หนองคาย!F80</f>
        <v>582178.44999999995</v>
      </c>
      <c r="K545" s="210">
        <f>หนองคาย!AG80</f>
        <v>738168.21</v>
      </c>
      <c r="L545" s="211">
        <f>หนองคาย!AH80</f>
        <v>220509.36</v>
      </c>
      <c r="M545" s="211">
        <f>หนองคาย!AI80</f>
        <v>358297.85</v>
      </c>
      <c r="N545" s="3"/>
      <c r="O545" s="3"/>
      <c r="P545" s="3"/>
      <c r="Q545" s="77">
        <f t="shared" si="23"/>
        <v>-137788.49</v>
      </c>
      <c r="R545" s="78">
        <f t="shared" si="24"/>
        <v>51.653633169360504</v>
      </c>
    </row>
    <row r="546" spans="1:18" ht="24.6" customHeight="1" x14ac:dyDescent="0.7">
      <c r="A546" s="212">
        <v>8</v>
      </c>
      <c r="B546" s="213" t="s">
        <v>42</v>
      </c>
      <c r="C546" s="213"/>
      <c r="D546" s="213"/>
      <c r="E546" s="213" t="s">
        <v>56</v>
      </c>
      <c r="F546" s="213"/>
      <c r="G546" s="213" t="s">
        <v>395</v>
      </c>
      <c r="H546" s="216">
        <f>SUM(H540:H545)</f>
        <v>28234</v>
      </c>
      <c r="I546" s="212"/>
      <c r="J546" s="215">
        <f>SUM(J539:J545)</f>
        <v>3331958.45</v>
      </c>
      <c r="K546" s="215">
        <f>SUM(K539:K545)</f>
        <v>4042853.71</v>
      </c>
      <c r="L546" s="215">
        <f>SUM(L539:L545)</f>
        <v>2334755.2999999998</v>
      </c>
      <c r="M546" s="215">
        <f>SUM(M539:M545)</f>
        <v>3462089.74</v>
      </c>
      <c r="N546" s="213">
        <v>6</v>
      </c>
      <c r="O546" s="213">
        <v>6</v>
      </c>
      <c r="P546" s="213">
        <f>N546-O546</f>
        <v>0</v>
      </c>
      <c r="Q546" s="77">
        <f t="shared" si="23"/>
        <v>-1127334.4400000004</v>
      </c>
      <c r="R546" s="78">
        <f>L546/H546</f>
        <v>82.693040306014012</v>
      </c>
    </row>
    <row r="547" spans="1:18" ht="24.6" customHeight="1" x14ac:dyDescent="0.7">
      <c r="A547" s="70">
        <v>1</v>
      </c>
      <c r="B547" s="3" t="s">
        <v>42</v>
      </c>
      <c r="C547" s="3" t="s">
        <v>396</v>
      </c>
      <c r="D547" s="3" t="s">
        <v>88</v>
      </c>
      <c r="E547" s="3" t="s">
        <v>397</v>
      </c>
      <c r="F547" s="3" t="s">
        <v>171</v>
      </c>
      <c r="G547" s="3" t="s">
        <v>398</v>
      </c>
      <c r="H547" s="208"/>
      <c r="I547" s="70"/>
      <c r="J547" s="209"/>
      <c r="K547" s="210"/>
      <c r="L547" s="211"/>
      <c r="M547" s="211"/>
      <c r="N547" s="3"/>
      <c r="O547" s="3"/>
      <c r="P547" s="3"/>
    </row>
    <row r="548" spans="1:18" ht="24.6" customHeight="1" x14ac:dyDescent="0.7">
      <c r="A548" s="70">
        <v>2</v>
      </c>
      <c r="B548" s="3" t="s">
        <v>42</v>
      </c>
      <c r="C548" s="3" t="s">
        <v>396</v>
      </c>
      <c r="D548" s="3" t="s">
        <v>88</v>
      </c>
      <c r="E548" s="3" t="s">
        <v>397</v>
      </c>
      <c r="F548" s="3" t="s">
        <v>141</v>
      </c>
      <c r="G548" s="3" t="s">
        <v>856</v>
      </c>
      <c r="H548" s="208">
        <v>1113</v>
      </c>
      <c r="I548" s="70">
        <v>1</v>
      </c>
      <c r="J548" s="209">
        <f>หนองคาย!F81</f>
        <v>235885.7</v>
      </c>
      <c r="K548" s="210">
        <f>หนองคาย!AG81</f>
        <v>247427.84000000003</v>
      </c>
      <c r="L548" s="211">
        <f>หนองคาย!AH81</f>
        <v>260235.97999999998</v>
      </c>
      <c r="M548" s="211">
        <f>หนองคาย!AI81</f>
        <v>345305.67</v>
      </c>
      <c r="N548" s="3"/>
      <c r="O548" s="3"/>
      <c r="P548" s="3"/>
      <c r="Q548" s="77">
        <f t="shared" si="23"/>
        <v>-85069.69</v>
      </c>
      <c r="R548" s="78">
        <f t="shared" si="24"/>
        <v>233.81489667565137</v>
      </c>
    </row>
    <row r="549" spans="1:18" ht="24.6" customHeight="1" x14ac:dyDescent="0.7">
      <c r="A549" s="70">
        <v>3</v>
      </c>
      <c r="B549" s="3" t="s">
        <v>42</v>
      </c>
      <c r="C549" s="3" t="s">
        <v>396</v>
      </c>
      <c r="D549" s="3" t="s">
        <v>88</v>
      </c>
      <c r="E549" s="3" t="s">
        <v>397</v>
      </c>
      <c r="F549" s="3" t="s">
        <v>141</v>
      </c>
      <c r="G549" s="3" t="s">
        <v>857</v>
      </c>
      <c r="H549" s="208">
        <v>1149</v>
      </c>
      <c r="I549" s="70">
        <v>1</v>
      </c>
      <c r="J549" s="209">
        <f>หนองคาย!F82</f>
        <v>415558.59</v>
      </c>
      <c r="K549" s="210">
        <f>หนองคาย!AG82</f>
        <v>425025.72000000003</v>
      </c>
      <c r="L549" s="211">
        <f>หนองคาย!AH82</f>
        <v>280795.03999999998</v>
      </c>
      <c r="M549" s="211">
        <f>หนองคาย!AI82</f>
        <v>413164.24</v>
      </c>
      <c r="N549" s="3"/>
      <c r="O549" s="3"/>
      <c r="P549" s="3"/>
      <c r="Q549" s="77">
        <f t="shared" si="23"/>
        <v>-132369.20000000001</v>
      </c>
      <c r="R549" s="78">
        <f t="shared" si="24"/>
        <v>244.38210617928632</v>
      </c>
    </row>
    <row r="550" spans="1:18" ht="24.6" customHeight="1" x14ac:dyDescent="0.7">
      <c r="A550" s="70">
        <v>4</v>
      </c>
      <c r="B550" s="3" t="s">
        <v>42</v>
      </c>
      <c r="C550" s="3" t="s">
        <v>396</v>
      </c>
      <c r="D550" s="3" t="s">
        <v>88</v>
      </c>
      <c r="E550" s="3" t="s">
        <v>397</v>
      </c>
      <c r="F550" s="3" t="s">
        <v>141</v>
      </c>
      <c r="G550" s="3" t="s">
        <v>858</v>
      </c>
      <c r="H550" s="208">
        <v>2337</v>
      </c>
      <c r="I550" s="70">
        <v>2</v>
      </c>
      <c r="J550" s="209">
        <f>หนองคาย!F83</f>
        <v>34832.1</v>
      </c>
      <c r="K550" s="210">
        <f>หนองคาย!AG83</f>
        <v>39658.479999999996</v>
      </c>
      <c r="L550" s="211">
        <f>หนองคาย!AH83</f>
        <v>432120.1</v>
      </c>
      <c r="M550" s="211">
        <f>หนองคาย!AI83</f>
        <v>586270.62</v>
      </c>
      <c r="N550" s="3"/>
      <c r="O550" s="3"/>
      <c r="P550" s="3"/>
      <c r="Q550" s="77">
        <f t="shared" si="23"/>
        <v>-154150.52000000002</v>
      </c>
      <c r="R550" s="78">
        <f t="shared" si="24"/>
        <v>184.90376551133932</v>
      </c>
    </row>
    <row r="551" spans="1:18" ht="24.6" customHeight="1" x14ac:dyDescent="0.7">
      <c r="A551" s="70">
        <v>5</v>
      </c>
      <c r="B551" s="3" t="s">
        <v>42</v>
      </c>
      <c r="C551" s="3" t="s">
        <v>396</v>
      </c>
      <c r="D551" s="3" t="s">
        <v>88</v>
      </c>
      <c r="E551" s="3" t="s">
        <v>397</v>
      </c>
      <c r="F551" s="3" t="s">
        <v>141</v>
      </c>
      <c r="G551" s="3" t="s">
        <v>859</v>
      </c>
      <c r="H551" s="208">
        <v>2469</v>
      </c>
      <c r="I551" s="70">
        <v>2</v>
      </c>
      <c r="J551" s="209">
        <f>หนองคาย!F84</f>
        <v>223114.05</v>
      </c>
      <c r="K551" s="210">
        <f>หนองคาย!AG84</f>
        <v>249294.78</v>
      </c>
      <c r="L551" s="211">
        <f>หนองคาย!AH84</f>
        <v>417535.6</v>
      </c>
      <c r="M551" s="211">
        <f>หนองคาย!AI84</f>
        <v>430672.86</v>
      </c>
      <c r="N551" s="3"/>
      <c r="O551" s="3"/>
      <c r="P551" s="3"/>
      <c r="Q551" s="77">
        <f t="shared" si="23"/>
        <v>-13137.260000000009</v>
      </c>
      <c r="R551" s="78">
        <f t="shared" si="24"/>
        <v>169.11121911705143</v>
      </c>
    </row>
    <row r="552" spans="1:18" ht="24.6" customHeight="1" x14ac:dyDescent="0.7">
      <c r="A552" s="70">
        <v>6</v>
      </c>
      <c r="B552" s="3" t="s">
        <v>42</v>
      </c>
      <c r="C552" s="3" t="s">
        <v>396</v>
      </c>
      <c r="D552" s="3" t="s">
        <v>88</v>
      </c>
      <c r="E552" s="3" t="s">
        <v>397</v>
      </c>
      <c r="F552" s="3" t="s">
        <v>141</v>
      </c>
      <c r="G552" s="3" t="s">
        <v>860</v>
      </c>
      <c r="H552" s="208">
        <v>3510</v>
      </c>
      <c r="I552" s="70">
        <v>3</v>
      </c>
      <c r="J552" s="209">
        <f>หนองคาย!F85</f>
        <v>178492.71</v>
      </c>
      <c r="K552" s="210">
        <f>หนองคาย!AG85</f>
        <v>216161.21</v>
      </c>
      <c r="L552" s="211">
        <f>หนองคาย!AH85</f>
        <v>437553.69</v>
      </c>
      <c r="M552" s="211">
        <f>หนองคาย!AI85</f>
        <v>609153.14999999991</v>
      </c>
      <c r="N552" s="3"/>
      <c r="O552" s="3"/>
      <c r="P552" s="3"/>
      <c r="Q552" s="77">
        <f t="shared" si="23"/>
        <v>-171599.4599999999</v>
      </c>
      <c r="R552" s="78">
        <f t="shared" si="24"/>
        <v>124.65917094017094</v>
      </c>
    </row>
    <row r="553" spans="1:18" ht="24.6" customHeight="1" x14ac:dyDescent="0.7">
      <c r="A553" s="212">
        <v>9</v>
      </c>
      <c r="B553" s="213" t="s">
        <v>42</v>
      </c>
      <c r="C553" s="213"/>
      <c r="D553" s="213"/>
      <c r="E553" s="213" t="s">
        <v>56</v>
      </c>
      <c r="F553" s="213"/>
      <c r="G553" s="213" t="s">
        <v>399</v>
      </c>
      <c r="H553" s="216">
        <f>SUM(H548:H552)</f>
        <v>10578</v>
      </c>
      <c r="I553" s="212"/>
      <c r="J553" s="215">
        <f>SUM(J547:J552)</f>
        <v>1087883.1499999999</v>
      </c>
      <c r="K553" s="215">
        <f>SUM(K547:K552)</f>
        <v>1177568.03</v>
      </c>
      <c r="L553" s="215">
        <f>SUM(L547:L552)</f>
        <v>1828240.41</v>
      </c>
      <c r="M553" s="215">
        <f>SUM(M547:M552)</f>
        <v>2384566.5399999996</v>
      </c>
      <c r="N553" s="213">
        <v>5</v>
      </c>
      <c r="O553" s="213">
        <v>5</v>
      </c>
      <c r="P553" s="213"/>
      <c r="Q553" s="77">
        <f t="shared" si="23"/>
        <v>-556326.12999999966</v>
      </c>
      <c r="R553" s="78">
        <f t="shared" si="24"/>
        <v>172.83422291548496</v>
      </c>
    </row>
    <row r="554" spans="1:18" ht="24.6" customHeight="1" x14ac:dyDescent="0.7">
      <c r="A554" s="244"/>
      <c r="B554" s="245" t="s">
        <v>42</v>
      </c>
      <c r="C554" s="245" t="s">
        <v>42</v>
      </c>
      <c r="D554" s="245" t="s">
        <v>42</v>
      </c>
      <c r="E554" s="245" t="s">
        <v>42</v>
      </c>
      <c r="F554" s="245"/>
      <c r="G554" s="245" t="s">
        <v>400</v>
      </c>
      <c r="H554" s="246">
        <f>H480+H492+H509+H517+H524+H529+H538+H546+H553</f>
        <v>305792</v>
      </c>
      <c r="I554" s="244"/>
      <c r="J554" s="247">
        <f t="shared" ref="J554:O554" si="25">J480+J492+J509+J517+J524+J529+J538+J546+J553</f>
        <v>47589176.480000012</v>
      </c>
      <c r="K554" s="248">
        <f t="shared" si="25"/>
        <v>54644707.75</v>
      </c>
      <c r="L554" s="247">
        <f t="shared" si="25"/>
        <v>43764056.479999997</v>
      </c>
      <c r="M554" s="247">
        <f t="shared" si="25"/>
        <v>46856015.879999995</v>
      </c>
      <c r="N554" s="245">
        <f t="shared" si="25"/>
        <v>74</v>
      </c>
      <c r="O554" s="245">
        <f t="shared" si="25"/>
        <v>74</v>
      </c>
      <c r="P554" s="245">
        <f>N554-O554</f>
        <v>0</v>
      </c>
      <c r="Q554" s="77">
        <f t="shared" si="23"/>
        <v>-3091959.3999999985</v>
      </c>
      <c r="R554" s="78">
        <f t="shared" si="24"/>
        <v>143.11707461280869</v>
      </c>
    </row>
    <row r="555" spans="1:18" ht="25.2" customHeight="1" thickBot="1" x14ac:dyDescent="0.75">
      <c r="A555" s="249"/>
      <c r="B555" s="250"/>
      <c r="C555" s="250"/>
      <c r="D555" s="250"/>
      <c r="E555" s="320" t="s">
        <v>401</v>
      </c>
      <c r="F555" s="321"/>
      <c r="G555" s="322"/>
      <c r="H555" s="251"/>
      <c r="I555" s="249"/>
      <c r="J555" s="265">
        <f>J554/O554</f>
        <v>643096.97945945966</v>
      </c>
      <c r="K555" s="266">
        <f>K554/O554</f>
        <v>738441.99662162166</v>
      </c>
      <c r="L555" s="265">
        <f>L554/O554</f>
        <v>591406.16864864866</v>
      </c>
      <c r="M555" s="265">
        <f>M554/O554</f>
        <v>633189.40378378367</v>
      </c>
      <c r="N555" s="250"/>
      <c r="O555" s="250"/>
      <c r="P555" s="250"/>
      <c r="Q555" s="77">
        <f t="shared" si="23"/>
        <v>-41783.235135135008</v>
      </c>
    </row>
    <row r="556" spans="1:18" ht="24.6" customHeight="1" thickTop="1" x14ac:dyDescent="0.7">
      <c r="A556" s="70">
        <v>1</v>
      </c>
      <c r="B556" s="3" t="s">
        <v>41</v>
      </c>
      <c r="C556" s="3" t="s">
        <v>402</v>
      </c>
      <c r="D556" s="3" t="s">
        <v>403</v>
      </c>
      <c r="E556" s="3" t="s">
        <v>404</v>
      </c>
      <c r="F556" s="3" t="s">
        <v>171</v>
      </c>
      <c r="G556" s="3" t="s">
        <v>405</v>
      </c>
      <c r="H556" s="208"/>
      <c r="I556" s="70"/>
      <c r="J556" s="209"/>
      <c r="K556" s="210"/>
      <c r="L556" s="211"/>
      <c r="M556" s="211"/>
      <c r="N556" s="3"/>
      <c r="O556" s="3"/>
      <c r="P556" s="3"/>
    </row>
    <row r="557" spans="1:18" ht="24.6" customHeight="1" x14ac:dyDescent="0.7">
      <c r="A557" s="70">
        <v>2</v>
      </c>
      <c r="B557" s="3" t="s">
        <v>41</v>
      </c>
      <c r="C557" s="3" t="s">
        <v>402</v>
      </c>
      <c r="D557" s="3" t="s">
        <v>403</v>
      </c>
      <c r="E557" s="3" t="s">
        <v>404</v>
      </c>
      <c r="F557" s="3" t="s">
        <v>141</v>
      </c>
      <c r="G557" s="3" t="s">
        <v>861</v>
      </c>
      <c r="H557" s="208">
        <v>3019</v>
      </c>
      <c r="I557" s="70">
        <v>3</v>
      </c>
      <c r="J557" s="211">
        <f>สกลนคร!F4</f>
        <v>146304.15</v>
      </c>
      <c r="K557" s="210">
        <f>สกลนคร!AH4</f>
        <v>205570.4</v>
      </c>
      <c r="L557" s="211">
        <f>สกลนคร!AI4</f>
        <v>244977.34</v>
      </c>
      <c r="M557" s="211">
        <f>สกลนคร!AJ4</f>
        <v>409042.27999999997</v>
      </c>
      <c r="N557" s="3"/>
      <c r="O557" s="3"/>
      <c r="P557" s="3"/>
      <c r="Q557" s="77">
        <f t="shared" ref="Q557:Q568" si="26">L557-M557</f>
        <v>-164064.93999999997</v>
      </c>
      <c r="R557" s="78">
        <f t="shared" ref="R557:R568" si="27">L557/H557</f>
        <v>81.145193772772444</v>
      </c>
    </row>
    <row r="558" spans="1:18" ht="24.6" customHeight="1" x14ac:dyDescent="0.7">
      <c r="A558" s="70">
        <v>3</v>
      </c>
      <c r="B558" s="3" t="s">
        <v>41</v>
      </c>
      <c r="C558" s="3" t="s">
        <v>402</v>
      </c>
      <c r="D558" s="3" t="s">
        <v>403</v>
      </c>
      <c r="E558" s="3" t="s">
        <v>404</v>
      </c>
      <c r="F558" s="3" t="s">
        <v>141</v>
      </c>
      <c r="G558" s="3" t="s">
        <v>862</v>
      </c>
      <c r="H558" s="208">
        <v>4462</v>
      </c>
      <c r="I558" s="70">
        <v>3</v>
      </c>
      <c r="J558" s="211">
        <f>สกลนคร!F5</f>
        <v>175891.98</v>
      </c>
      <c r="K558" s="210">
        <f>สกลนคร!AH5</f>
        <v>199877.1</v>
      </c>
      <c r="L558" s="211">
        <f>สกลนคร!AI5</f>
        <v>107738.49</v>
      </c>
      <c r="M558" s="211">
        <f>สกลนคร!AJ5</f>
        <v>206331.04</v>
      </c>
      <c r="N558" s="3"/>
      <c r="O558" s="3"/>
      <c r="P558" s="3"/>
      <c r="Q558" s="77">
        <f t="shared" si="26"/>
        <v>-98592.55</v>
      </c>
      <c r="R558" s="78">
        <f t="shared" si="27"/>
        <v>24.145784401613628</v>
      </c>
    </row>
    <row r="559" spans="1:18" ht="24.6" customHeight="1" x14ac:dyDescent="0.7">
      <c r="A559" s="212">
        <v>1</v>
      </c>
      <c r="B559" s="213" t="s">
        <v>41</v>
      </c>
      <c r="C559" s="213"/>
      <c r="D559" s="213"/>
      <c r="E559" s="213" t="s">
        <v>56</v>
      </c>
      <c r="F559" s="213"/>
      <c r="G559" s="213" t="s">
        <v>406</v>
      </c>
      <c r="H559" s="216">
        <f>SUM(H556:H558)</f>
        <v>7481</v>
      </c>
      <c r="I559" s="212"/>
      <c r="J559" s="215">
        <f>SUM(J556:J558)</f>
        <v>322196.13</v>
      </c>
      <c r="K559" s="215">
        <f>SUM(K556:K558)</f>
        <v>405447.5</v>
      </c>
      <c r="L559" s="215">
        <f>SUM(L556:L558)</f>
        <v>352715.83</v>
      </c>
      <c r="M559" s="215">
        <f>SUM(M556:M558)</f>
        <v>615373.31999999995</v>
      </c>
      <c r="N559" s="213">
        <v>2</v>
      </c>
      <c r="O559" s="213">
        <v>2</v>
      </c>
      <c r="P559" s="213">
        <f>N559-O559</f>
        <v>0</v>
      </c>
      <c r="Q559" s="77">
        <f t="shared" si="26"/>
        <v>-262657.48999999993</v>
      </c>
      <c r="R559" s="78">
        <f>L559/H559</f>
        <v>47.148219489373083</v>
      </c>
    </row>
    <row r="560" spans="1:18" ht="24.6" customHeight="1" x14ac:dyDescent="0.7">
      <c r="A560" s="70">
        <v>1</v>
      </c>
      <c r="B560" s="3" t="s">
        <v>41</v>
      </c>
      <c r="C560" s="3" t="s">
        <v>407</v>
      </c>
      <c r="D560" s="3" t="s">
        <v>77</v>
      </c>
      <c r="E560" s="3" t="s">
        <v>408</v>
      </c>
      <c r="F560" s="3" t="s">
        <v>171</v>
      </c>
      <c r="G560" s="3" t="s">
        <v>409</v>
      </c>
      <c r="H560" s="208"/>
      <c r="I560" s="70"/>
      <c r="J560" s="209"/>
      <c r="K560" s="210"/>
      <c r="L560" s="211"/>
      <c r="M560" s="211"/>
      <c r="N560" s="3"/>
      <c r="O560" s="3"/>
      <c r="P560" s="3"/>
    </row>
    <row r="561" spans="1:18" s="193" customFormat="1" ht="24.6" customHeight="1" x14ac:dyDescent="0.7">
      <c r="A561" s="189">
        <v>2</v>
      </c>
      <c r="B561" s="40" t="s">
        <v>41</v>
      </c>
      <c r="C561" s="40" t="s">
        <v>407</v>
      </c>
      <c r="D561" s="40" t="s">
        <v>77</v>
      </c>
      <c r="E561" s="40" t="s">
        <v>408</v>
      </c>
      <c r="F561" s="40" t="s">
        <v>141</v>
      </c>
      <c r="G561" s="40" t="s">
        <v>863</v>
      </c>
      <c r="H561" s="217">
        <v>6085</v>
      </c>
      <c r="I561" s="189">
        <v>5</v>
      </c>
      <c r="J561" s="211">
        <f>สกลนคร!F6</f>
        <v>642032.99</v>
      </c>
      <c r="K561" s="218">
        <f>สกลนคร!AH6</f>
        <v>781885.81</v>
      </c>
      <c r="L561" s="211">
        <f>สกลนคร!AI6</f>
        <v>610364.30000000005</v>
      </c>
      <c r="M561" s="211">
        <f>สกลนคร!AJ6</f>
        <v>1046193.2200000001</v>
      </c>
      <c r="N561" s="40"/>
      <c r="O561" s="40"/>
      <c r="P561" s="40"/>
      <c r="Q561" s="77">
        <f t="shared" si="26"/>
        <v>-435828.92000000004</v>
      </c>
      <c r="R561" s="78">
        <f t="shared" si="27"/>
        <v>100.30637633525062</v>
      </c>
    </row>
    <row r="562" spans="1:18" s="193" customFormat="1" ht="24.6" customHeight="1" x14ac:dyDescent="0.7">
      <c r="A562" s="189">
        <v>3</v>
      </c>
      <c r="B562" s="40" t="s">
        <v>41</v>
      </c>
      <c r="C562" s="40" t="s">
        <v>407</v>
      </c>
      <c r="D562" s="40" t="s">
        <v>77</v>
      </c>
      <c r="E562" s="40" t="s">
        <v>408</v>
      </c>
      <c r="F562" s="40" t="s">
        <v>141</v>
      </c>
      <c r="G562" s="40" t="s">
        <v>864</v>
      </c>
      <c r="H562" s="217">
        <v>4909</v>
      </c>
      <c r="I562" s="189">
        <v>4</v>
      </c>
      <c r="J562" s="211">
        <f>สกลนคร!F7</f>
        <v>770890.44</v>
      </c>
      <c r="K562" s="218">
        <f>สกลนคร!AH7</f>
        <v>1072607.6499999999</v>
      </c>
      <c r="L562" s="211">
        <f>สกลนคร!AI7</f>
        <v>479449.28</v>
      </c>
      <c r="M562" s="211">
        <f>สกลนคร!AJ7</f>
        <v>577445.64</v>
      </c>
      <c r="N562" s="40"/>
      <c r="O562" s="40"/>
      <c r="P562" s="40"/>
      <c r="Q562" s="77">
        <f t="shared" si="26"/>
        <v>-97996.359999999986</v>
      </c>
      <c r="R562" s="78">
        <f t="shared" si="27"/>
        <v>97.667402729680191</v>
      </c>
    </row>
    <row r="563" spans="1:18" s="193" customFormat="1" ht="24.6" customHeight="1" x14ac:dyDescent="0.7">
      <c r="A563" s="189">
        <v>4</v>
      </c>
      <c r="B563" s="40" t="s">
        <v>41</v>
      </c>
      <c r="C563" s="40" t="s">
        <v>407</v>
      </c>
      <c r="D563" s="40" t="s">
        <v>77</v>
      </c>
      <c r="E563" s="40" t="s">
        <v>408</v>
      </c>
      <c r="F563" s="40" t="s">
        <v>141</v>
      </c>
      <c r="G563" s="40" t="s">
        <v>865</v>
      </c>
      <c r="H563" s="217">
        <v>3876</v>
      </c>
      <c r="I563" s="189">
        <v>3</v>
      </c>
      <c r="J563" s="211">
        <f>สกลนคร!F8</f>
        <v>1013882.9</v>
      </c>
      <c r="K563" s="218">
        <f>สกลนคร!AH8</f>
        <v>1096203.03</v>
      </c>
      <c r="L563" s="211">
        <f>สกลนคร!AI8</f>
        <v>469008.8</v>
      </c>
      <c r="M563" s="211">
        <f>สกลนคร!AJ8</f>
        <v>700829.21</v>
      </c>
      <c r="N563" s="40"/>
      <c r="O563" s="40"/>
      <c r="P563" s="40"/>
      <c r="Q563" s="77">
        <f t="shared" si="26"/>
        <v>-231820.40999999997</v>
      </c>
      <c r="R563" s="78">
        <f t="shared" si="27"/>
        <v>121.00330237358101</v>
      </c>
    </row>
    <row r="564" spans="1:18" s="193" customFormat="1" ht="24.6" customHeight="1" x14ac:dyDescent="0.7">
      <c r="A564" s="189">
        <v>5</v>
      </c>
      <c r="B564" s="40" t="s">
        <v>41</v>
      </c>
      <c r="C564" s="40" t="s">
        <v>407</v>
      </c>
      <c r="D564" s="40" t="s">
        <v>77</v>
      </c>
      <c r="E564" s="40" t="s">
        <v>408</v>
      </c>
      <c r="F564" s="40" t="s">
        <v>141</v>
      </c>
      <c r="G564" s="40" t="s">
        <v>866</v>
      </c>
      <c r="H564" s="217">
        <v>4206</v>
      </c>
      <c r="I564" s="189">
        <v>3</v>
      </c>
      <c r="J564" s="211">
        <f>สกลนคร!F9</f>
        <v>273663.53000000003</v>
      </c>
      <c r="K564" s="218">
        <f>สกลนคร!AH9</f>
        <v>389759.75</v>
      </c>
      <c r="L564" s="211">
        <f>สกลนคร!AI9</f>
        <v>554127.87</v>
      </c>
      <c r="M564" s="211">
        <f>สกลนคร!AJ9</f>
        <v>758601.39999999991</v>
      </c>
      <c r="N564" s="40"/>
      <c r="O564" s="40"/>
      <c r="P564" s="40"/>
      <c r="Q564" s="77">
        <f t="shared" si="26"/>
        <v>-204473.52999999991</v>
      </c>
      <c r="R564" s="78">
        <f t="shared" si="27"/>
        <v>131.74699714693296</v>
      </c>
    </row>
    <row r="565" spans="1:18" s="193" customFormat="1" ht="24.6" customHeight="1" x14ac:dyDescent="0.7">
      <c r="A565" s="189">
        <v>6</v>
      </c>
      <c r="B565" s="40" t="s">
        <v>41</v>
      </c>
      <c r="C565" s="40" t="s">
        <v>407</v>
      </c>
      <c r="D565" s="40" t="s">
        <v>77</v>
      </c>
      <c r="E565" s="40" t="s">
        <v>408</v>
      </c>
      <c r="F565" s="40" t="s">
        <v>141</v>
      </c>
      <c r="G565" s="40" t="s">
        <v>867</v>
      </c>
      <c r="H565" s="217">
        <v>2071</v>
      </c>
      <c r="I565" s="189">
        <v>2</v>
      </c>
      <c r="J565" s="211">
        <f>สกลนคร!F10</f>
        <v>647279.68000000005</v>
      </c>
      <c r="K565" s="218">
        <f>สกลนคร!AH10</f>
        <v>722432.74</v>
      </c>
      <c r="L565" s="211">
        <f>สกลนคร!AI10</f>
        <v>441023.65</v>
      </c>
      <c r="M565" s="211">
        <f>สกลนคร!AJ10</f>
        <v>532916.93999999994</v>
      </c>
      <c r="N565" s="40"/>
      <c r="O565" s="40"/>
      <c r="P565" s="40"/>
      <c r="Q565" s="77">
        <f t="shared" si="26"/>
        <v>-91893.289999999921</v>
      </c>
      <c r="R565" s="78">
        <f t="shared" si="27"/>
        <v>212.95202800579432</v>
      </c>
    </row>
    <row r="566" spans="1:18" ht="24.6" customHeight="1" x14ac:dyDescent="0.7">
      <c r="A566" s="212">
        <v>2</v>
      </c>
      <c r="B566" s="213" t="s">
        <v>41</v>
      </c>
      <c r="C566" s="213"/>
      <c r="D566" s="213"/>
      <c r="E566" s="213" t="s">
        <v>56</v>
      </c>
      <c r="F566" s="213"/>
      <c r="G566" s="213" t="s">
        <v>410</v>
      </c>
      <c r="H566" s="216">
        <f>SUM(H561:H565)</f>
        <v>21147</v>
      </c>
      <c r="I566" s="212"/>
      <c r="J566" s="215">
        <f>SUM(J560:J565)</f>
        <v>3347749.5400000005</v>
      </c>
      <c r="K566" s="215">
        <f>SUM(K560:K565)</f>
        <v>4062888.9800000004</v>
      </c>
      <c r="L566" s="215">
        <f>SUM(L560:L565)</f>
        <v>2553973.9</v>
      </c>
      <c r="M566" s="215">
        <f>SUM(M560:M565)</f>
        <v>3615986.41</v>
      </c>
      <c r="N566" s="213">
        <v>5</v>
      </c>
      <c r="O566" s="213">
        <v>5</v>
      </c>
      <c r="P566" s="213">
        <f>N566-O566</f>
        <v>0</v>
      </c>
      <c r="Q566" s="77">
        <f t="shared" si="26"/>
        <v>-1062012.5100000002</v>
      </c>
      <c r="R566" s="78">
        <f>L566/H566</f>
        <v>120.77239797607226</v>
      </c>
    </row>
    <row r="567" spans="1:18" ht="24.6" customHeight="1" x14ac:dyDescent="0.7">
      <c r="A567" s="70">
        <v>1</v>
      </c>
      <c r="B567" s="3" t="s">
        <v>41</v>
      </c>
      <c r="C567" s="3" t="s">
        <v>411</v>
      </c>
      <c r="D567" s="3" t="s">
        <v>94</v>
      </c>
      <c r="E567" s="3" t="s">
        <v>412</v>
      </c>
      <c r="F567" s="3" t="s">
        <v>171</v>
      </c>
      <c r="G567" s="3" t="s">
        <v>413</v>
      </c>
      <c r="H567" s="208"/>
      <c r="I567" s="70"/>
      <c r="J567" s="209"/>
      <c r="K567" s="210"/>
      <c r="L567" s="211"/>
      <c r="M567" s="211"/>
      <c r="N567" s="3"/>
      <c r="O567" s="3"/>
      <c r="P567" s="3"/>
    </row>
    <row r="568" spans="1:18" ht="24.6" customHeight="1" x14ac:dyDescent="0.7">
      <c r="A568" s="70">
        <v>2</v>
      </c>
      <c r="B568" s="3" t="s">
        <v>41</v>
      </c>
      <c r="C568" s="3" t="s">
        <v>411</v>
      </c>
      <c r="D568" s="3" t="s">
        <v>94</v>
      </c>
      <c r="E568" s="3" t="s">
        <v>412</v>
      </c>
      <c r="F568" s="3" t="s">
        <v>141</v>
      </c>
      <c r="G568" s="3" t="s">
        <v>868</v>
      </c>
      <c r="H568" s="208">
        <v>3458</v>
      </c>
      <c r="I568" s="70">
        <v>3</v>
      </c>
      <c r="J568" s="211">
        <f>สกลนคร!F11</f>
        <v>300723.21999999997</v>
      </c>
      <c r="K568" s="210">
        <f>สกลนคร!AH11</f>
        <v>330428.84999999998</v>
      </c>
      <c r="L568" s="211">
        <f>สกลนคร!AI11</f>
        <v>849645.44</v>
      </c>
      <c r="M568" s="211">
        <f>สกลนคร!AJ11</f>
        <v>812333.18</v>
      </c>
      <c r="N568" s="3"/>
      <c r="O568" s="3"/>
      <c r="P568" s="3"/>
      <c r="Q568" s="77">
        <f t="shared" si="26"/>
        <v>37312.259999999893</v>
      </c>
      <c r="R568" s="78">
        <f t="shared" si="27"/>
        <v>245.7042914979757</v>
      </c>
    </row>
    <row r="569" spans="1:18" ht="24.6" customHeight="1" x14ac:dyDescent="0.7">
      <c r="A569" s="70">
        <v>3</v>
      </c>
      <c r="B569" s="3" t="s">
        <v>41</v>
      </c>
      <c r="C569" s="3" t="s">
        <v>411</v>
      </c>
      <c r="D569" s="3" t="s">
        <v>94</v>
      </c>
      <c r="E569" s="3" t="s">
        <v>412</v>
      </c>
      <c r="F569" s="3" t="s">
        <v>141</v>
      </c>
      <c r="G569" s="3" t="s">
        <v>869</v>
      </c>
      <c r="H569" s="208">
        <v>4289</v>
      </c>
      <c r="I569" s="70">
        <v>3</v>
      </c>
      <c r="J569" s="211">
        <f>สกลนคร!F12</f>
        <v>255508.24</v>
      </c>
      <c r="K569" s="210">
        <f>สกลนคร!AH12</f>
        <v>310772.49</v>
      </c>
      <c r="L569" s="211">
        <f>สกลนคร!AI12</f>
        <v>824248.5</v>
      </c>
      <c r="M569" s="211">
        <f>สกลนคร!AJ12</f>
        <v>1421724.3699999999</v>
      </c>
      <c r="N569" s="3"/>
      <c r="O569" s="3"/>
      <c r="P569" s="3"/>
      <c r="Q569" s="77">
        <f t="shared" ref="Q569:Q580" si="28">L569-M569</f>
        <v>-597475.86999999988</v>
      </c>
      <c r="R569" s="78">
        <f t="shared" ref="R569:R580" si="29">L569/H569</f>
        <v>192.17731405922126</v>
      </c>
    </row>
    <row r="570" spans="1:18" ht="24.6" customHeight="1" x14ac:dyDescent="0.7">
      <c r="A570" s="70">
        <v>4</v>
      </c>
      <c r="B570" s="3" t="s">
        <v>41</v>
      </c>
      <c r="C570" s="3" t="s">
        <v>411</v>
      </c>
      <c r="D570" s="3" t="s">
        <v>94</v>
      </c>
      <c r="E570" s="3" t="s">
        <v>412</v>
      </c>
      <c r="F570" s="3" t="s">
        <v>141</v>
      </c>
      <c r="G570" s="3" t="s">
        <v>870</v>
      </c>
      <c r="H570" s="208">
        <v>3663</v>
      </c>
      <c r="I570" s="70">
        <v>3</v>
      </c>
      <c r="J570" s="211">
        <f>สกลนคร!F13</f>
        <v>252993.84</v>
      </c>
      <c r="K570" s="210">
        <f>สกลนคร!AH13</f>
        <v>313791.13</v>
      </c>
      <c r="L570" s="211">
        <f>สกลนคร!AI13</f>
        <v>560335.35</v>
      </c>
      <c r="M570" s="211">
        <f>สกลนคร!AJ13</f>
        <v>1092927.33</v>
      </c>
      <c r="N570" s="3"/>
      <c r="O570" s="3"/>
      <c r="P570" s="3"/>
      <c r="Q570" s="77">
        <f t="shared" si="28"/>
        <v>-532591.9800000001</v>
      </c>
      <c r="R570" s="78">
        <f t="shared" si="29"/>
        <v>152.97170352170352</v>
      </c>
    </row>
    <row r="571" spans="1:18" ht="24.6" customHeight="1" x14ac:dyDescent="0.7">
      <c r="A571" s="70">
        <v>5</v>
      </c>
      <c r="B571" s="3" t="s">
        <v>41</v>
      </c>
      <c r="C571" s="3" t="s">
        <v>411</v>
      </c>
      <c r="D571" s="3" t="s">
        <v>94</v>
      </c>
      <c r="E571" s="3" t="s">
        <v>412</v>
      </c>
      <c r="F571" s="3" t="s">
        <v>141</v>
      </c>
      <c r="G571" s="3" t="s">
        <v>871</v>
      </c>
      <c r="H571" s="208">
        <v>6722</v>
      </c>
      <c r="I571" s="70">
        <v>5</v>
      </c>
      <c r="J571" s="211">
        <f>สกลนคร!F14</f>
        <v>355336.13</v>
      </c>
      <c r="K571" s="210">
        <f>สกลนคร!AH14</f>
        <v>409799.08</v>
      </c>
      <c r="L571" s="211">
        <f>สกลนคร!AI14</f>
        <v>778788.12</v>
      </c>
      <c r="M571" s="211">
        <f>สกลนคร!AJ14</f>
        <v>1043080.1799999999</v>
      </c>
      <c r="N571" s="3"/>
      <c r="O571" s="3"/>
      <c r="P571" s="3"/>
      <c r="Q571" s="77">
        <f t="shared" si="28"/>
        <v>-264292.05999999994</v>
      </c>
      <c r="R571" s="78">
        <f t="shared" si="29"/>
        <v>115.85660815233561</v>
      </c>
    </row>
    <row r="572" spans="1:18" ht="24.6" customHeight="1" x14ac:dyDescent="0.7">
      <c r="A572" s="70">
        <v>6</v>
      </c>
      <c r="B572" s="3" t="s">
        <v>41</v>
      </c>
      <c r="C572" s="3" t="s">
        <v>411</v>
      </c>
      <c r="D572" s="3" t="s">
        <v>94</v>
      </c>
      <c r="E572" s="3" t="s">
        <v>412</v>
      </c>
      <c r="F572" s="3" t="s">
        <v>141</v>
      </c>
      <c r="G572" s="3" t="s">
        <v>872</v>
      </c>
      <c r="H572" s="208">
        <v>3110</v>
      </c>
      <c r="I572" s="70">
        <v>3</v>
      </c>
      <c r="J572" s="211">
        <f>สกลนคร!F15</f>
        <v>397320.72</v>
      </c>
      <c r="K572" s="210">
        <f>สกลนคร!AH15</f>
        <v>452272.81999999995</v>
      </c>
      <c r="L572" s="211">
        <f>สกลนคร!AI15</f>
        <v>507998.98</v>
      </c>
      <c r="M572" s="211">
        <f>สกลนคร!AJ15</f>
        <v>1113370.07</v>
      </c>
      <c r="N572" s="3"/>
      <c r="O572" s="3"/>
      <c r="P572" s="3"/>
      <c r="Q572" s="77">
        <f t="shared" si="28"/>
        <v>-605371.09000000008</v>
      </c>
      <c r="R572" s="78">
        <f t="shared" si="29"/>
        <v>163.34372347266881</v>
      </c>
    </row>
    <row r="573" spans="1:18" ht="24.6" customHeight="1" x14ac:dyDescent="0.7">
      <c r="A573" s="70">
        <v>7</v>
      </c>
      <c r="B573" s="3" t="s">
        <v>41</v>
      </c>
      <c r="C573" s="3" t="s">
        <v>411</v>
      </c>
      <c r="D573" s="3" t="s">
        <v>94</v>
      </c>
      <c r="E573" s="3" t="s">
        <v>412</v>
      </c>
      <c r="F573" s="3" t="s">
        <v>141</v>
      </c>
      <c r="G573" s="3" t="s">
        <v>873</v>
      </c>
      <c r="H573" s="208">
        <v>4515</v>
      </c>
      <c r="I573" s="70">
        <v>4</v>
      </c>
      <c r="J573" s="211">
        <f>สกลนคร!F16</f>
        <v>546564.76</v>
      </c>
      <c r="K573" s="210">
        <f>สกลนคร!AH16</f>
        <v>610785.4800000001</v>
      </c>
      <c r="L573" s="211">
        <f>สกลนคร!AI16</f>
        <v>679691.29</v>
      </c>
      <c r="M573" s="211">
        <f>สกลนคร!AJ16</f>
        <v>1369561.0499999998</v>
      </c>
      <c r="N573" s="3"/>
      <c r="O573" s="3"/>
      <c r="P573" s="3"/>
      <c r="Q573" s="77">
        <f t="shared" si="28"/>
        <v>-689869.75999999978</v>
      </c>
      <c r="R573" s="78">
        <f t="shared" si="29"/>
        <v>150.5407065337763</v>
      </c>
    </row>
    <row r="574" spans="1:18" ht="24.6" customHeight="1" x14ac:dyDescent="0.7">
      <c r="A574" s="70">
        <v>8</v>
      </c>
      <c r="B574" s="3" t="s">
        <v>41</v>
      </c>
      <c r="C574" s="3" t="s">
        <v>411</v>
      </c>
      <c r="D574" s="3" t="s">
        <v>94</v>
      </c>
      <c r="E574" s="3" t="s">
        <v>412</v>
      </c>
      <c r="F574" s="3" t="s">
        <v>141</v>
      </c>
      <c r="G574" s="3" t="s">
        <v>874</v>
      </c>
      <c r="H574" s="208">
        <v>2847</v>
      </c>
      <c r="I574" s="70">
        <v>2</v>
      </c>
      <c r="J574" s="211">
        <f>สกลนคร!F17</f>
        <v>494724.54</v>
      </c>
      <c r="K574" s="210">
        <f>สกลนคร!AH17</f>
        <v>545399.62</v>
      </c>
      <c r="L574" s="211">
        <f>สกลนคร!AI17</f>
        <v>508667.25</v>
      </c>
      <c r="M574" s="211">
        <f>สกลนคร!AJ17</f>
        <v>1157449.5299999998</v>
      </c>
      <c r="N574" s="3"/>
      <c r="O574" s="3"/>
      <c r="P574" s="3"/>
      <c r="Q574" s="77">
        <f t="shared" si="28"/>
        <v>-648782.2799999998</v>
      </c>
      <c r="R574" s="78">
        <f t="shared" si="29"/>
        <v>178.66780821917808</v>
      </c>
    </row>
    <row r="575" spans="1:18" ht="24.6" customHeight="1" x14ac:dyDescent="0.7">
      <c r="A575" s="70">
        <v>9</v>
      </c>
      <c r="B575" s="3" t="s">
        <v>41</v>
      </c>
      <c r="C575" s="3" t="s">
        <v>411</v>
      </c>
      <c r="D575" s="3" t="s">
        <v>94</v>
      </c>
      <c r="E575" s="3" t="s">
        <v>412</v>
      </c>
      <c r="F575" s="3" t="s">
        <v>141</v>
      </c>
      <c r="G575" s="3" t="s">
        <v>875</v>
      </c>
      <c r="H575" s="208">
        <v>3128</v>
      </c>
      <c r="I575" s="70">
        <v>3</v>
      </c>
      <c r="J575" s="211">
        <f>สกลนคร!F18</f>
        <v>474429.38</v>
      </c>
      <c r="K575" s="210">
        <f>สกลนคร!AH18</f>
        <v>526238.64</v>
      </c>
      <c r="L575" s="211">
        <f>สกลนคร!AI18</f>
        <v>524411.94999999995</v>
      </c>
      <c r="M575" s="211">
        <f>สกลนคร!AJ18</f>
        <v>1262728.9899999998</v>
      </c>
      <c r="N575" s="3"/>
      <c r="O575" s="3"/>
      <c r="P575" s="3"/>
      <c r="Q575" s="77">
        <f t="shared" si="28"/>
        <v>-738317.0399999998</v>
      </c>
      <c r="R575" s="78">
        <f t="shared" si="29"/>
        <v>167.65087915601021</v>
      </c>
    </row>
    <row r="576" spans="1:18" ht="24.6" customHeight="1" x14ac:dyDescent="0.7">
      <c r="A576" s="212">
        <v>3</v>
      </c>
      <c r="B576" s="213" t="s">
        <v>41</v>
      </c>
      <c r="C576" s="213"/>
      <c r="D576" s="213"/>
      <c r="E576" s="213" t="s">
        <v>56</v>
      </c>
      <c r="F576" s="213"/>
      <c r="G576" s="213" t="s">
        <v>414</v>
      </c>
      <c r="H576" s="216">
        <f>SUM(H568:H575)</f>
        <v>31732</v>
      </c>
      <c r="I576" s="212"/>
      <c r="J576" s="215">
        <f>SUM(J567:J575)</f>
        <v>3077600.83</v>
      </c>
      <c r="K576" s="215">
        <f>SUM(K567:K575)</f>
        <v>3499488.1100000003</v>
      </c>
      <c r="L576" s="215">
        <f>SUM(L567:L575)</f>
        <v>5233786.8799999999</v>
      </c>
      <c r="M576" s="215">
        <f>SUM(M567:M575)</f>
        <v>9273174.6999999993</v>
      </c>
      <c r="N576" s="213">
        <v>8</v>
      </c>
      <c r="O576" s="213">
        <v>8</v>
      </c>
      <c r="P576" s="213">
        <f>N576-O576</f>
        <v>0</v>
      </c>
      <c r="Q576" s="77">
        <f t="shared" si="28"/>
        <v>-4039387.8199999994</v>
      </c>
      <c r="R576" s="78">
        <f>L576/H576</f>
        <v>164.93718895751923</v>
      </c>
    </row>
    <row r="577" spans="1:18" ht="24.6" customHeight="1" x14ac:dyDescent="0.7">
      <c r="A577" s="70">
        <v>1</v>
      </c>
      <c r="B577" s="3" t="s">
        <v>41</v>
      </c>
      <c r="C577" s="3" t="s">
        <v>415</v>
      </c>
      <c r="D577" s="3" t="s">
        <v>116</v>
      </c>
      <c r="E577" s="3" t="s">
        <v>416</v>
      </c>
      <c r="F577" s="3" t="s">
        <v>171</v>
      </c>
      <c r="G577" s="3" t="s">
        <v>417</v>
      </c>
      <c r="H577" s="208"/>
      <c r="I577" s="70"/>
      <c r="J577" s="209"/>
      <c r="K577" s="210"/>
      <c r="L577" s="211"/>
      <c r="M577" s="211"/>
      <c r="N577" s="3"/>
      <c r="O577" s="3"/>
      <c r="P577" s="3"/>
    </row>
    <row r="578" spans="1:18" ht="24.6" customHeight="1" x14ac:dyDescent="0.7">
      <c r="A578" s="70">
        <v>2</v>
      </c>
      <c r="B578" s="3" t="s">
        <v>41</v>
      </c>
      <c r="C578" s="3" t="s">
        <v>415</v>
      </c>
      <c r="D578" s="3" t="s">
        <v>116</v>
      </c>
      <c r="E578" s="3" t="s">
        <v>416</v>
      </c>
      <c r="F578" s="3" t="s">
        <v>141</v>
      </c>
      <c r="G578" s="3" t="s">
        <v>876</v>
      </c>
      <c r="H578" s="208">
        <v>6479</v>
      </c>
      <c r="I578" s="70">
        <v>5</v>
      </c>
      <c r="J578" s="211">
        <f>สกลนคร!F19</f>
        <v>897677.65</v>
      </c>
      <c r="K578" s="210">
        <f>สกลนคร!AH19</f>
        <v>1060302.03</v>
      </c>
      <c r="L578" s="211">
        <f>สกลนคร!AI19</f>
        <v>956831.42999999993</v>
      </c>
      <c r="M578" s="211">
        <f>สกลนคร!AJ19</f>
        <v>1371283.14</v>
      </c>
      <c r="N578" s="3"/>
      <c r="O578" s="3"/>
      <c r="P578" s="3"/>
      <c r="Q578" s="77">
        <f t="shared" si="28"/>
        <v>-414451.70999999996</v>
      </c>
      <c r="R578" s="78">
        <f t="shared" si="29"/>
        <v>147.68196172248804</v>
      </c>
    </row>
    <row r="579" spans="1:18" ht="24.6" customHeight="1" x14ac:dyDescent="0.7">
      <c r="A579" s="70">
        <v>3</v>
      </c>
      <c r="B579" s="3" t="s">
        <v>41</v>
      </c>
      <c r="C579" s="3" t="s">
        <v>415</v>
      </c>
      <c r="D579" s="3" t="s">
        <v>116</v>
      </c>
      <c r="E579" s="3" t="s">
        <v>416</v>
      </c>
      <c r="F579" s="3" t="s">
        <v>141</v>
      </c>
      <c r="G579" s="3" t="s">
        <v>877</v>
      </c>
      <c r="H579" s="208">
        <v>4187</v>
      </c>
      <c r="I579" s="70">
        <v>3</v>
      </c>
      <c r="J579" s="211">
        <f>สกลนคร!F20</f>
        <v>521699.95</v>
      </c>
      <c r="K579" s="210">
        <f>สกลนคร!AH20</f>
        <v>529798</v>
      </c>
      <c r="L579" s="211">
        <f>สกลนคร!AI20</f>
        <v>582887.91</v>
      </c>
      <c r="M579" s="211">
        <f>สกลนคร!AJ20</f>
        <v>1442159.8299999998</v>
      </c>
      <c r="N579" s="3"/>
      <c r="O579" s="3"/>
      <c r="P579" s="3"/>
      <c r="Q579" s="77">
        <f t="shared" si="28"/>
        <v>-859271.91999999981</v>
      </c>
      <c r="R579" s="78">
        <f t="shared" si="29"/>
        <v>139.21373537138763</v>
      </c>
    </row>
    <row r="580" spans="1:18" ht="24.6" customHeight="1" x14ac:dyDescent="0.7">
      <c r="A580" s="70">
        <v>4</v>
      </c>
      <c r="B580" s="3" t="s">
        <v>41</v>
      </c>
      <c r="C580" s="3" t="s">
        <v>415</v>
      </c>
      <c r="D580" s="3" t="s">
        <v>116</v>
      </c>
      <c r="E580" s="3" t="s">
        <v>416</v>
      </c>
      <c r="F580" s="3" t="s">
        <v>141</v>
      </c>
      <c r="G580" s="3" t="s">
        <v>878</v>
      </c>
      <c r="H580" s="208">
        <v>4991</v>
      </c>
      <c r="I580" s="70">
        <v>4</v>
      </c>
      <c r="J580" s="211">
        <f>สกลนคร!F21</f>
        <v>233920.5</v>
      </c>
      <c r="K580" s="210">
        <f>สกลนคร!AH21</f>
        <v>321531.02999999997</v>
      </c>
      <c r="L580" s="211">
        <f>สกลนคร!AI21</f>
        <v>797105.36</v>
      </c>
      <c r="M580" s="211">
        <f>สกลนคร!AJ21</f>
        <v>1361677.1800000002</v>
      </c>
      <c r="N580" s="3"/>
      <c r="O580" s="3"/>
      <c r="P580" s="3"/>
      <c r="Q580" s="77">
        <f t="shared" si="28"/>
        <v>-564571.82000000018</v>
      </c>
      <c r="R580" s="78">
        <f t="shared" si="29"/>
        <v>159.70854738529351</v>
      </c>
    </row>
    <row r="581" spans="1:18" ht="24.6" customHeight="1" x14ac:dyDescent="0.7">
      <c r="A581" s="70">
        <v>5</v>
      </c>
      <c r="B581" s="3" t="s">
        <v>41</v>
      </c>
      <c r="C581" s="3" t="s">
        <v>415</v>
      </c>
      <c r="D581" s="3" t="s">
        <v>116</v>
      </c>
      <c r="E581" s="3" t="s">
        <v>416</v>
      </c>
      <c r="F581" s="3" t="s">
        <v>141</v>
      </c>
      <c r="G581" s="3" t="s">
        <v>879</v>
      </c>
      <c r="H581" s="208">
        <v>3313</v>
      </c>
      <c r="I581" s="70">
        <v>3</v>
      </c>
      <c r="J581" s="211">
        <f>สกลนคร!F22</f>
        <v>487242.52</v>
      </c>
      <c r="K581" s="210">
        <f>สกลนคร!AH22</f>
        <v>617141.79</v>
      </c>
      <c r="L581" s="211">
        <f>สกลนคร!AI22</f>
        <v>353609.77</v>
      </c>
      <c r="M581" s="211">
        <f>สกลนคร!AJ22</f>
        <v>1071778.97</v>
      </c>
      <c r="N581" s="3"/>
      <c r="O581" s="3"/>
      <c r="P581" s="3"/>
      <c r="Q581" s="77">
        <f t="shared" ref="Q581:Q594" si="30">L581-M581</f>
        <v>-718169.2</v>
      </c>
      <c r="R581" s="78">
        <f t="shared" ref="R581:R594" si="31">L581/H581</f>
        <v>106.73400845155449</v>
      </c>
    </row>
    <row r="582" spans="1:18" ht="24.6" customHeight="1" x14ac:dyDescent="0.7">
      <c r="A582" s="212">
        <v>4</v>
      </c>
      <c r="B582" s="213" t="s">
        <v>41</v>
      </c>
      <c r="C582" s="213"/>
      <c r="D582" s="213"/>
      <c r="E582" s="213" t="s">
        <v>56</v>
      </c>
      <c r="F582" s="213"/>
      <c r="G582" s="213" t="s">
        <v>418</v>
      </c>
      <c r="H582" s="216">
        <f>SUM(H577:H581)</f>
        <v>18970</v>
      </c>
      <c r="I582" s="212"/>
      <c r="J582" s="215">
        <f>SUM(J577:J581)</f>
        <v>2140540.62</v>
      </c>
      <c r="K582" s="215">
        <f>SUM(K577:K581)</f>
        <v>2528772.85</v>
      </c>
      <c r="L582" s="215">
        <f>SUM(L577:L581)</f>
        <v>2690434.4699999997</v>
      </c>
      <c r="M582" s="215">
        <f>SUM(M577:M581)</f>
        <v>5246899.12</v>
      </c>
      <c r="N582" s="213">
        <v>4</v>
      </c>
      <c r="O582" s="213">
        <v>4</v>
      </c>
      <c r="P582" s="213">
        <f>N582-O582</f>
        <v>0</v>
      </c>
      <c r="Q582" s="77">
        <f t="shared" si="30"/>
        <v>-2556464.6500000004</v>
      </c>
      <c r="R582" s="78">
        <f>L582/H582</f>
        <v>141.8257496046389</v>
      </c>
    </row>
    <row r="583" spans="1:18" ht="25.2" customHeight="1" thickBot="1" x14ac:dyDescent="0.75">
      <c r="A583" s="8"/>
      <c r="B583" s="219" t="s">
        <v>41</v>
      </c>
      <c r="C583" s="219" t="s">
        <v>41</v>
      </c>
      <c r="D583" s="219" t="s">
        <v>41</v>
      </c>
      <c r="E583" s="219" t="s">
        <v>41</v>
      </c>
      <c r="F583" s="219"/>
      <c r="G583" s="219" t="s">
        <v>419</v>
      </c>
      <c r="H583" s="220">
        <f>H559+H566+H576+H582</f>
        <v>79330</v>
      </c>
      <c r="I583" s="8"/>
      <c r="J583" s="221">
        <f t="shared" ref="J583:O583" si="32">J559+J566+J576+J582</f>
        <v>8888087.120000001</v>
      </c>
      <c r="K583" s="222">
        <f t="shared" si="32"/>
        <v>10496597.440000001</v>
      </c>
      <c r="L583" s="221">
        <f t="shared" si="32"/>
        <v>10830911.079999998</v>
      </c>
      <c r="M583" s="221">
        <f t="shared" si="32"/>
        <v>18751433.550000001</v>
      </c>
      <c r="N583" s="219">
        <f t="shared" si="32"/>
        <v>19</v>
      </c>
      <c r="O583" s="219">
        <f t="shared" si="32"/>
        <v>19</v>
      </c>
      <c r="P583" s="219">
        <f>N583-O583</f>
        <v>0</v>
      </c>
      <c r="Q583" s="77">
        <f t="shared" si="30"/>
        <v>-7920522.4700000025</v>
      </c>
      <c r="R583" s="78">
        <f t="shared" si="31"/>
        <v>136.52982579099961</v>
      </c>
    </row>
    <row r="584" spans="1:18" ht="25.8" customHeight="1" thickTop="1" thickBot="1" x14ac:dyDescent="0.75">
      <c r="A584" s="223"/>
      <c r="B584" s="224"/>
      <c r="C584" s="224"/>
      <c r="D584" s="224"/>
      <c r="E584" s="323" t="s">
        <v>420</v>
      </c>
      <c r="F584" s="324"/>
      <c r="G584" s="325"/>
      <c r="H584" s="225"/>
      <c r="I584" s="223"/>
      <c r="J584" s="263">
        <f>J583/O583</f>
        <v>467794.05894736847</v>
      </c>
      <c r="K584" s="264">
        <f>K583/O583</f>
        <v>552452.49684210529</v>
      </c>
      <c r="L584" s="263">
        <f>L583/O583</f>
        <v>570047.95157894725</v>
      </c>
      <c r="M584" s="263">
        <f>M583/O583</f>
        <v>986917.55526315793</v>
      </c>
      <c r="N584" s="224"/>
      <c r="O584" s="224"/>
      <c r="P584" s="224"/>
      <c r="Q584" s="77">
        <f t="shared" si="30"/>
        <v>-416869.60368421068</v>
      </c>
    </row>
    <row r="585" spans="1:18" ht="25.2" customHeight="1" thickTop="1" x14ac:dyDescent="0.7">
      <c r="A585" s="226">
        <v>1</v>
      </c>
      <c r="B585" s="227" t="s">
        <v>38</v>
      </c>
      <c r="C585" s="227" t="s">
        <v>421</v>
      </c>
      <c r="D585" s="227" t="s">
        <v>422</v>
      </c>
      <c r="E585" s="227" t="s">
        <v>423</v>
      </c>
      <c r="F585" s="227" t="s">
        <v>138</v>
      </c>
      <c r="G585" s="227" t="s">
        <v>424</v>
      </c>
      <c r="H585" s="228"/>
      <c r="I585" s="226"/>
      <c r="J585" s="229"/>
      <c r="K585" s="230"/>
      <c r="L585" s="243"/>
      <c r="M585" s="243"/>
      <c r="N585" s="227"/>
      <c r="O585" s="227"/>
      <c r="P585" s="227"/>
    </row>
    <row r="586" spans="1:18" ht="24.6" customHeight="1" x14ac:dyDescent="0.7">
      <c r="A586" s="70">
        <v>2</v>
      </c>
      <c r="B586" s="3" t="s">
        <v>38</v>
      </c>
      <c r="C586" s="3" t="s">
        <v>421</v>
      </c>
      <c r="D586" s="3" t="s">
        <v>422</v>
      </c>
      <c r="E586" s="3" t="s">
        <v>423</v>
      </c>
      <c r="F586" s="3" t="s">
        <v>141</v>
      </c>
      <c r="G586" s="3" t="s">
        <v>880</v>
      </c>
      <c r="H586" s="208">
        <v>3670</v>
      </c>
      <c r="I586" s="70">
        <v>3</v>
      </c>
      <c r="J586" s="209">
        <f>นครพนม!F4</f>
        <v>225128.24</v>
      </c>
      <c r="K586" s="210">
        <f>นครพนม!AM4</f>
        <v>286384.15999999997</v>
      </c>
      <c r="L586" s="211">
        <f>นครพนม!AN4</f>
        <v>268338.28999999998</v>
      </c>
      <c r="M586" s="211">
        <f>นครพนม!AO4</f>
        <v>396562.21</v>
      </c>
      <c r="N586" s="3"/>
      <c r="O586" s="3"/>
      <c r="P586" s="3"/>
      <c r="Q586" s="77">
        <f t="shared" si="30"/>
        <v>-128223.92000000004</v>
      </c>
      <c r="R586" s="78">
        <f t="shared" si="31"/>
        <v>73.116700272479562</v>
      </c>
    </row>
    <row r="587" spans="1:18" ht="24.6" customHeight="1" x14ac:dyDescent="0.7">
      <c r="A587" s="70">
        <v>3</v>
      </c>
      <c r="B587" s="3" t="s">
        <v>38</v>
      </c>
      <c r="C587" s="3" t="s">
        <v>421</v>
      </c>
      <c r="D587" s="3" t="s">
        <v>422</v>
      </c>
      <c r="E587" s="3" t="s">
        <v>423</v>
      </c>
      <c r="F587" s="3" t="s">
        <v>141</v>
      </c>
      <c r="G587" s="3" t="s">
        <v>881</v>
      </c>
      <c r="H587" s="208">
        <v>5247</v>
      </c>
      <c r="I587" s="70">
        <v>4</v>
      </c>
      <c r="J587" s="209">
        <f>นครพนม!F5</f>
        <v>514391.24</v>
      </c>
      <c r="K587" s="210">
        <f>นครพนม!AM5</f>
        <v>605421.42999999993</v>
      </c>
      <c r="L587" s="211">
        <f>นครพนม!AN5</f>
        <v>241629.46</v>
      </c>
      <c r="M587" s="211">
        <f>นครพนม!AO5</f>
        <v>401168.64999999997</v>
      </c>
      <c r="N587" s="3"/>
      <c r="O587" s="3"/>
      <c r="P587" s="3"/>
      <c r="Q587" s="77">
        <f t="shared" si="30"/>
        <v>-159539.18999999997</v>
      </c>
      <c r="R587" s="78">
        <f t="shared" si="31"/>
        <v>46.050973889841814</v>
      </c>
    </row>
    <row r="588" spans="1:18" ht="24.6" customHeight="1" x14ac:dyDescent="0.7">
      <c r="A588" s="70">
        <v>4</v>
      </c>
      <c r="B588" s="3" t="s">
        <v>38</v>
      </c>
      <c r="C588" s="3" t="s">
        <v>421</v>
      </c>
      <c r="D588" s="3" t="s">
        <v>422</v>
      </c>
      <c r="E588" s="3" t="s">
        <v>423</v>
      </c>
      <c r="F588" s="3" t="s">
        <v>141</v>
      </c>
      <c r="G588" s="3" t="s">
        <v>882</v>
      </c>
      <c r="H588" s="208">
        <v>4843</v>
      </c>
      <c r="I588" s="70">
        <v>4</v>
      </c>
      <c r="J588" s="209">
        <f>นครพนม!F6</f>
        <v>122436.63</v>
      </c>
      <c r="K588" s="210">
        <f>นครพนม!AM6</f>
        <v>166922.21000000002</v>
      </c>
      <c r="L588" s="211">
        <f>นครพนม!AN6</f>
        <v>296270</v>
      </c>
      <c r="M588" s="211">
        <f>นครพนม!AO6</f>
        <v>393811.44</v>
      </c>
      <c r="N588" s="3"/>
      <c r="O588" s="3"/>
      <c r="P588" s="3"/>
      <c r="Q588" s="77">
        <f t="shared" si="30"/>
        <v>-97541.440000000002</v>
      </c>
      <c r="R588" s="78">
        <f t="shared" si="31"/>
        <v>61.174891596118108</v>
      </c>
    </row>
    <row r="589" spans="1:18" ht="24.6" customHeight="1" x14ac:dyDescent="0.7">
      <c r="A589" s="70">
        <v>5</v>
      </c>
      <c r="B589" s="3" t="s">
        <v>38</v>
      </c>
      <c r="C589" s="3" t="s">
        <v>421</v>
      </c>
      <c r="D589" s="3" t="s">
        <v>422</v>
      </c>
      <c r="E589" s="3" t="s">
        <v>423</v>
      </c>
      <c r="F589" s="3" t="s">
        <v>141</v>
      </c>
      <c r="G589" s="3" t="s">
        <v>883</v>
      </c>
      <c r="H589" s="208">
        <v>4324</v>
      </c>
      <c r="I589" s="70">
        <v>3</v>
      </c>
      <c r="J589" s="209">
        <f>นครพนม!F7</f>
        <v>427017.59</v>
      </c>
      <c r="K589" s="210">
        <f>นครพนม!AM7</f>
        <v>435160.63</v>
      </c>
      <c r="L589" s="211">
        <f>นครพนม!AN7</f>
        <v>195435.4</v>
      </c>
      <c r="M589" s="211">
        <f>นครพนม!AO7</f>
        <v>356268.52999999997</v>
      </c>
      <c r="N589" s="3"/>
      <c r="O589" s="3"/>
      <c r="P589" s="3"/>
      <c r="Q589" s="77">
        <f t="shared" si="30"/>
        <v>-160833.12999999998</v>
      </c>
      <c r="R589" s="78">
        <f t="shared" si="31"/>
        <v>45.197826086956518</v>
      </c>
    </row>
    <row r="590" spans="1:18" ht="24.6" customHeight="1" x14ac:dyDescent="0.7">
      <c r="A590" s="70">
        <v>6</v>
      </c>
      <c r="B590" s="3" t="s">
        <v>38</v>
      </c>
      <c r="C590" s="3" t="s">
        <v>421</v>
      </c>
      <c r="D590" s="3" t="s">
        <v>422</v>
      </c>
      <c r="E590" s="3" t="s">
        <v>423</v>
      </c>
      <c r="F590" s="3" t="s">
        <v>141</v>
      </c>
      <c r="G590" s="3" t="s">
        <v>884</v>
      </c>
      <c r="H590" s="208">
        <v>4095</v>
      </c>
      <c r="I590" s="70">
        <v>3</v>
      </c>
      <c r="J590" s="209">
        <f>นครพนม!F8</f>
        <v>61670.01</v>
      </c>
      <c r="K590" s="210">
        <f>นครพนม!AM8</f>
        <v>107821.62</v>
      </c>
      <c r="L590" s="211">
        <f>นครพนม!AN8</f>
        <v>291650.5</v>
      </c>
      <c r="M590" s="211">
        <f>นครพนม!AO8</f>
        <v>408215.81</v>
      </c>
      <c r="N590" s="3"/>
      <c r="O590" s="3"/>
      <c r="P590" s="3"/>
      <c r="Q590" s="77">
        <f t="shared" si="30"/>
        <v>-116565.31</v>
      </c>
      <c r="R590" s="78">
        <f t="shared" si="31"/>
        <v>71.221123321123315</v>
      </c>
    </row>
    <row r="591" spans="1:18" ht="24.6" customHeight="1" x14ac:dyDescent="0.7">
      <c r="A591" s="70">
        <v>7</v>
      </c>
      <c r="B591" s="3" t="s">
        <v>38</v>
      </c>
      <c r="C591" s="3" t="s">
        <v>421</v>
      </c>
      <c r="D591" s="3" t="s">
        <v>422</v>
      </c>
      <c r="E591" s="3" t="s">
        <v>423</v>
      </c>
      <c r="F591" s="3" t="s">
        <v>141</v>
      </c>
      <c r="G591" s="3" t="s">
        <v>885</v>
      </c>
      <c r="H591" s="208">
        <v>3972</v>
      </c>
      <c r="I591" s="70">
        <v>3</v>
      </c>
      <c r="J591" s="209">
        <f>นครพนม!F9</f>
        <v>371426.38</v>
      </c>
      <c r="K591" s="210">
        <f>นครพนม!AM9</f>
        <v>760558.88000000012</v>
      </c>
      <c r="L591" s="211">
        <f>นครพนม!AN9</f>
        <v>201327.03999999998</v>
      </c>
      <c r="M591" s="211">
        <f>นครพนม!AO9</f>
        <v>205405.32</v>
      </c>
      <c r="N591" s="3"/>
      <c r="O591" s="3"/>
      <c r="P591" s="3"/>
      <c r="Q591" s="77">
        <f t="shared" si="30"/>
        <v>-4078.2800000000279</v>
      </c>
      <c r="R591" s="78">
        <f t="shared" si="31"/>
        <v>50.686565961732121</v>
      </c>
    </row>
    <row r="592" spans="1:18" ht="24.6" customHeight="1" x14ac:dyDescent="0.7">
      <c r="A592" s="70">
        <v>8</v>
      </c>
      <c r="B592" s="3" t="s">
        <v>38</v>
      </c>
      <c r="C592" s="3" t="s">
        <v>421</v>
      </c>
      <c r="D592" s="3" t="s">
        <v>422</v>
      </c>
      <c r="E592" s="3" t="s">
        <v>423</v>
      </c>
      <c r="F592" s="3" t="s">
        <v>141</v>
      </c>
      <c r="G592" s="3" t="s">
        <v>886</v>
      </c>
      <c r="H592" s="208">
        <v>2524</v>
      </c>
      <c r="I592" s="70">
        <v>2</v>
      </c>
      <c r="J592" s="209">
        <f>นครพนม!F10</f>
        <v>556654.88</v>
      </c>
      <c r="K592" s="210">
        <f>นครพนม!AM10</f>
        <v>601427.49</v>
      </c>
      <c r="L592" s="211">
        <f>นครพนม!AN10</f>
        <v>269308.93</v>
      </c>
      <c r="M592" s="211">
        <f>นครพนม!AO10</f>
        <v>359816.25</v>
      </c>
      <c r="N592" s="3"/>
      <c r="O592" s="3"/>
      <c r="P592" s="3"/>
      <c r="Q592" s="77">
        <f t="shared" si="30"/>
        <v>-90507.32</v>
      </c>
      <c r="R592" s="78">
        <f t="shared" si="31"/>
        <v>106.69925911251981</v>
      </c>
    </row>
    <row r="593" spans="1:18" ht="24.6" customHeight="1" x14ac:dyDescent="0.7">
      <c r="A593" s="70">
        <v>9</v>
      </c>
      <c r="B593" s="3" t="s">
        <v>38</v>
      </c>
      <c r="C593" s="3" t="s">
        <v>421</v>
      </c>
      <c r="D593" s="3" t="s">
        <v>422</v>
      </c>
      <c r="E593" s="3" t="s">
        <v>423</v>
      </c>
      <c r="F593" s="3" t="s">
        <v>141</v>
      </c>
      <c r="G593" s="3" t="s">
        <v>887</v>
      </c>
      <c r="H593" s="208">
        <v>2657</v>
      </c>
      <c r="I593" s="70">
        <v>2</v>
      </c>
      <c r="J593" s="209">
        <f>นครพนม!F11</f>
        <v>386359.84</v>
      </c>
      <c r="K593" s="210">
        <f>นครพนม!AM11</f>
        <v>543467.16</v>
      </c>
      <c r="L593" s="211">
        <f>นครพนม!AN11</f>
        <v>127574.77</v>
      </c>
      <c r="M593" s="211">
        <f>นครพนม!AO11</f>
        <v>290699.8</v>
      </c>
      <c r="N593" s="3"/>
      <c r="O593" s="3"/>
      <c r="P593" s="3"/>
      <c r="Q593" s="77">
        <f t="shared" si="30"/>
        <v>-163125.02999999997</v>
      </c>
      <c r="R593" s="78">
        <f t="shared" si="31"/>
        <v>48.014591644712084</v>
      </c>
    </row>
    <row r="594" spans="1:18" ht="24.6" customHeight="1" x14ac:dyDescent="0.7">
      <c r="A594" s="70">
        <v>10</v>
      </c>
      <c r="B594" s="3" t="s">
        <v>38</v>
      </c>
      <c r="C594" s="3" t="s">
        <v>421</v>
      </c>
      <c r="D594" s="3" t="s">
        <v>422</v>
      </c>
      <c r="E594" s="3" t="s">
        <v>423</v>
      </c>
      <c r="F594" s="3" t="s">
        <v>141</v>
      </c>
      <c r="G594" s="3" t="s">
        <v>888</v>
      </c>
      <c r="H594" s="208">
        <v>2342</v>
      </c>
      <c r="I594" s="70">
        <v>2</v>
      </c>
      <c r="J594" s="209">
        <f>นครพนม!F12</f>
        <v>466200.79</v>
      </c>
      <c r="K594" s="210">
        <f>นครพนม!AM12</f>
        <v>575303.57999999996</v>
      </c>
      <c r="L594" s="211">
        <f>นครพนม!AN12</f>
        <v>235658.96000000002</v>
      </c>
      <c r="M594" s="211">
        <f>นครพนม!AO12</f>
        <v>314500.51999999996</v>
      </c>
      <c r="N594" s="3"/>
      <c r="O594" s="3"/>
      <c r="P594" s="3"/>
      <c r="Q594" s="77">
        <f t="shared" si="30"/>
        <v>-78841.559999999939</v>
      </c>
      <c r="R594" s="78">
        <f t="shared" si="31"/>
        <v>100.62295473953887</v>
      </c>
    </row>
    <row r="595" spans="1:18" ht="24.6" customHeight="1" x14ac:dyDescent="0.7">
      <c r="A595" s="70">
        <v>11</v>
      </c>
      <c r="B595" s="3" t="s">
        <v>38</v>
      </c>
      <c r="C595" s="3" t="s">
        <v>421</v>
      </c>
      <c r="D595" s="3" t="s">
        <v>422</v>
      </c>
      <c r="E595" s="3" t="s">
        <v>423</v>
      </c>
      <c r="F595" s="3" t="s">
        <v>141</v>
      </c>
      <c r="G595" s="3" t="s">
        <v>889</v>
      </c>
      <c r="H595" s="208">
        <v>2776</v>
      </c>
      <c r="I595" s="70">
        <v>2</v>
      </c>
      <c r="J595" s="209">
        <f>นครพนม!F13</f>
        <v>123943.57</v>
      </c>
      <c r="K595" s="210">
        <f>นครพนม!AM13</f>
        <v>349982.67</v>
      </c>
      <c r="L595" s="211">
        <f>นครพนม!AN13</f>
        <v>298599.33999999997</v>
      </c>
      <c r="M595" s="211">
        <f>นครพนม!AO13</f>
        <v>381318.92</v>
      </c>
      <c r="N595" s="3"/>
      <c r="O595" s="3"/>
      <c r="P595" s="3"/>
      <c r="Q595" s="77">
        <f t="shared" ref="Q595:Q652" si="33">L595-M595</f>
        <v>-82719.580000000016</v>
      </c>
      <c r="R595" s="78">
        <f t="shared" ref="R595:R652" si="34">L595/H595</f>
        <v>107.56460374639768</v>
      </c>
    </row>
    <row r="596" spans="1:18" ht="24.6" customHeight="1" x14ac:dyDescent="0.7">
      <c r="A596" s="70">
        <v>12</v>
      </c>
      <c r="B596" s="3" t="s">
        <v>38</v>
      </c>
      <c r="C596" s="3" t="s">
        <v>421</v>
      </c>
      <c r="D596" s="3" t="s">
        <v>422</v>
      </c>
      <c r="E596" s="3" t="s">
        <v>423</v>
      </c>
      <c r="F596" s="3" t="s">
        <v>141</v>
      </c>
      <c r="G596" s="3" t="s">
        <v>890</v>
      </c>
      <c r="H596" s="208">
        <v>3352</v>
      </c>
      <c r="I596" s="70">
        <v>3</v>
      </c>
      <c r="J596" s="209">
        <f>นครพนม!F14</f>
        <v>724748.81</v>
      </c>
      <c r="K596" s="210">
        <f>นครพนม!AM14</f>
        <v>792567.86</v>
      </c>
      <c r="L596" s="211">
        <f>นครพนม!AN14</f>
        <v>851358</v>
      </c>
      <c r="M596" s="211">
        <f>นครพนม!AO14</f>
        <v>416645.36</v>
      </c>
      <c r="N596" s="3"/>
      <c r="O596" s="3"/>
      <c r="P596" s="3"/>
      <c r="Q596" s="77">
        <f t="shared" si="33"/>
        <v>434712.64</v>
      </c>
      <c r="R596" s="78">
        <f t="shared" si="34"/>
        <v>253.98508353221956</v>
      </c>
    </row>
    <row r="597" spans="1:18" ht="24.6" customHeight="1" x14ac:dyDescent="0.7">
      <c r="A597" s="70">
        <v>13</v>
      </c>
      <c r="B597" s="3" t="s">
        <v>38</v>
      </c>
      <c r="C597" s="3" t="s">
        <v>421</v>
      </c>
      <c r="D597" s="3" t="s">
        <v>422</v>
      </c>
      <c r="E597" s="3" t="s">
        <v>423</v>
      </c>
      <c r="F597" s="3" t="s">
        <v>141</v>
      </c>
      <c r="G597" s="3" t="s">
        <v>891</v>
      </c>
      <c r="H597" s="208">
        <v>2657</v>
      </c>
      <c r="I597" s="70">
        <v>2</v>
      </c>
      <c r="J597" s="209">
        <f>นครพนม!F15</f>
        <v>347007.02</v>
      </c>
      <c r="K597" s="210">
        <f>นครพนม!AM15</f>
        <v>499797.71000000008</v>
      </c>
      <c r="L597" s="211">
        <f>นครพนม!AN15</f>
        <v>394819.29</v>
      </c>
      <c r="M597" s="211">
        <f>นครพนม!AO15</f>
        <v>543012.1</v>
      </c>
      <c r="N597" s="3"/>
      <c r="O597" s="3"/>
      <c r="P597" s="3"/>
      <c r="Q597" s="77">
        <f t="shared" si="33"/>
        <v>-148192.81</v>
      </c>
      <c r="R597" s="78">
        <f t="shared" si="34"/>
        <v>148.59589386526156</v>
      </c>
    </row>
    <row r="598" spans="1:18" ht="24.6" customHeight="1" x14ac:dyDescent="0.7">
      <c r="A598" s="70">
        <v>14</v>
      </c>
      <c r="B598" s="3" t="s">
        <v>38</v>
      </c>
      <c r="C598" s="3" t="s">
        <v>421</v>
      </c>
      <c r="D598" s="3" t="s">
        <v>422</v>
      </c>
      <c r="E598" s="3" t="s">
        <v>423</v>
      </c>
      <c r="F598" s="3" t="s">
        <v>141</v>
      </c>
      <c r="G598" s="3" t="s">
        <v>892</v>
      </c>
      <c r="H598" s="208">
        <v>1514</v>
      </c>
      <c r="I598" s="70">
        <v>2</v>
      </c>
      <c r="J598" s="209">
        <f>นครพนม!F16</f>
        <v>189190.77</v>
      </c>
      <c r="K598" s="210">
        <f>นครพนม!AM16</f>
        <v>255426.71999999997</v>
      </c>
      <c r="L598" s="211">
        <f>นครพนม!AN16</f>
        <v>331845.73</v>
      </c>
      <c r="M598" s="211">
        <f>นครพนม!AO16</f>
        <v>409747.82999999996</v>
      </c>
      <c r="N598" s="3"/>
      <c r="O598" s="3"/>
      <c r="P598" s="3"/>
      <c r="Q598" s="77">
        <f t="shared" si="33"/>
        <v>-77902.099999999977</v>
      </c>
      <c r="R598" s="78">
        <f t="shared" si="34"/>
        <v>219.18476221928665</v>
      </c>
    </row>
    <row r="599" spans="1:18" ht="24.6" customHeight="1" x14ac:dyDescent="0.7">
      <c r="A599" s="70">
        <v>15</v>
      </c>
      <c r="B599" s="3" t="s">
        <v>38</v>
      </c>
      <c r="C599" s="3" t="s">
        <v>421</v>
      </c>
      <c r="D599" s="3" t="s">
        <v>422</v>
      </c>
      <c r="E599" s="3" t="s">
        <v>423</v>
      </c>
      <c r="F599" s="3" t="s">
        <v>141</v>
      </c>
      <c r="G599" s="3" t="s">
        <v>893</v>
      </c>
      <c r="H599" s="208">
        <v>2063</v>
      </c>
      <c r="I599" s="70">
        <v>2</v>
      </c>
      <c r="J599" s="209">
        <f>นครพนม!F17</f>
        <v>87474.43</v>
      </c>
      <c r="K599" s="210">
        <f>นครพนม!AM17</f>
        <v>342630.54</v>
      </c>
      <c r="L599" s="211">
        <f>นครพนม!AN17</f>
        <v>302340.81</v>
      </c>
      <c r="M599" s="211">
        <f>นครพนม!AO17</f>
        <v>417418.80000000005</v>
      </c>
      <c r="N599" s="3"/>
      <c r="O599" s="3"/>
      <c r="P599" s="3"/>
      <c r="Q599" s="77">
        <f t="shared" si="33"/>
        <v>-115077.99000000005</v>
      </c>
      <c r="R599" s="78">
        <f t="shared" si="34"/>
        <v>146.55395540475035</v>
      </c>
    </row>
    <row r="600" spans="1:18" ht="24.6" customHeight="1" x14ac:dyDescent="0.7">
      <c r="A600" s="70">
        <v>16</v>
      </c>
      <c r="B600" s="3" t="s">
        <v>38</v>
      </c>
      <c r="C600" s="3" t="s">
        <v>421</v>
      </c>
      <c r="D600" s="3" t="s">
        <v>422</v>
      </c>
      <c r="E600" s="3" t="s">
        <v>423</v>
      </c>
      <c r="F600" s="3" t="s">
        <v>141</v>
      </c>
      <c r="G600" s="3" t="s">
        <v>894</v>
      </c>
      <c r="H600" s="208">
        <v>3822</v>
      </c>
      <c r="I600" s="70">
        <v>3</v>
      </c>
      <c r="J600" s="209">
        <f>นครพนม!F18</f>
        <v>451542.72</v>
      </c>
      <c r="K600" s="210">
        <f>นครพนม!AM18</f>
        <v>496151.24</v>
      </c>
      <c r="L600" s="211">
        <f>นครพนม!AN18</f>
        <v>326892.03999999998</v>
      </c>
      <c r="M600" s="211">
        <f>นครพนม!AO18</f>
        <v>624350.1</v>
      </c>
      <c r="N600" s="3"/>
      <c r="O600" s="3"/>
      <c r="P600" s="3"/>
      <c r="Q600" s="77">
        <f t="shared" si="33"/>
        <v>-297458.06</v>
      </c>
      <c r="R600" s="78">
        <f t="shared" si="34"/>
        <v>85.529052851909995</v>
      </c>
    </row>
    <row r="601" spans="1:18" ht="24.6" customHeight="1" x14ac:dyDescent="0.7">
      <c r="A601" s="70">
        <v>17</v>
      </c>
      <c r="B601" s="3" t="s">
        <v>38</v>
      </c>
      <c r="C601" s="3" t="s">
        <v>421</v>
      </c>
      <c r="D601" s="3" t="s">
        <v>422</v>
      </c>
      <c r="E601" s="3" t="s">
        <v>423</v>
      </c>
      <c r="F601" s="3" t="s">
        <v>141</v>
      </c>
      <c r="G601" s="3" t="s">
        <v>895</v>
      </c>
      <c r="H601" s="208">
        <v>2841</v>
      </c>
      <c r="I601" s="70">
        <v>2</v>
      </c>
      <c r="J601" s="209">
        <f>นครพนม!F19</f>
        <v>570865.18000000005</v>
      </c>
      <c r="K601" s="210">
        <f>นครพนม!AM19</f>
        <v>745200.17</v>
      </c>
      <c r="L601" s="211">
        <f>นครพนม!AN19</f>
        <v>150427.33000000002</v>
      </c>
      <c r="M601" s="211">
        <f>นครพนม!AO19</f>
        <v>331297.96000000002</v>
      </c>
      <c r="N601" s="3"/>
      <c r="O601" s="3"/>
      <c r="P601" s="3"/>
      <c r="Q601" s="77">
        <f t="shared" si="33"/>
        <v>-180870.63</v>
      </c>
      <c r="R601" s="78">
        <f t="shared" si="34"/>
        <v>52.948725800774383</v>
      </c>
    </row>
    <row r="602" spans="1:18" ht="24.6" customHeight="1" x14ac:dyDescent="0.7">
      <c r="A602" s="70">
        <v>18</v>
      </c>
      <c r="B602" s="3" t="s">
        <v>38</v>
      </c>
      <c r="C602" s="3" t="s">
        <v>421</v>
      </c>
      <c r="D602" s="3" t="s">
        <v>422</v>
      </c>
      <c r="E602" s="3" t="s">
        <v>423</v>
      </c>
      <c r="F602" s="3" t="s">
        <v>141</v>
      </c>
      <c r="G602" s="3" t="s">
        <v>896</v>
      </c>
      <c r="H602" s="208">
        <v>3626</v>
      </c>
      <c r="I602" s="70">
        <v>3</v>
      </c>
      <c r="J602" s="209">
        <f>นครพนม!F20</f>
        <v>328309.67</v>
      </c>
      <c r="K602" s="210">
        <f>นครพนม!AM20</f>
        <v>513190.03999999992</v>
      </c>
      <c r="L602" s="211">
        <f>นครพนม!AN20</f>
        <v>105019.37</v>
      </c>
      <c r="M602" s="211">
        <f>นครพนม!AO20</f>
        <v>280882.46000000002</v>
      </c>
      <c r="N602" s="3"/>
      <c r="O602" s="3"/>
      <c r="P602" s="3"/>
      <c r="Q602" s="77">
        <f t="shared" si="33"/>
        <v>-175863.09000000003</v>
      </c>
      <c r="R602" s="78">
        <f t="shared" si="34"/>
        <v>28.962870932156644</v>
      </c>
    </row>
    <row r="603" spans="1:18" ht="24.6" customHeight="1" x14ac:dyDescent="0.7">
      <c r="A603" s="70">
        <v>19</v>
      </c>
      <c r="B603" s="3" t="s">
        <v>38</v>
      </c>
      <c r="C603" s="3" t="s">
        <v>421</v>
      </c>
      <c r="D603" s="3" t="s">
        <v>422</v>
      </c>
      <c r="E603" s="3" t="s">
        <v>423</v>
      </c>
      <c r="F603" s="3" t="s">
        <v>141</v>
      </c>
      <c r="G603" s="3" t="s">
        <v>897</v>
      </c>
      <c r="H603" s="208">
        <v>2137</v>
      </c>
      <c r="I603" s="70">
        <v>2</v>
      </c>
      <c r="J603" s="209">
        <f>นครพนม!F21</f>
        <v>113535.82</v>
      </c>
      <c r="K603" s="210">
        <f>นครพนม!AM21</f>
        <v>292226.63</v>
      </c>
      <c r="L603" s="211">
        <f>นครพนม!AN21</f>
        <v>327019.26</v>
      </c>
      <c r="M603" s="211">
        <f>นครพนม!AO21</f>
        <v>356545.19</v>
      </c>
      <c r="N603" s="3"/>
      <c r="O603" s="3"/>
      <c r="P603" s="3"/>
      <c r="Q603" s="77">
        <f t="shared" si="33"/>
        <v>-29525.929999999993</v>
      </c>
      <c r="R603" s="78">
        <f t="shared" si="34"/>
        <v>153.02726251754797</v>
      </c>
    </row>
    <row r="604" spans="1:18" ht="24.6" customHeight="1" x14ac:dyDescent="0.7">
      <c r="A604" s="70">
        <v>20</v>
      </c>
      <c r="B604" s="3" t="s">
        <v>38</v>
      </c>
      <c r="C604" s="3" t="s">
        <v>421</v>
      </c>
      <c r="D604" s="3" t="s">
        <v>422</v>
      </c>
      <c r="E604" s="3" t="s">
        <v>423</v>
      </c>
      <c r="F604" s="3" t="s">
        <v>141</v>
      </c>
      <c r="G604" s="3" t="s">
        <v>898</v>
      </c>
      <c r="H604" s="208">
        <v>2602</v>
      </c>
      <c r="I604" s="70">
        <v>2</v>
      </c>
      <c r="J604" s="209">
        <f>นครพนม!F22</f>
        <v>471021.92</v>
      </c>
      <c r="K604" s="210">
        <f>นครพนม!AM22</f>
        <v>607389.75</v>
      </c>
      <c r="L604" s="211">
        <f>นครพนม!AN22</f>
        <v>164311.46</v>
      </c>
      <c r="M604" s="211">
        <f>นครพนม!AO22</f>
        <v>255657.03</v>
      </c>
      <c r="N604" s="3"/>
      <c r="O604" s="3"/>
      <c r="P604" s="3"/>
      <c r="Q604" s="77">
        <f t="shared" si="33"/>
        <v>-91345.57</v>
      </c>
      <c r="R604" s="78">
        <f t="shared" si="34"/>
        <v>63.148139892390468</v>
      </c>
    </row>
    <row r="605" spans="1:18" ht="24.6" customHeight="1" x14ac:dyDescent="0.7">
      <c r="A605" s="70">
        <v>21</v>
      </c>
      <c r="B605" s="3" t="s">
        <v>38</v>
      </c>
      <c r="C605" s="3" t="s">
        <v>421</v>
      </c>
      <c r="D605" s="3" t="s">
        <v>422</v>
      </c>
      <c r="E605" s="3" t="s">
        <v>423</v>
      </c>
      <c r="F605" s="3" t="s">
        <v>141</v>
      </c>
      <c r="G605" s="3" t="s">
        <v>899</v>
      </c>
      <c r="H605" s="208">
        <v>6245</v>
      </c>
      <c r="I605" s="70">
        <v>5</v>
      </c>
      <c r="J605" s="209">
        <f>นครพนม!F23</f>
        <v>795820.79</v>
      </c>
      <c r="K605" s="210">
        <f>นครพนม!AM23</f>
        <v>947385.04</v>
      </c>
      <c r="L605" s="211">
        <f>นครพนม!AN23</f>
        <v>358315</v>
      </c>
      <c r="M605" s="211">
        <f>นครพนม!AO23</f>
        <v>531940.14</v>
      </c>
      <c r="N605" s="3"/>
      <c r="O605" s="3"/>
      <c r="P605" s="3"/>
      <c r="Q605" s="77">
        <f t="shared" si="33"/>
        <v>-173625.14</v>
      </c>
      <c r="R605" s="78">
        <f t="shared" si="34"/>
        <v>57.376301040832665</v>
      </c>
    </row>
    <row r="606" spans="1:18" ht="24.6" customHeight="1" x14ac:dyDescent="0.7">
      <c r="A606" s="70">
        <v>22</v>
      </c>
      <c r="B606" s="3" t="s">
        <v>38</v>
      </c>
      <c r="C606" s="3" t="s">
        <v>421</v>
      </c>
      <c r="D606" s="3" t="s">
        <v>422</v>
      </c>
      <c r="E606" s="3" t="s">
        <v>423</v>
      </c>
      <c r="F606" s="3" t="s">
        <v>141</v>
      </c>
      <c r="G606" s="3" t="s">
        <v>900</v>
      </c>
      <c r="H606" s="208">
        <v>5141</v>
      </c>
      <c r="I606" s="70">
        <v>4</v>
      </c>
      <c r="J606" s="209">
        <f>นครพนม!F24</f>
        <v>131085.07999999999</v>
      </c>
      <c r="K606" s="210">
        <f>นครพนม!AM24</f>
        <v>315229.74</v>
      </c>
      <c r="L606" s="211">
        <f>นครพนม!AN24</f>
        <v>154778.27000000002</v>
      </c>
      <c r="M606" s="211">
        <f>นครพนม!AO24</f>
        <v>218644.35</v>
      </c>
      <c r="N606" s="3"/>
      <c r="O606" s="3"/>
      <c r="P606" s="3"/>
      <c r="Q606" s="77">
        <f t="shared" si="33"/>
        <v>-63866.079999999987</v>
      </c>
      <c r="R606" s="78">
        <f t="shared" si="34"/>
        <v>30.106646566815797</v>
      </c>
    </row>
    <row r="607" spans="1:18" ht="24.6" customHeight="1" x14ac:dyDescent="0.7">
      <c r="A607" s="70">
        <v>23</v>
      </c>
      <c r="B607" s="3" t="s">
        <v>38</v>
      </c>
      <c r="C607" s="3" t="s">
        <v>421</v>
      </c>
      <c r="D607" s="3" t="s">
        <v>422</v>
      </c>
      <c r="E607" s="3" t="s">
        <v>423</v>
      </c>
      <c r="F607" s="3" t="s">
        <v>141</v>
      </c>
      <c r="G607" s="3" t="s">
        <v>901</v>
      </c>
      <c r="H607" s="208">
        <v>2939</v>
      </c>
      <c r="I607" s="70">
        <v>2</v>
      </c>
      <c r="J607" s="209">
        <f>นครพนม!F25</f>
        <v>624269.81999999995</v>
      </c>
      <c r="K607" s="210">
        <f>นครพนม!AM25</f>
        <v>642961.96</v>
      </c>
      <c r="L607" s="211">
        <f>นครพนม!AN25</f>
        <v>134864.25</v>
      </c>
      <c r="M607" s="211">
        <f>นครพนม!AO25</f>
        <v>412446.97000000003</v>
      </c>
      <c r="N607" s="3"/>
      <c r="O607" s="3"/>
      <c r="P607" s="3"/>
      <c r="Q607" s="77">
        <f t="shared" si="33"/>
        <v>-277582.72000000003</v>
      </c>
      <c r="R607" s="78">
        <f t="shared" si="34"/>
        <v>45.887801973460363</v>
      </c>
    </row>
    <row r="608" spans="1:18" ht="24.6" customHeight="1" x14ac:dyDescent="0.7">
      <c r="A608" s="70">
        <v>24</v>
      </c>
      <c r="B608" s="3" t="s">
        <v>38</v>
      </c>
      <c r="C608" s="3" t="s">
        <v>421</v>
      </c>
      <c r="D608" s="3" t="s">
        <v>422</v>
      </c>
      <c r="E608" s="3" t="s">
        <v>423</v>
      </c>
      <c r="F608" s="3" t="s">
        <v>141</v>
      </c>
      <c r="G608" s="3" t="s">
        <v>902</v>
      </c>
      <c r="H608" s="208">
        <v>2933</v>
      </c>
      <c r="I608" s="70">
        <v>2</v>
      </c>
      <c r="J608" s="209">
        <f>นครพนม!F26</f>
        <v>464805.37</v>
      </c>
      <c r="K608" s="210">
        <f>นครพนม!AM26</f>
        <v>535930.38</v>
      </c>
      <c r="L608" s="211">
        <f>นครพนม!AN26</f>
        <v>159343.49</v>
      </c>
      <c r="M608" s="211">
        <f>นครพนม!AO26</f>
        <v>269513.83999999997</v>
      </c>
      <c r="N608" s="3"/>
      <c r="O608" s="3"/>
      <c r="P608" s="3"/>
      <c r="Q608" s="77">
        <f t="shared" si="33"/>
        <v>-110170.34999999998</v>
      </c>
      <c r="R608" s="78">
        <f t="shared" si="34"/>
        <v>54.327817933856117</v>
      </c>
    </row>
    <row r="609" spans="1:18" ht="24.6" customHeight="1" x14ac:dyDescent="0.7">
      <c r="A609" s="212">
        <v>1</v>
      </c>
      <c r="B609" s="213" t="s">
        <v>38</v>
      </c>
      <c r="C609" s="213"/>
      <c r="D609" s="213"/>
      <c r="E609" s="213" t="s">
        <v>56</v>
      </c>
      <c r="F609" s="213"/>
      <c r="G609" s="213" t="s">
        <v>425</v>
      </c>
      <c r="H609" s="216">
        <f>SUM(H585:H608)</f>
        <v>78322</v>
      </c>
      <c r="I609" s="212"/>
      <c r="J609" s="215">
        <f>SUM(J585:J608)</f>
        <v>8554906.5699999984</v>
      </c>
      <c r="K609" s="231">
        <f>SUM(K585:K608)</f>
        <v>11418537.610000001</v>
      </c>
      <c r="L609" s="215">
        <f>SUM(L586:L608)</f>
        <v>6187126.9900000002</v>
      </c>
      <c r="M609" s="215">
        <f>SUM(M586:M608)</f>
        <v>8575869.5799999982</v>
      </c>
      <c r="N609" s="213">
        <v>23</v>
      </c>
      <c r="O609" s="213">
        <v>23</v>
      </c>
      <c r="P609" s="213">
        <f>N609-O609</f>
        <v>0</v>
      </c>
      <c r="Q609" s="77">
        <f t="shared" si="33"/>
        <v>-2388742.589999998</v>
      </c>
      <c r="R609" s="78">
        <f>L609/H609</f>
        <v>78.996029085059121</v>
      </c>
    </row>
    <row r="610" spans="1:18" ht="24.6" customHeight="1" x14ac:dyDescent="0.7">
      <c r="A610" s="70">
        <v>1</v>
      </c>
      <c r="B610" s="3" t="s">
        <v>38</v>
      </c>
      <c r="C610" s="3" t="s">
        <v>426</v>
      </c>
      <c r="D610" s="3" t="s">
        <v>58</v>
      </c>
      <c r="E610" s="3" t="s">
        <v>427</v>
      </c>
      <c r="F610" s="3" t="s">
        <v>171</v>
      </c>
      <c r="G610" s="3" t="s">
        <v>428</v>
      </c>
      <c r="H610" s="208"/>
      <c r="I610" s="70"/>
      <c r="J610" s="209"/>
      <c r="K610" s="210"/>
      <c r="L610" s="211"/>
      <c r="M610" s="211"/>
      <c r="N610" s="3"/>
      <c r="O610" s="3"/>
      <c r="P610" s="3"/>
    </row>
    <row r="611" spans="1:18" ht="24.6" customHeight="1" x14ac:dyDescent="0.7">
      <c r="A611" s="70">
        <v>2</v>
      </c>
      <c r="B611" s="3" t="s">
        <v>38</v>
      </c>
      <c r="C611" s="3" t="s">
        <v>426</v>
      </c>
      <c r="D611" s="3" t="s">
        <v>58</v>
      </c>
      <c r="E611" s="3" t="s">
        <v>427</v>
      </c>
      <c r="F611" s="3" t="s">
        <v>141</v>
      </c>
      <c r="G611" s="3" t="s">
        <v>903</v>
      </c>
      <c r="H611" s="208">
        <v>4015</v>
      </c>
      <c r="I611" s="70">
        <v>3</v>
      </c>
      <c r="J611" s="209">
        <f>นครพนม!F27</f>
        <v>2953806.67</v>
      </c>
      <c r="K611" s="210">
        <f>นครพนม!AM27</f>
        <v>2966326.26</v>
      </c>
      <c r="L611" s="211">
        <f>นครพนม!AN27</f>
        <v>2746266.04</v>
      </c>
      <c r="M611" s="211">
        <f>นครพนม!AO27</f>
        <v>604995.59</v>
      </c>
      <c r="N611" s="3"/>
      <c r="O611" s="3"/>
      <c r="P611" s="3"/>
      <c r="Q611" s="77">
        <f t="shared" si="33"/>
        <v>2141270.4500000002</v>
      </c>
      <c r="R611" s="78">
        <f t="shared" si="34"/>
        <v>684.0015043586551</v>
      </c>
    </row>
    <row r="612" spans="1:18" ht="24.6" customHeight="1" x14ac:dyDescent="0.7">
      <c r="A612" s="70">
        <v>3</v>
      </c>
      <c r="B612" s="3" t="s">
        <v>38</v>
      </c>
      <c r="C612" s="3" t="s">
        <v>426</v>
      </c>
      <c r="D612" s="3" t="s">
        <v>58</v>
      </c>
      <c r="E612" s="3" t="s">
        <v>427</v>
      </c>
      <c r="F612" s="3" t="s">
        <v>141</v>
      </c>
      <c r="G612" s="3" t="s">
        <v>904</v>
      </c>
      <c r="H612" s="208">
        <v>2960</v>
      </c>
      <c r="I612" s="70">
        <v>2</v>
      </c>
      <c r="J612" s="209">
        <f>นครพนม!F28</f>
        <v>651239.49</v>
      </c>
      <c r="K612" s="210">
        <f>นครพนม!AM28</f>
        <v>699717.4</v>
      </c>
      <c r="L612" s="211">
        <f>นครพนม!AN28</f>
        <v>1098015.1200000001</v>
      </c>
      <c r="M612" s="211">
        <f>นครพนม!AO28</f>
        <v>524697.64999999991</v>
      </c>
      <c r="N612" s="3"/>
      <c r="O612" s="3"/>
      <c r="P612" s="3"/>
      <c r="Q612" s="77">
        <f t="shared" si="33"/>
        <v>573317.4700000002</v>
      </c>
      <c r="R612" s="78">
        <f t="shared" si="34"/>
        <v>370.95105405405411</v>
      </c>
    </row>
    <row r="613" spans="1:18" ht="24.6" customHeight="1" x14ac:dyDescent="0.7">
      <c r="A613" s="70">
        <v>4</v>
      </c>
      <c r="B613" s="3" t="s">
        <v>38</v>
      </c>
      <c r="C613" s="3" t="s">
        <v>426</v>
      </c>
      <c r="D613" s="3" t="s">
        <v>58</v>
      </c>
      <c r="E613" s="3" t="s">
        <v>427</v>
      </c>
      <c r="F613" s="3" t="s">
        <v>141</v>
      </c>
      <c r="G613" s="3" t="s">
        <v>905</v>
      </c>
      <c r="H613" s="208">
        <v>3363</v>
      </c>
      <c r="I613" s="70">
        <v>3</v>
      </c>
      <c r="J613" s="209">
        <f>นครพนม!F29</f>
        <v>1469294.19</v>
      </c>
      <c r="K613" s="209">
        <f>นครพนม!AM29</f>
        <v>1192716.2899999998</v>
      </c>
      <c r="L613" s="211">
        <f>นครพนม!AN29</f>
        <v>955225.5</v>
      </c>
      <c r="M613" s="211">
        <f>นครพนม!AO29</f>
        <v>629222.34</v>
      </c>
      <c r="N613" s="3"/>
      <c r="O613" s="3"/>
      <c r="P613" s="3"/>
      <c r="Q613" s="77">
        <f t="shared" si="33"/>
        <v>326003.16000000003</v>
      </c>
      <c r="R613" s="78">
        <f t="shared" si="34"/>
        <v>284.03969669937555</v>
      </c>
    </row>
    <row r="614" spans="1:18" ht="24.6" customHeight="1" x14ac:dyDescent="0.7">
      <c r="A614" s="70">
        <v>5</v>
      </c>
      <c r="B614" s="3" t="s">
        <v>38</v>
      </c>
      <c r="C614" s="3" t="s">
        <v>426</v>
      </c>
      <c r="D614" s="3" t="s">
        <v>58</v>
      </c>
      <c r="E614" s="3" t="s">
        <v>427</v>
      </c>
      <c r="F614" s="3" t="s">
        <v>141</v>
      </c>
      <c r="G614" s="3" t="s">
        <v>906</v>
      </c>
      <c r="H614" s="208">
        <v>3862</v>
      </c>
      <c r="I614" s="70">
        <v>3</v>
      </c>
      <c r="J614" s="209">
        <f>นครพนม!F30</f>
        <v>1359573.59</v>
      </c>
      <c r="K614" s="210">
        <f>นครพนม!AM30</f>
        <v>1396268.1700000002</v>
      </c>
      <c r="L614" s="211">
        <f>นครพนม!AN30</f>
        <v>692984.68</v>
      </c>
      <c r="M614" s="211">
        <f>นครพนม!AO30</f>
        <v>461981.13</v>
      </c>
      <c r="N614" s="3"/>
      <c r="O614" s="3"/>
      <c r="P614" s="3"/>
      <c r="Q614" s="77">
        <f t="shared" si="33"/>
        <v>231003.55000000005</v>
      </c>
      <c r="R614" s="78">
        <f t="shared" si="34"/>
        <v>179.43673744174004</v>
      </c>
    </row>
    <row r="615" spans="1:18" ht="24.6" customHeight="1" x14ac:dyDescent="0.7">
      <c r="A615" s="70">
        <v>6</v>
      </c>
      <c r="B615" s="3" t="s">
        <v>38</v>
      </c>
      <c r="C615" s="3" t="s">
        <v>426</v>
      </c>
      <c r="D615" s="3" t="s">
        <v>58</v>
      </c>
      <c r="E615" s="3" t="s">
        <v>427</v>
      </c>
      <c r="F615" s="3" t="s">
        <v>141</v>
      </c>
      <c r="G615" s="3" t="s">
        <v>907</v>
      </c>
      <c r="H615" s="208">
        <v>4449</v>
      </c>
      <c r="I615" s="70">
        <v>3</v>
      </c>
      <c r="J615" s="209">
        <f>นครพนม!F31</f>
        <v>2807619.2</v>
      </c>
      <c r="K615" s="210">
        <f>นครพนม!AM31</f>
        <v>2875221.5500000003</v>
      </c>
      <c r="L615" s="211">
        <f>นครพนม!AN31</f>
        <v>2770922.25</v>
      </c>
      <c r="M615" s="211">
        <f>นครพนม!AO31</f>
        <v>257445.26</v>
      </c>
      <c r="N615" s="3"/>
      <c r="O615" s="3"/>
      <c r="P615" s="3"/>
      <c r="Q615" s="77">
        <f t="shared" si="33"/>
        <v>2513476.9900000002</v>
      </c>
      <c r="R615" s="78">
        <f t="shared" si="34"/>
        <v>622.81911665542816</v>
      </c>
    </row>
    <row r="616" spans="1:18" ht="24.6" customHeight="1" x14ac:dyDescent="0.7">
      <c r="A616" s="70">
        <v>7</v>
      </c>
      <c r="B616" s="3" t="s">
        <v>38</v>
      </c>
      <c r="C616" s="3" t="s">
        <v>426</v>
      </c>
      <c r="D616" s="3" t="s">
        <v>58</v>
      </c>
      <c r="E616" s="3" t="s">
        <v>427</v>
      </c>
      <c r="F616" s="3" t="s">
        <v>141</v>
      </c>
      <c r="G616" s="3" t="s">
        <v>908</v>
      </c>
      <c r="H616" s="234">
        <v>2114</v>
      </c>
      <c r="I616" s="70">
        <v>2</v>
      </c>
      <c r="J616" s="252">
        <f>นครพนม!F32</f>
        <v>704489.55</v>
      </c>
      <c r="K616" s="253">
        <f>นครพนม!AM32</f>
        <v>752131.32000000007</v>
      </c>
      <c r="L616" s="252">
        <f>นครพนม!AN32</f>
        <v>624668.91999999993</v>
      </c>
      <c r="M616" s="252">
        <f>นครพนม!AO32</f>
        <v>509635.15</v>
      </c>
      <c r="N616" s="3"/>
      <c r="O616" s="3"/>
      <c r="P616" s="3"/>
      <c r="Q616" s="196">
        <f t="shared" si="33"/>
        <v>115033.7699999999</v>
      </c>
      <c r="R616" s="197">
        <f t="shared" si="34"/>
        <v>295.4914474929044</v>
      </c>
    </row>
    <row r="617" spans="1:18" ht="24.6" customHeight="1" x14ac:dyDescent="0.7">
      <c r="A617" s="70">
        <v>8</v>
      </c>
      <c r="B617" s="3" t="s">
        <v>38</v>
      </c>
      <c r="C617" s="3" t="s">
        <v>426</v>
      </c>
      <c r="D617" s="3" t="s">
        <v>58</v>
      </c>
      <c r="E617" s="3" t="s">
        <v>427</v>
      </c>
      <c r="F617" s="3" t="s">
        <v>141</v>
      </c>
      <c r="G617" s="3" t="s">
        <v>909</v>
      </c>
      <c r="H617" s="208">
        <v>2727</v>
      </c>
      <c r="I617" s="70">
        <v>2</v>
      </c>
      <c r="J617" s="209">
        <f>นครพนม!F33</f>
        <v>749657.21</v>
      </c>
      <c r="K617" s="210">
        <f>นครพนม!AM33</f>
        <v>976845.86</v>
      </c>
      <c r="L617" s="211">
        <f>นครพนม!AN33</f>
        <v>465994.75</v>
      </c>
      <c r="M617" s="211">
        <f>นครพนม!AO33</f>
        <v>541280.62</v>
      </c>
      <c r="N617" s="3"/>
      <c r="O617" s="3"/>
      <c r="P617" s="3"/>
      <c r="Q617" s="77">
        <f t="shared" si="33"/>
        <v>-75285.87</v>
      </c>
      <c r="R617" s="78">
        <f t="shared" si="34"/>
        <v>170.88182984965164</v>
      </c>
    </row>
    <row r="618" spans="1:18" ht="24.6" customHeight="1" x14ac:dyDescent="0.7">
      <c r="A618" s="212">
        <v>2</v>
      </c>
      <c r="B618" s="213" t="s">
        <v>38</v>
      </c>
      <c r="C618" s="213"/>
      <c r="D618" s="213"/>
      <c r="E618" s="213" t="s">
        <v>56</v>
      </c>
      <c r="F618" s="213"/>
      <c r="G618" s="213" t="s">
        <v>429</v>
      </c>
      <c r="H618" s="216">
        <f>SUM(H610:H617)</f>
        <v>23490</v>
      </c>
      <c r="I618" s="212"/>
      <c r="J618" s="215">
        <f>SUM(J610:J617)</f>
        <v>10695679.900000002</v>
      </c>
      <c r="K618" s="231">
        <f>SUM(K610:K617)</f>
        <v>10859226.85</v>
      </c>
      <c r="L618" s="215">
        <f>SUM(L610:L617)</f>
        <v>9354077.2599999998</v>
      </c>
      <c r="M618" s="215">
        <f>SUM(M610:M617)</f>
        <v>3529257.7399999998</v>
      </c>
      <c r="N618" s="213">
        <v>7</v>
      </c>
      <c r="O618" s="213">
        <v>7</v>
      </c>
      <c r="P618" s="213">
        <f>N618-O618</f>
        <v>0</v>
      </c>
      <c r="Q618" s="77">
        <f t="shared" si="33"/>
        <v>5824819.5199999996</v>
      </c>
      <c r="R618" s="78">
        <f>L618/H618</f>
        <v>398.21529416773092</v>
      </c>
    </row>
    <row r="619" spans="1:18" ht="24.6" customHeight="1" x14ac:dyDescent="0.7">
      <c r="A619" s="70">
        <v>1</v>
      </c>
      <c r="B619" s="3" t="s">
        <v>38</v>
      </c>
      <c r="C619" s="3" t="s">
        <v>430</v>
      </c>
      <c r="D619" s="3" t="s">
        <v>63</v>
      </c>
      <c r="E619" s="3" t="s">
        <v>431</v>
      </c>
      <c r="F619" s="3" t="s">
        <v>171</v>
      </c>
      <c r="G619" s="3" t="s">
        <v>432</v>
      </c>
      <c r="H619" s="208"/>
      <c r="I619" s="70"/>
      <c r="J619" s="209"/>
      <c r="K619" s="210"/>
      <c r="L619" s="211"/>
      <c r="M619" s="211"/>
      <c r="N619" s="3"/>
      <c r="O619" s="3"/>
      <c r="P619" s="3"/>
    </row>
    <row r="620" spans="1:18" ht="24.6" customHeight="1" x14ac:dyDescent="0.7">
      <c r="A620" s="70">
        <v>2</v>
      </c>
      <c r="B620" s="3" t="s">
        <v>38</v>
      </c>
      <c r="C620" s="3" t="s">
        <v>430</v>
      </c>
      <c r="D620" s="3" t="s">
        <v>63</v>
      </c>
      <c r="E620" s="3" t="s">
        <v>431</v>
      </c>
      <c r="F620" s="3" t="s">
        <v>141</v>
      </c>
      <c r="G620" s="3" t="s">
        <v>910</v>
      </c>
      <c r="H620" s="208">
        <v>3561</v>
      </c>
      <c r="I620" s="70">
        <v>3</v>
      </c>
      <c r="J620" s="209">
        <f>นครพนม!F34</f>
        <v>900907.87</v>
      </c>
      <c r="K620" s="210">
        <f>นครพนม!AM34</f>
        <v>1026704.61</v>
      </c>
      <c r="L620" s="211">
        <f>นครพนม!AN34</f>
        <v>503673.75</v>
      </c>
      <c r="M620" s="211">
        <f>นครพนม!AO34</f>
        <v>310513.90000000002</v>
      </c>
      <c r="N620" s="3"/>
      <c r="O620" s="3"/>
      <c r="P620" s="3"/>
      <c r="Q620" s="77">
        <f t="shared" si="33"/>
        <v>193159.84999999998</v>
      </c>
      <c r="R620" s="78">
        <f t="shared" si="34"/>
        <v>141.44165964616681</v>
      </c>
    </row>
    <row r="621" spans="1:18" ht="24.6" customHeight="1" x14ac:dyDescent="0.7">
      <c r="A621" s="70">
        <v>3</v>
      </c>
      <c r="B621" s="3" t="s">
        <v>38</v>
      </c>
      <c r="C621" s="3" t="s">
        <v>430</v>
      </c>
      <c r="D621" s="3" t="s">
        <v>63</v>
      </c>
      <c r="E621" s="3" t="s">
        <v>431</v>
      </c>
      <c r="F621" s="3" t="s">
        <v>141</v>
      </c>
      <c r="G621" s="3" t="s">
        <v>911</v>
      </c>
      <c r="H621" s="208">
        <v>4235</v>
      </c>
      <c r="I621" s="70">
        <v>3</v>
      </c>
      <c r="J621" s="209">
        <f>นครพนม!F35</f>
        <v>743519.47</v>
      </c>
      <c r="K621" s="210">
        <f>นครพนม!AM35</f>
        <v>1548387.8499999999</v>
      </c>
      <c r="L621" s="211">
        <f>นครพนม!AN35</f>
        <v>691142.26</v>
      </c>
      <c r="M621" s="211">
        <f>นครพนม!AO35</f>
        <v>424731.87</v>
      </c>
      <c r="N621" s="3"/>
      <c r="O621" s="3"/>
      <c r="P621" s="3"/>
      <c r="Q621" s="77">
        <f t="shared" si="33"/>
        <v>266410.39</v>
      </c>
      <c r="R621" s="78">
        <f t="shared" si="34"/>
        <v>163.19770011806375</v>
      </c>
    </row>
    <row r="622" spans="1:18" ht="24.6" customHeight="1" x14ac:dyDescent="0.7">
      <c r="A622" s="70">
        <v>4</v>
      </c>
      <c r="B622" s="3" t="s">
        <v>38</v>
      </c>
      <c r="C622" s="3" t="s">
        <v>430</v>
      </c>
      <c r="D622" s="3" t="s">
        <v>63</v>
      </c>
      <c r="E622" s="3" t="s">
        <v>431</v>
      </c>
      <c r="F622" s="3" t="s">
        <v>141</v>
      </c>
      <c r="G622" s="3" t="s">
        <v>912</v>
      </c>
      <c r="H622" s="208">
        <v>1123</v>
      </c>
      <c r="I622" s="70">
        <v>1</v>
      </c>
      <c r="J622" s="209">
        <f>นครพนม!F36</f>
        <v>1317676.7</v>
      </c>
      <c r="K622" s="210">
        <f>นครพนม!AM36</f>
        <v>1486003.3499999999</v>
      </c>
      <c r="L622" s="211">
        <f>นครพนม!AN36</f>
        <v>1060150</v>
      </c>
      <c r="M622" s="211">
        <f>นครพนม!AO36</f>
        <v>367168.89</v>
      </c>
      <c r="N622" s="3"/>
      <c r="O622" s="3"/>
      <c r="P622" s="3"/>
      <c r="Q622" s="77">
        <f t="shared" si="33"/>
        <v>692981.11</v>
      </c>
      <c r="R622" s="78">
        <f t="shared" si="34"/>
        <v>944.03383793410512</v>
      </c>
    </row>
    <row r="623" spans="1:18" ht="24.6" customHeight="1" x14ac:dyDescent="0.7">
      <c r="A623" s="70">
        <v>5</v>
      </c>
      <c r="B623" s="3" t="s">
        <v>38</v>
      </c>
      <c r="C623" s="3" t="s">
        <v>430</v>
      </c>
      <c r="D623" s="3" t="s">
        <v>63</v>
      </c>
      <c r="E623" s="3" t="s">
        <v>431</v>
      </c>
      <c r="F623" s="3" t="s">
        <v>141</v>
      </c>
      <c r="G623" s="3" t="s">
        <v>913</v>
      </c>
      <c r="H623" s="208">
        <v>1984</v>
      </c>
      <c r="I623" s="70">
        <v>2</v>
      </c>
      <c r="J623" s="209">
        <f>นครพนม!F37</f>
        <v>1242658.3500000001</v>
      </c>
      <c r="K623" s="210">
        <f>นครพนม!AM37</f>
        <v>1682834.88</v>
      </c>
      <c r="L623" s="211">
        <f>นครพนม!AN37</f>
        <v>1039648.22</v>
      </c>
      <c r="M623" s="211">
        <f>นครพนม!AO37</f>
        <v>446219.8</v>
      </c>
      <c r="N623" s="3"/>
      <c r="O623" s="3"/>
      <c r="P623" s="3"/>
      <c r="Q623" s="77">
        <f t="shared" si="33"/>
        <v>593428.41999999993</v>
      </c>
      <c r="R623" s="78">
        <f t="shared" si="34"/>
        <v>524.0162399193548</v>
      </c>
    </row>
    <row r="624" spans="1:18" ht="24.6" customHeight="1" x14ac:dyDescent="0.7">
      <c r="A624" s="70">
        <v>6</v>
      </c>
      <c r="B624" s="3" t="s">
        <v>38</v>
      </c>
      <c r="C624" s="3" t="s">
        <v>430</v>
      </c>
      <c r="D624" s="3" t="s">
        <v>63</v>
      </c>
      <c r="E624" s="3" t="s">
        <v>431</v>
      </c>
      <c r="F624" s="3" t="s">
        <v>141</v>
      </c>
      <c r="G624" s="3" t="s">
        <v>914</v>
      </c>
      <c r="H624" s="208">
        <v>2515</v>
      </c>
      <c r="I624" s="70">
        <v>2</v>
      </c>
      <c r="J624" s="209">
        <f>นครพนม!F38</f>
        <v>808685.74</v>
      </c>
      <c r="K624" s="210">
        <f>นครพนม!AM38</f>
        <v>1325230.81</v>
      </c>
      <c r="L624" s="211">
        <f>นครพนม!AN38</f>
        <v>1076874</v>
      </c>
      <c r="M624" s="211">
        <f>นครพนม!AO38</f>
        <v>408965.25</v>
      </c>
      <c r="N624" s="3"/>
      <c r="O624" s="3"/>
      <c r="P624" s="3"/>
      <c r="Q624" s="77">
        <f t="shared" si="33"/>
        <v>667908.75</v>
      </c>
      <c r="R624" s="78">
        <f t="shared" si="34"/>
        <v>428.18051689860835</v>
      </c>
    </row>
    <row r="625" spans="1:18" ht="24.6" customHeight="1" x14ac:dyDescent="0.7">
      <c r="A625" s="70">
        <v>7</v>
      </c>
      <c r="B625" s="3" t="s">
        <v>38</v>
      </c>
      <c r="C625" s="3" t="s">
        <v>430</v>
      </c>
      <c r="D625" s="3" t="s">
        <v>63</v>
      </c>
      <c r="E625" s="3" t="s">
        <v>431</v>
      </c>
      <c r="F625" s="3" t="s">
        <v>141</v>
      </c>
      <c r="G625" s="3" t="s">
        <v>915</v>
      </c>
      <c r="H625" s="208">
        <v>2195</v>
      </c>
      <c r="I625" s="70">
        <v>2</v>
      </c>
      <c r="J625" s="209">
        <f>นครพนม!F39</f>
        <v>495651.96</v>
      </c>
      <c r="K625" s="210">
        <f>นครพนม!AM39</f>
        <v>849673.55</v>
      </c>
      <c r="L625" s="211">
        <f>นครพนม!AN39</f>
        <v>436565.76000000001</v>
      </c>
      <c r="M625" s="211">
        <f>นครพนม!AO39</f>
        <v>412263.43</v>
      </c>
      <c r="N625" s="3"/>
      <c r="O625" s="3"/>
      <c r="P625" s="3"/>
      <c r="Q625" s="77">
        <f t="shared" si="33"/>
        <v>24302.330000000016</v>
      </c>
      <c r="R625" s="78">
        <f t="shared" si="34"/>
        <v>198.89100683371299</v>
      </c>
    </row>
    <row r="626" spans="1:18" ht="24.6" customHeight="1" x14ac:dyDescent="0.7">
      <c r="A626" s="70">
        <v>8</v>
      </c>
      <c r="B626" s="3" t="s">
        <v>38</v>
      </c>
      <c r="C626" s="3" t="s">
        <v>430</v>
      </c>
      <c r="D626" s="3" t="s">
        <v>63</v>
      </c>
      <c r="E626" s="3" t="s">
        <v>431</v>
      </c>
      <c r="F626" s="3" t="s">
        <v>141</v>
      </c>
      <c r="G626" s="3" t="s">
        <v>916</v>
      </c>
      <c r="H626" s="208">
        <v>2880</v>
      </c>
      <c r="I626" s="70">
        <v>2</v>
      </c>
      <c r="J626" s="209">
        <f>นครพนม!F40</f>
        <v>1234433.21</v>
      </c>
      <c r="K626" s="210">
        <f>นครพนม!AM40</f>
        <v>1291270.83</v>
      </c>
      <c r="L626" s="211">
        <f>นครพนม!AN40</f>
        <v>687934.58000000007</v>
      </c>
      <c r="M626" s="211">
        <f>นครพนม!AO40</f>
        <v>441759.74</v>
      </c>
      <c r="N626" s="3"/>
      <c r="O626" s="3"/>
      <c r="P626" s="3"/>
      <c r="Q626" s="77">
        <f t="shared" si="33"/>
        <v>246174.84000000008</v>
      </c>
      <c r="R626" s="78">
        <f t="shared" si="34"/>
        <v>238.86617361111115</v>
      </c>
    </row>
    <row r="627" spans="1:18" ht="24.6" customHeight="1" x14ac:dyDescent="0.7">
      <c r="A627" s="70">
        <v>9</v>
      </c>
      <c r="B627" s="3" t="s">
        <v>38</v>
      </c>
      <c r="C627" s="3" t="s">
        <v>430</v>
      </c>
      <c r="D627" s="3" t="s">
        <v>63</v>
      </c>
      <c r="E627" s="3" t="s">
        <v>431</v>
      </c>
      <c r="F627" s="3" t="s">
        <v>141</v>
      </c>
      <c r="G627" s="3" t="s">
        <v>917</v>
      </c>
      <c r="H627" s="208">
        <v>2008</v>
      </c>
      <c r="I627" s="70">
        <v>2</v>
      </c>
      <c r="J627" s="209">
        <f>นครพนม!F41</f>
        <v>432170.76</v>
      </c>
      <c r="K627" s="210">
        <f>นครพนม!AM41</f>
        <v>434856.73000000004</v>
      </c>
      <c r="L627" s="211">
        <f>นครพนม!AN41</f>
        <v>480972.6</v>
      </c>
      <c r="M627" s="211">
        <f>นครพนม!AO41</f>
        <v>164392.10999999999</v>
      </c>
      <c r="N627" s="3"/>
      <c r="O627" s="3"/>
      <c r="P627" s="3"/>
      <c r="Q627" s="77">
        <f t="shared" si="33"/>
        <v>316580.49</v>
      </c>
      <c r="R627" s="78">
        <f t="shared" si="34"/>
        <v>239.52818725099601</v>
      </c>
    </row>
    <row r="628" spans="1:18" ht="24.6" customHeight="1" x14ac:dyDescent="0.7">
      <c r="A628" s="70">
        <v>10</v>
      </c>
      <c r="B628" s="3" t="s">
        <v>38</v>
      </c>
      <c r="C628" s="3" t="s">
        <v>430</v>
      </c>
      <c r="D628" s="3" t="s">
        <v>63</v>
      </c>
      <c r="E628" s="3" t="s">
        <v>431</v>
      </c>
      <c r="F628" s="3" t="s">
        <v>141</v>
      </c>
      <c r="G628" s="3" t="s">
        <v>918</v>
      </c>
      <c r="H628" s="208">
        <v>1706</v>
      </c>
      <c r="I628" s="70">
        <v>2</v>
      </c>
      <c r="J628" s="209">
        <f>นครพนม!F42</f>
        <v>511619.4</v>
      </c>
      <c r="K628" s="210">
        <f>นครพนม!AM42</f>
        <v>967522.02</v>
      </c>
      <c r="L628" s="211">
        <f>นครพนม!AN42</f>
        <v>556178.51</v>
      </c>
      <c r="M628" s="211">
        <f>นครพนม!AO42</f>
        <v>242173.86</v>
      </c>
      <c r="N628" s="3"/>
      <c r="O628" s="3"/>
      <c r="P628" s="3"/>
      <c r="Q628" s="77">
        <f t="shared" si="33"/>
        <v>314004.65000000002</v>
      </c>
      <c r="R628" s="78">
        <f t="shared" si="34"/>
        <v>326.01319460726847</v>
      </c>
    </row>
    <row r="629" spans="1:18" ht="24.6" customHeight="1" x14ac:dyDescent="0.7">
      <c r="A629" s="70">
        <v>11</v>
      </c>
      <c r="B629" s="3" t="s">
        <v>38</v>
      </c>
      <c r="C629" s="3" t="s">
        <v>430</v>
      </c>
      <c r="D629" s="3" t="s">
        <v>63</v>
      </c>
      <c r="E629" s="3" t="s">
        <v>431</v>
      </c>
      <c r="F629" s="3" t="s">
        <v>141</v>
      </c>
      <c r="G629" s="3" t="s">
        <v>919</v>
      </c>
      <c r="H629" s="208">
        <v>1846</v>
      </c>
      <c r="I629" s="70">
        <v>2</v>
      </c>
      <c r="J629" s="209">
        <f>นครพนม!F43</f>
        <v>158011.01</v>
      </c>
      <c r="K629" s="210">
        <f>นครพนม!AM43</f>
        <v>538025.17999999993</v>
      </c>
      <c r="L629" s="211">
        <f>นครพนม!AN43</f>
        <v>410153.27</v>
      </c>
      <c r="M629" s="211">
        <f>นครพนม!AO43</f>
        <v>322681.17</v>
      </c>
      <c r="N629" s="3"/>
      <c r="O629" s="3"/>
      <c r="P629" s="3"/>
      <c r="Q629" s="77">
        <f t="shared" si="33"/>
        <v>87472.100000000035</v>
      </c>
      <c r="R629" s="78">
        <f t="shared" si="34"/>
        <v>222.18486998916578</v>
      </c>
    </row>
    <row r="630" spans="1:18" ht="24.6" customHeight="1" x14ac:dyDescent="0.7">
      <c r="A630" s="70">
        <v>12</v>
      </c>
      <c r="B630" s="3" t="s">
        <v>38</v>
      </c>
      <c r="C630" s="3" t="s">
        <v>430</v>
      </c>
      <c r="D630" s="3" t="s">
        <v>63</v>
      </c>
      <c r="E630" s="3" t="s">
        <v>431</v>
      </c>
      <c r="F630" s="3" t="s">
        <v>141</v>
      </c>
      <c r="G630" s="3" t="s">
        <v>920</v>
      </c>
      <c r="H630" s="208">
        <v>2707</v>
      </c>
      <c r="I630" s="70">
        <v>2</v>
      </c>
      <c r="J630" s="209">
        <f>นครพนม!F44</f>
        <v>552703.04</v>
      </c>
      <c r="K630" s="210">
        <f>นครพนม!AM44</f>
        <v>625936.83000000007</v>
      </c>
      <c r="L630" s="211">
        <f>นครพนม!AN44</f>
        <v>561839.32000000007</v>
      </c>
      <c r="M630" s="211">
        <f>นครพนม!AO44</f>
        <v>327798.34000000003</v>
      </c>
      <c r="N630" s="3"/>
      <c r="O630" s="3"/>
      <c r="P630" s="3"/>
      <c r="Q630" s="77">
        <f t="shared" si="33"/>
        <v>234040.98000000004</v>
      </c>
      <c r="R630" s="78">
        <f t="shared" si="34"/>
        <v>207.55054303657187</v>
      </c>
    </row>
    <row r="631" spans="1:18" ht="24.6" customHeight="1" x14ac:dyDescent="0.7">
      <c r="A631" s="70">
        <v>13</v>
      </c>
      <c r="B631" s="3" t="s">
        <v>38</v>
      </c>
      <c r="C631" s="3" t="s">
        <v>430</v>
      </c>
      <c r="D631" s="3" t="s">
        <v>63</v>
      </c>
      <c r="E631" s="3" t="s">
        <v>431</v>
      </c>
      <c r="F631" s="3" t="s">
        <v>141</v>
      </c>
      <c r="G631" s="3" t="s">
        <v>921</v>
      </c>
      <c r="H631" s="208">
        <v>2688</v>
      </c>
      <c r="I631" s="70">
        <v>2</v>
      </c>
      <c r="J631" s="209">
        <f>นครพนม!F45</f>
        <v>551896.19999999995</v>
      </c>
      <c r="K631" s="210">
        <f>นครพนม!AM45</f>
        <v>1189108.7799999998</v>
      </c>
      <c r="L631" s="211">
        <f>นครพนม!AN45</f>
        <v>882715.08000000007</v>
      </c>
      <c r="M631" s="211">
        <f>นครพนม!AO45</f>
        <v>508105.75</v>
      </c>
      <c r="N631" s="3"/>
      <c r="O631" s="3"/>
      <c r="P631" s="3"/>
      <c r="Q631" s="77">
        <f t="shared" si="33"/>
        <v>374609.33000000007</v>
      </c>
      <c r="R631" s="78">
        <f t="shared" si="34"/>
        <v>328.3910267857143</v>
      </c>
    </row>
    <row r="632" spans="1:18" ht="24.6" customHeight="1" x14ac:dyDescent="0.7">
      <c r="A632" s="70">
        <v>14</v>
      </c>
      <c r="B632" s="3" t="s">
        <v>38</v>
      </c>
      <c r="C632" s="3" t="s">
        <v>430</v>
      </c>
      <c r="D632" s="3" t="s">
        <v>63</v>
      </c>
      <c r="E632" s="3" t="s">
        <v>431</v>
      </c>
      <c r="F632" s="3" t="s">
        <v>141</v>
      </c>
      <c r="G632" s="3" t="s">
        <v>922</v>
      </c>
      <c r="H632" s="208">
        <v>2663</v>
      </c>
      <c r="I632" s="70">
        <v>2</v>
      </c>
      <c r="J632" s="209">
        <f>นครพนม!F46</f>
        <v>301464.3</v>
      </c>
      <c r="K632" s="210">
        <f>นครพนม!AM46</f>
        <v>859247.42999999993</v>
      </c>
      <c r="L632" s="211">
        <f>นครพนม!AN46</f>
        <v>652427.6</v>
      </c>
      <c r="M632" s="211">
        <f>นครพนม!AO46</f>
        <v>642784.26</v>
      </c>
      <c r="N632" s="3"/>
      <c r="O632" s="3"/>
      <c r="P632" s="3"/>
      <c r="Q632" s="77">
        <f t="shared" si="33"/>
        <v>9643.3399999999674</v>
      </c>
      <c r="R632" s="78">
        <f t="shared" si="34"/>
        <v>244.99722117912128</v>
      </c>
    </row>
    <row r="633" spans="1:18" ht="24.6" customHeight="1" x14ac:dyDescent="0.7">
      <c r="A633" s="70">
        <v>15</v>
      </c>
      <c r="B633" s="3" t="s">
        <v>38</v>
      </c>
      <c r="C633" s="3" t="s">
        <v>430</v>
      </c>
      <c r="D633" s="3" t="s">
        <v>63</v>
      </c>
      <c r="E633" s="3" t="s">
        <v>431</v>
      </c>
      <c r="F633" s="3" t="s">
        <v>141</v>
      </c>
      <c r="G633" s="3" t="s">
        <v>923</v>
      </c>
      <c r="H633" s="208">
        <v>1880</v>
      </c>
      <c r="I633" s="70">
        <v>2</v>
      </c>
      <c r="J633" s="209">
        <f>นครพนม!F47</f>
        <v>784075.02</v>
      </c>
      <c r="K633" s="210">
        <f>นครพนม!AM47</f>
        <v>974172.42999999993</v>
      </c>
      <c r="L633" s="211">
        <f>นครพนม!AN47</f>
        <v>341619.62</v>
      </c>
      <c r="M633" s="211">
        <f>นครพนม!AO47</f>
        <v>357776.88</v>
      </c>
      <c r="N633" s="3"/>
      <c r="O633" s="3"/>
      <c r="P633" s="3"/>
      <c r="Q633" s="77">
        <f t="shared" si="33"/>
        <v>-16157.260000000009</v>
      </c>
      <c r="R633" s="78">
        <f t="shared" si="34"/>
        <v>181.71256382978723</v>
      </c>
    </row>
    <row r="634" spans="1:18" ht="24.6" customHeight="1" x14ac:dyDescent="0.7">
      <c r="A634" s="189">
        <v>16</v>
      </c>
      <c r="B634" s="40" t="s">
        <v>38</v>
      </c>
      <c r="C634" s="40" t="s">
        <v>430</v>
      </c>
      <c r="D634" s="40" t="s">
        <v>63</v>
      </c>
      <c r="E634" s="40" t="s">
        <v>431</v>
      </c>
      <c r="F634" s="40" t="s">
        <v>141</v>
      </c>
      <c r="G634" s="40" t="s">
        <v>924</v>
      </c>
      <c r="H634" s="217">
        <v>2375</v>
      </c>
      <c r="I634" s="189">
        <v>2</v>
      </c>
      <c r="J634" s="209">
        <f>นครพนม!F48</f>
        <v>203464.55</v>
      </c>
      <c r="K634" s="210">
        <f>นครพนม!AM48</f>
        <v>338672.64000000001</v>
      </c>
      <c r="L634" s="211">
        <f>นครพนม!AN48</f>
        <v>214310.14</v>
      </c>
      <c r="M634" s="211">
        <f>นครพนม!AO48</f>
        <v>205124.59</v>
      </c>
      <c r="N634" s="3"/>
      <c r="O634" s="3"/>
      <c r="P634" s="3"/>
      <c r="Q634" s="77">
        <f t="shared" si="33"/>
        <v>9185.5500000000175</v>
      </c>
      <c r="R634" s="78">
        <f t="shared" si="34"/>
        <v>90.235848421052637</v>
      </c>
    </row>
    <row r="635" spans="1:18" ht="24.6" customHeight="1" x14ac:dyDescent="0.7">
      <c r="A635" s="189">
        <v>17</v>
      </c>
      <c r="B635" s="40" t="s">
        <v>38</v>
      </c>
      <c r="C635" s="40" t="s">
        <v>430</v>
      </c>
      <c r="D635" s="40" t="s">
        <v>63</v>
      </c>
      <c r="E635" s="40" t="s">
        <v>431</v>
      </c>
      <c r="F635" s="40" t="s">
        <v>141</v>
      </c>
      <c r="G635" s="40" t="s">
        <v>925</v>
      </c>
      <c r="H635" s="217">
        <v>1804</v>
      </c>
      <c r="I635" s="189">
        <v>2</v>
      </c>
      <c r="J635" s="209">
        <f>นครพนม!F49</f>
        <v>340588.25</v>
      </c>
      <c r="K635" s="210">
        <f>นครพนม!AM49</f>
        <v>914189.66</v>
      </c>
      <c r="L635" s="211">
        <f>นครพนม!AN49</f>
        <v>358336.57</v>
      </c>
      <c r="M635" s="211">
        <f>นครพนม!AO49</f>
        <v>238311.94</v>
      </c>
      <c r="N635" s="3"/>
      <c r="O635" s="3"/>
      <c r="P635" s="3"/>
      <c r="Q635" s="77">
        <f t="shared" si="33"/>
        <v>120024.63</v>
      </c>
      <c r="R635" s="78">
        <f t="shared" si="34"/>
        <v>198.63446230598669</v>
      </c>
    </row>
    <row r="636" spans="1:18" ht="24.6" customHeight="1" x14ac:dyDescent="0.7">
      <c r="A636" s="212">
        <v>3</v>
      </c>
      <c r="B636" s="213" t="s">
        <v>38</v>
      </c>
      <c r="C636" s="213"/>
      <c r="D636" s="213"/>
      <c r="E636" s="213" t="s">
        <v>56</v>
      </c>
      <c r="F636" s="213"/>
      <c r="G636" s="213" t="s">
        <v>433</v>
      </c>
      <c r="H636" s="216">
        <f>SUM(H619:H635)</f>
        <v>38170</v>
      </c>
      <c r="I636" s="212"/>
      <c r="J636" s="215">
        <f>SUM(J619:J635)</f>
        <v>10579525.830000002</v>
      </c>
      <c r="K636" s="215">
        <f>SUM(K619:K635)</f>
        <v>16051837.579999998</v>
      </c>
      <c r="L636" s="215">
        <f>SUM(L619:L635)</f>
        <v>9954541.2799999993</v>
      </c>
      <c r="M636" s="215">
        <f>SUM(M619:M635)</f>
        <v>5820771.7799999993</v>
      </c>
      <c r="N636" s="213">
        <v>16</v>
      </c>
      <c r="O636" s="213">
        <v>16</v>
      </c>
      <c r="P636" s="213">
        <f>N636-O636</f>
        <v>0</v>
      </c>
      <c r="Q636" s="77">
        <f t="shared" si="33"/>
        <v>4133769.5</v>
      </c>
      <c r="R636" s="78">
        <f>L636/H636</f>
        <v>260.79489861147493</v>
      </c>
    </row>
    <row r="637" spans="1:18" ht="24.6" customHeight="1" x14ac:dyDescent="0.7">
      <c r="A637" s="70">
        <v>1</v>
      </c>
      <c r="B637" s="3" t="s">
        <v>38</v>
      </c>
      <c r="C637" s="3" t="s">
        <v>434</v>
      </c>
      <c r="D637" s="3" t="s">
        <v>68</v>
      </c>
      <c r="E637" s="3" t="s">
        <v>435</v>
      </c>
      <c r="F637" s="3" t="s">
        <v>171</v>
      </c>
      <c r="G637" s="3" t="s">
        <v>436</v>
      </c>
      <c r="H637" s="208"/>
      <c r="I637" s="70"/>
      <c r="J637" s="209"/>
      <c r="K637" s="210"/>
      <c r="L637" s="211"/>
      <c r="M637" s="211"/>
      <c r="N637" s="3"/>
      <c r="O637" s="3"/>
      <c r="P637" s="3"/>
    </row>
    <row r="638" spans="1:18" ht="24.6" customHeight="1" x14ac:dyDescent="0.7">
      <c r="A638" s="70">
        <v>2</v>
      </c>
      <c r="B638" s="3" t="s">
        <v>38</v>
      </c>
      <c r="C638" s="3" t="s">
        <v>434</v>
      </c>
      <c r="D638" s="3" t="s">
        <v>68</v>
      </c>
      <c r="E638" s="3" t="s">
        <v>435</v>
      </c>
      <c r="F638" s="3" t="s">
        <v>141</v>
      </c>
      <c r="G638" s="3" t="s">
        <v>926</v>
      </c>
      <c r="H638" s="208">
        <v>2423</v>
      </c>
      <c r="I638" s="70">
        <v>2</v>
      </c>
      <c r="J638" s="209">
        <f>นครพนม!F50</f>
        <v>607590.53</v>
      </c>
      <c r="K638" s="210">
        <f>นครพนม!AM50</f>
        <v>711567.96000000008</v>
      </c>
      <c r="L638" s="211">
        <f>นครพนม!AN50</f>
        <v>827875.96</v>
      </c>
      <c r="M638" s="211">
        <f>นครพนม!AO50</f>
        <v>398458.98</v>
      </c>
      <c r="N638" s="3"/>
      <c r="O638" s="3"/>
      <c r="P638" s="3"/>
      <c r="Q638" s="77">
        <f t="shared" si="33"/>
        <v>429416.98</v>
      </c>
      <c r="R638" s="78">
        <f t="shared" si="34"/>
        <v>341.67394139496491</v>
      </c>
    </row>
    <row r="639" spans="1:18" ht="24.6" customHeight="1" x14ac:dyDescent="0.7">
      <c r="A639" s="70">
        <v>3</v>
      </c>
      <c r="B639" s="3" t="s">
        <v>38</v>
      </c>
      <c r="C639" s="3" t="s">
        <v>434</v>
      </c>
      <c r="D639" s="3" t="s">
        <v>68</v>
      </c>
      <c r="E639" s="3" t="s">
        <v>435</v>
      </c>
      <c r="F639" s="3" t="s">
        <v>141</v>
      </c>
      <c r="G639" s="3" t="s">
        <v>927</v>
      </c>
      <c r="H639" s="208">
        <v>1424</v>
      </c>
      <c r="I639" s="70">
        <v>1</v>
      </c>
      <c r="J639" s="209">
        <f>นครพนม!F51</f>
        <v>354755.21</v>
      </c>
      <c r="K639" s="210">
        <f>นครพนม!AM51</f>
        <v>336503.54000000004</v>
      </c>
      <c r="L639" s="211">
        <f>นครพนม!AN51</f>
        <v>563639.46</v>
      </c>
      <c r="M639" s="211">
        <f>นครพนม!AO51</f>
        <v>255903.06</v>
      </c>
      <c r="N639" s="3"/>
      <c r="O639" s="3"/>
      <c r="P639" s="3"/>
      <c r="Q639" s="77">
        <f t="shared" si="33"/>
        <v>307736.39999999997</v>
      </c>
      <c r="R639" s="78">
        <f t="shared" si="34"/>
        <v>395.81422752808987</v>
      </c>
    </row>
    <row r="640" spans="1:18" ht="24.6" customHeight="1" x14ac:dyDescent="0.7">
      <c r="A640" s="70">
        <v>4</v>
      </c>
      <c r="B640" s="3" t="s">
        <v>38</v>
      </c>
      <c r="C640" s="3" t="s">
        <v>434</v>
      </c>
      <c r="D640" s="3" t="s">
        <v>68</v>
      </c>
      <c r="E640" s="3" t="s">
        <v>435</v>
      </c>
      <c r="F640" s="3" t="s">
        <v>141</v>
      </c>
      <c r="G640" s="3" t="s">
        <v>928</v>
      </c>
      <c r="H640" s="208">
        <v>2385</v>
      </c>
      <c r="I640" s="70">
        <v>2</v>
      </c>
      <c r="J640" s="209">
        <f>นครพนม!F52</f>
        <v>423538.49</v>
      </c>
      <c r="K640" s="210">
        <f>นครพนม!AM52</f>
        <v>393559.16000000003</v>
      </c>
      <c r="L640" s="211">
        <f>นครพนม!AN52</f>
        <v>421370.06</v>
      </c>
      <c r="M640" s="211">
        <f>นครพนม!AO52</f>
        <v>172146.24000000002</v>
      </c>
      <c r="N640" s="3"/>
      <c r="O640" s="3"/>
      <c r="P640" s="3"/>
      <c r="Q640" s="77">
        <f t="shared" si="33"/>
        <v>249223.81999999998</v>
      </c>
      <c r="R640" s="78">
        <f t="shared" si="34"/>
        <v>176.67507756813418</v>
      </c>
    </row>
    <row r="641" spans="1:18" ht="24.6" customHeight="1" x14ac:dyDescent="0.7">
      <c r="A641" s="70">
        <v>5</v>
      </c>
      <c r="B641" s="3" t="s">
        <v>38</v>
      </c>
      <c r="C641" s="3" t="s">
        <v>434</v>
      </c>
      <c r="D641" s="3" t="s">
        <v>68</v>
      </c>
      <c r="E641" s="3" t="s">
        <v>435</v>
      </c>
      <c r="F641" s="3" t="s">
        <v>141</v>
      </c>
      <c r="G641" s="3" t="s">
        <v>929</v>
      </c>
      <c r="H641" s="208">
        <v>1462</v>
      </c>
      <c r="I641" s="70">
        <v>1</v>
      </c>
      <c r="J641" s="209">
        <f>นครพนม!F53</f>
        <v>170115.02</v>
      </c>
      <c r="K641" s="210">
        <f>นครพนม!AM53</f>
        <v>200815.99</v>
      </c>
      <c r="L641" s="211">
        <f>นครพนม!AN53</f>
        <v>261389.74</v>
      </c>
      <c r="M641" s="211">
        <f>นครพนม!AO53</f>
        <v>315700.94</v>
      </c>
      <c r="N641" s="3"/>
      <c r="O641" s="3"/>
      <c r="P641" s="3"/>
      <c r="Q641" s="77">
        <f t="shared" si="33"/>
        <v>-54311.200000000012</v>
      </c>
      <c r="R641" s="78">
        <f t="shared" si="34"/>
        <v>178.78915184678522</v>
      </c>
    </row>
    <row r="642" spans="1:18" ht="24.6" customHeight="1" x14ac:dyDescent="0.7">
      <c r="A642" s="70">
        <v>6</v>
      </c>
      <c r="B642" s="3" t="s">
        <v>38</v>
      </c>
      <c r="C642" s="3" t="s">
        <v>434</v>
      </c>
      <c r="D642" s="3" t="s">
        <v>68</v>
      </c>
      <c r="E642" s="3" t="s">
        <v>435</v>
      </c>
      <c r="F642" s="3" t="s">
        <v>141</v>
      </c>
      <c r="G642" s="3" t="s">
        <v>930</v>
      </c>
      <c r="H642" s="208">
        <v>4067</v>
      </c>
      <c r="I642" s="70">
        <v>3</v>
      </c>
      <c r="J642" s="209">
        <f>นครพนม!F54</f>
        <v>623158.47</v>
      </c>
      <c r="K642" s="210">
        <f>นครพนม!AM54</f>
        <v>640944.55999999994</v>
      </c>
      <c r="L642" s="211">
        <f>นครพนม!AN54</f>
        <v>430778.68</v>
      </c>
      <c r="M642" s="211">
        <f>นครพนม!AO54</f>
        <v>323298.39</v>
      </c>
      <c r="N642" s="3"/>
      <c r="O642" s="3"/>
      <c r="P642" s="3"/>
      <c r="Q642" s="77">
        <f t="shared" si="33"/>
        <v>107480.28999999998</v>
      </c>
      <c r="R642" s="78">
        <f t="shared" si="34"/>
        <v>105.92050159822965</v>
      </c>
    </row>
    <row r="643" spans="1:18" ht="24.6" customHeight="1" x14ac:dyDescent="0.7">
      <c r="A643" s="70">
        <v>7</v>
      </c>
      <c r="B643" s="3" t="s">
        <v>38</v>
      </c>
      <c r="C643" s="3" t="s">
        <v>434</v>
      </c>
      <c r="D643" s="3" t="s">
        <v>68</v>
      </c>
      <c r="E643" s="3" t="s">
        <v>435</v>
      </c>
      <c r="F643" s="3" t="s">
        <v>141</v>
      </c>
      <c r="G643" s="3" t="s">
        <v>931</v>
      </c>
      <c r="H643" s="208">
        <v>2581</v>
      </c>
      <c r="I643" s="70">
        <v>2</v>
      </c>
      <c r="J643" s="209">
        <f>นครพนม!F55</f>
        <v>126464.08</v>
      </c>
      <c r="K643" s="210">
        <f>นครพนม!AM55</f>
        <v>130046.37</v>
      </c>
      <c r="L643" s="211">
        <f>นครพนม!AN55</f>
        <v>323617.44</v>
      </c>
      <c r="M643" s="211">
        <f>นครพนม!AO55</f>
        <v>439380.27999999997</v>
      </c>
      <c r="N643" s="3"/>
      <c r="O643" s="3"/>
      <c r="P643" s="3"/>
      <c r="Q643" s="77">
        <f t="shared" si="33"/>
        <v>-115762.83999999997</v>
      </c>
      <c r="R643" s="78">
        <f t="shared" si="34"/>
        <v>125.38451762882603</v>
      </c>
    </row>
    <row r="644" spans="1:18" ht="24.6" customHeight="1" x14ac:dyDescent="0.7">
      <c r="A644" s="70">
        <v>8</v>
      </c>
      <c r="B644" s="3" t="s">
        <v>38</v>
      </c>
      <c r="C644" s="3" t="s">
        <v>434</v>
      </c>
      <c r="D644" s="3" t="s">
        <v>68</v>
      </c>
      <c r="E644" s="3" t="s">
        <v>435</v>
      </c>
      <c r="F644" s="3" t="s">
        <v>141</v>
      </c>
      <c r="G644" s="3" t="s">
        <v>932</v>
      </c>
      <c r="H644" s="208">
        <v>1424</v>
      </c>
      <c r="I644" s="70">
        <v>1</v>
      </c>
      <c r="J644" s="209">
        <f>นครพนม!F56</f>
        <v>366025.34</v>
      </c>
      <c r="K644" s="210">
        <f>นครพนม!AM56</f>
        <v>372698.34</v>
      </c>
      <c r="L644" s="211">
        <f>นครพนม!AN56</f>
        <v>434915.81</v>
      </c>
      <c r="M644" s="211">
        <f>นครพนม!AO56</f>
        <v>228720.46000000002</v>
      </c>
      <c r="N644" s="3"/>
      <c r="O644" s="3"/>
      <c r="P644" s="3"/>
      <c r="Q644" s="77">
        <f t="shared" si="33"/>
        <v>206195.34999999998</v>
      </c>
      <c r="R644" s="78">
        <f t="shared" si="34"/>
        <v>305.41840589887641</v>
      </c>
    </row>
    <row r="645" spans="1:18" ht="24.6" customHeight="1" x14ac:dyDescent="0.7">
      <c r="A645" s="212">
        <v>4</v>
      </c>
      <c r="B645" s="213" t="s">
        <v>38</v>
      </c>
      <c r="C645" s="213"/>
      <c r="D645" s="213"/>
      <c r="E645" s="213" t="s">
        <v>56</v>
      </c>
      <c r="F645" s="213"/>
      <c r="G645" s="213" t="s">
        <v>437</v>
      </c>
      <c r="H645" s="216">
        <f>SUM(H637:H644)</f>
        <v>15766</v>
      </c>
      <c r="I645" s="212"/>
      <c r="J645" s="215">
        <f>SUM(J637:J644)</f>
        <v>2671647.1399999997</v>
      </c>
      <c r="K645" s="215">
        <f>SUM(K637:K644)</f>
        <v>2786135.92</v>
      </c>
      <c r="L645" s="215">
        <f>SUM(L637:L644)</f>
        <v>3263587.15</v>
      </c>
      <c r="M645" s="215">
        <f>SUM(M637:M644)</f>
        <v>2133608.35</v>
      </c>
      <c r="N645" s="213">
        <v>7</v>
      </c>
      <c r="O645" s="213">
        <v>7</v>
      </c>
      <c r="P645" s="213">
        <f>N645-O645</f>
        <v>0</v>
      </c>
      <c r="Q645" s="77">
        <f t="shared" si="33"/>
        <v>1129978.7999999998</v>
      </c>
      <c r="R645" s="78">
        <f>L645/H645</f>
        <v>207.00159520487122</v>
      </c>
    </row>
    <row r="646" spans="1:18" ht="24.6" customHeight="1" x14ac:dyDescent="0.7">
      <c r="A646" s="70">
        <v>1</v>
      </c>
      <c r="B646" s="3" t="s">
        <v>38</v>
      </c>
      <c r="C646" s="3" t="s">
        <v>438</v>
      </c>
      <c r="D646" s="3" t="s">
        <v>104</v>
      </c>
      <c r="E646" s="3" t="s">
        <v>439</v>
      </c>
      <c r="F646" s="3" t="s">
        <v>269</v>
      </c>
      <c r="G646" s="3" t="s">
        <v>440</v>
      </c>
      <c r="H646" s="208"/>
      <c r="I646" s="70"/>
      <c r="J646" s="209"/>
      <c r="K646" s="210"/>
      <c r="L646" s="211"/>
      <c r="M646" s="211"/>
      <c r="N646" s="3"/>
      <c r="O646" s="3"/>
      <c r="P646" s="3"/>
    </row>
    <row r="647" spans="1:18" ht="24.6" customHeight="1" x14ac:dyDescent="0.7">
      <c r="A647" s="70">
        <v>2</v>
      </c>
      <c r="B647" s="3" t="s">
        <v>38</v>
      </c>
      <c r="C647" s="3" t="s">
        <v>438</v>
      </c>
      <c r="D647" s="3" t="s">
        <v>104</v>
      </c>
      <c r="E647" s="3" t="s">
        <v>439</v>
      </c>
      <c r="F647" s="3" t="s">
        <v>141</v>
      </c>
      <c r="G647" s="3" t="s">
        <v>933</v>
      </c>
      <c r="H647" s="208">
        <v>4840</v>
      </c>
      <c r="I647" s="70">
        <v>4</v>
      </c>
      <c r="J647" s="209">
        <f>นครพนม!F57</f>
        <v>662554.54</v>
      </c>
      <c r="K647" s="210">
        <f>นครพนม!AM57</f>
        <v>779045.21</v>
      </c>
      <c r="L647" s="211">
        <f>นครพนม!AN57</f>
        <v>274713.45</v>
      </c>
      <c r="M647" s="211">
        <f>นครพนม!AO57</f>
        <v>462860.6</v>
      </c>
      <c r="N647" s="3"/>
      <c r="O647" s="3"/>
      <c r="P647" s="3"/>
      <c r="Q647" s="77">
        <f t="shared" si="33"/>
        <v>-188147.14999999997</v>
      </c>
      <c r="R647" s="78">
        <f t="shared" si="34"/>
        <v>56.758977272727272</v>
      </c>
    </row>
    <row r="648" spans="1:18" ht="24.6" customHeight="1" x14ac:dyDescent="0.7">
      <c r="A648" s="70">
        <v>3</v>
      </c>
      <c r="B648" s="3" t="s">
        <v>38</v>
      </c>
      <c r="C648" s="3" t="s">
        <v>438</v>
      </c>
      <c r="D648" s="3" t="s">
        <v>104</v>
      </c>
      <c r="E648" s="3" t="s">
        <v>439</v>
      </c>
      <c r="F648" s="3" t="s">
        <v>141</v>
      </c>
      <c r="G648" s="3" t="s">
        <v>934</v>
      </c>
      <c r="H648" s="208">
        <v>1989</v>
      </c>
      <c r="I648" s="70">
        <v>2</v>
      </c>
      <c r="J648" s="209">
        <f>นครพนม!F58</f>
        <v>724395.25</v>
      </c>
      <c r="K648" s="210">
        <f>นครพนม!AM58</f>
        <v>594771</v>
      </c>
      <c r="L648" s="211">
        <f>นครพนม!AN58</f>
        <v>568918.63</v>
      </c>
      <c r="M648" s="211">
        <f>นครพนม!AO58</f>
        <v>435763.87</v>
      </c>
      <c r="N648" s="3"/>
      <c r="O648" s="3"/>
      <c r="P648" s="3"/>
      <c r="Q648" s="77">
        <f t="shared" si="33"/>
        <v>133154.76</v>
      </c>
      <c r="R648" s="78">
        <f t="shared" si="34"/>
        <v>286.0324937154349</v>
      </c>
    </row>
    <row r="649" spans="1:18" ht="24.6" customHeight="1" x14ac:dyDescent="0.7">
      <c r="A649" s="70">
        <v>4</v>
      </c>
      <c r="B649" s="3" t="s">
        <v>38</v>
      </c>
      <c r="C649" s="3" t="s">
        <v>438</v>
      </c>
      <c r="D649" s="3" t="s">
        <v>104</v>
      </c>
      <c r="E649" s="3" t="s">
        <v>439</v>
      </c>
      <c r="F649" s="3" t="s">
        <v>141</v>
      </c>
      <c r="G649" s="3" t="s">
        <v>935</v>
      </c>
      <c r="H649" s="208">
        <v>1664</v>
      </c>
      <c r="I649" s="70">
        <v>2</v>
      </c>
      <c r="J649" s="209">
        <f>นครพนม!F59</f>
        <v>202834.46</v>
      </c>
      <c r="K649" s="210">
        <f>นครพนม!AM59</f>
        <v>128574.35999999999</v>
      </c>
      <c r="L649" s="211">
        <f>นครพนม!AN59</f>
        <v>315074.77</v>
      </c>
      <c r="M649" s="211">
        <f>นครพนม!AO59</f>
        <v>252679.47</v>
      </c>
      <c r="N649" s="3"/>
      <c r="O649" s="3"/>
      <c r="P649" s="3"/>
      <c r="Q649" s="77">
        <f t="shared" si="33"/>
        <v>62395.300000000017</v>
      </c>
      <c r="R649" s="78">
        <f t="shared" si="34"/>
        <v>189.34781850961539</v>
      </c>
    </row>
    <row r="650" spans="1:18" ht="24.6" customHeight="1" x14ac:dyDescent="0.7">
      <c r="A650" s="70">
        <v>5</v>
      </c>
      <c r="B650" s="3" t="s">
        <v>38</v>
      </c>
      <c r="C650" s="3" t="s">
        <v>438</v>
      </c>
      <c r="D650" s="3" t="s">
        <v>104</v>
      </c>
      <c r="E650" s="3" t="s">
        <v>439</v>
      </c>
      <c r="F650" s="3" t="s">
        <v>141</v>
      </c>
      <c r="G650" s="3" t="s">
        <v>936</v>
      </c>
      <c r="H650" s="208">
        <v>4566</v>
      </c>
      <c r="I650" s="70">
        <v>4</v>
      </c>
      <c r="J650" s="209">
        <f>นครพนม!F60</f>
        <v>225701.88</v>
      </c>
      <c r="K650" s="210">
        <f>นครพนม!AM60</f>
        <v>573705.76</v>
      </c>
      <c r="L650" s="211">
        <f>นครพนม!AN60</f>
        <v>339702.29000000004</v>
      </c>
      <c r="M650" s="211">
        <f>นครพนม!AO60</f>
        <v>505584.83</v>
      </c>
      <c r="N650" s="3"/>
      <c r="O650" s="3"/>
      <c r="P650" s="3"/>
      <c r="Q650" s="77">
        <f t="shared" si="33"/>
        <v>-165882.53999999998</v>
      </c>
      <c r="R650" s="78">
        <f t="shared" si="34"/>
        <v>74.398223828296111</v>
      </c>
    </row>
    <row r="651" spans="1:18" ht="24.6" customHeight="1" x14ac:dyDescent="0.7">
      <c r="A651" s="70">
        <v>6</v>
      </c>
      <c r="B651" s="3" t="s">
        <v>38</v>
      </c>
      <c r="C651" s="3" t="s">
        <v>438</v>
      </c>
      <c r="D651" s="3" t="s">
        <v>104</v>
      </c>
      <c r="E651" s="3" t="s">
        <v>439</v>
      </c>
      <c r="F651" s="3" t="s">
        <v>141</v>
      </c>
      <c r="G651" s="3" t="s">
        <v>937</v>
      </c>
      <c r="H651" s="208">
        <v>3846</v>
      </c>
      <c r="I651" s="70">
        <v>3</v>
      </c>
      <c r="J651" s="209">
        <f>นครพนม!F61</f>
        <v>118406.41</v>
      </c>
      <c r="K651" s="210">
        <f>นครพนม!AM61</f>
        <v>162882.31</v>
      </c>
      <c r="L651" s="211">
        <f>นครพนม!AN61</f>
        <v>348820.72</v>
      </c>
      <c r="M651" s="211">
        <f>นครพนม!AO61</f>
        <v>599283.6</v>
      </c>
      <c r="N651" s="3"/>
      <c r="O651" s="3"/>
      <c r="P651" s="3"/>
      <c r="Q651" s="77">
        <f t="shared" si="33"/>
        <v>-250462.88</v>
      </c>
      <c r="R651" s="78">
        <f t="shared" si="34"/>
        <v>90.697015080603222</v>
      </c>
    </row>
    <row r="652" spans="1:18" ht="24.6" customHeight="1" x14ac:dyDescent="0.7">
      <c r="A652" s="70">
        <v>7</v>
      </c>
      <c r="B652" s="3" t="s">
        <v>38</v>
      </c>
      <c r="C652" s="3" t="s">
        <v>438</v>
      </c>
      <c r="D652" s="3" t="s">
        <v>104</v>
      </c>
      <c r="E652" s="3" t="s">
        <v>439</v>
      </c>
      <c r="F652" s="3" t="s">
        <v>141</v>
      </c>
      <c r="G652" s="3" t="s">
        <v>938</v>
      </c>
      <c r="H652" s="208">
        <v>2300</v>
      </c>
      <c r="I652" s="70">
        <v>2</v>
      </c>
      <c r="J652" s="209">
        <f>นครพนม!F62</f>
        <v>303346.26</v>
      </c>
      <c r="K652" s="210">
        <f>นครพนม!AM62</f>
        <v>547310.67999999993</v>
      </c>
      <c r="L652" s="211">
        <f>นครพนม!AN62</f>
        <v>258165.93</v>
      </c>
      <c r="M652" s="211">
        <f>นครพนม!AO62</f>
        <v>378814.83</v>
      </c>
      <c r="N652" s="3"/>
      <c r="O652" s="3"/>
      <c r="P652" s="3"/>
      <c r="Q652" s="77">
        <f t="shared" si="33"/>
        <v>-120648.90000000002</v>
      </c>
      <c r="R652" s="78">
        <f t="shared" si="34"/>
        <v>112.24605652173912</v>
      </c>
    </row>
    <row r="653" spans="1:18" ht="24.6" customHeight="1" x14ac:dyDescent="0.7">
      <c r="A653" s="70">
        <v>8</v>
      </c>
      <c r="B653" s="3" t="s">
        <v>38</v>
      </c>
      <c r="C653" s="3" t="s">
        <v>438</v>
      </c>
      <c r="D653" s="3" t="s">
        <v>104</v>
      </c>
      <c r="E653" s="3" t="s">
        <v>439</v>
      </c>
      <c r="F653" s="3" t="s">
        <v>141</v>
      </c>
      <c r="G653" s="3" t="s">
        <v>939</v>
      </c>
      <c r="H653" s="208">
        <v>2685</v>
      </c>
      <c r="I653" s="70">
        <v>2</v>
      </c>
      <c r="J653" s="209">
        <f>นครพนม!F63</f>
        <v>902271.47</v>
      </c>
      <c r="K653" s="210">
        <f>นครพนม!AM63</f>
        <v>962139.25</v>
      </c>
      <c r="L653" s="211">
        <f>นครพนม!AN63</f>
        <v>355595.88</v>
      </c>
      <c r="M653" s="211">
        <f>นครพนม!AO63</f>
        <v>983522.13</v>
      </c>
      <c r="N653" s="3"/>
      <c r="O653" s="3"/>
      <c r="P653" s="3"/>
      <c r="Q653" s="77">
        <f t="shared" ref="Q653:Q710" si="35">L653-M653</f>
        <v>-627926.25</v>
      </c>
      <c r="R653" s="78">
        <f t="shared" ref="R653:R709" si="36">L653/H653</f>
        <v>132.43794413407821</v>
      </c>
    </row>
    <row r="654" spans="1:18" ht="24.6" customHeight="1" x14ac:dyDescent="0.7">
      <c r="A654" s="70">
        <v>9</v>
      </c>
      <c r="B654" s="3" t="s">
        <v>38</v>
      </c>
      <c r="C654" s="3" t="s">
        <v>438</v>
      </c>
      <c r="D654" s="3" t="s">
        <v>104</v>
      </c>
      <c r="E654" s="3" t="s">
        <v>439</v>
      </c>
      <c r="F654" s="3" t="s">
        <v>141</v>
      </c>
      <c r="G654" s="3" t="s">
        <v>940</v>
      </c>
      <c r="H654" s="208">
        <v>4912</v>
      </c>
      <c r="I654" s="70">
        <v>4</v>
      </c>
      <c r="J654" s="209">
        <f>นครพนม!F64</f>
        <v>241325.41</v>
      </c>
      <c r="K654" s="210">
        <f>นครพนม!AM64</f>
        <v>178104.07</v>
      </c>
      <c r="L654" s="211">
        <f>นครพนม!AN64</f>
        <v>356319.19</v>
      </c>
      <c r="M654" s="211">
        <f>นครพนม!AO64</f>
        <v>537910.37</v>
      </c>
      <c r="N654" s="3"/>
      <c r="O654" s="3"/>
      <c r="P654" s="3"/>
      <c r="Q654" s="77">
        <f t="shared" si="35"/>
        <v>-181591.18</v>
      </c>
      <c r="R654" s="78">
        <f t="shared" si="36"/>
        <v>72.540551710097716</v>
      </c>
    </row>
    <row r="655" spans="1:18" ht="24.6" customHeight="1" x14ac:dyDescent="0.7">
      <c r="A655" s="70">
        <v>10</v>
      </c>
      <c r="B655" s="3" t="s">
        <v>38</v>
      </c>
      <c r="C655" s="3" t="s">
        <v>438</v>
      </c>
      <c r="D655" s="3" t="s">
        <v>104</v>
      </c>
      <c r="E655" s="3" t="s">
        <v>439</v>
      </c>
      <c r="F655" s="3" t="s">
        <v>141</v>
      </c>
      <c r="G655" s="3" t="s">
        <v>941</v>
      </c>
      <c r="H655" s="208">
        <v>4333</v>
      </c>
      <c r="I655" s="70">
        <v>3</v>
      </c>
      <c r="J655" s="209">
        <f>นครพนม!F65</f>
        <v>309581.64</v>
      </c>
      <c r="K655" s="210">
        <f>นครพนม!AM65</f>
        <v>360939.63</v>
      </c>
      <c r="L655" s="211">
        <f>นครพนม!AN65</f>
        <v>289192.94</v>
      </c>
      <c r="M655" s="211">
        <f>นครพนม!AO65</f>
        <v>550587.47</v>
      </c>
      <c r="N655" s="3"/>
      <c r="O655" s="3"/>
      <c r="P655" s="3"/>
      <c r="Q655" s="77">
        <f t="shared" si="35"/>
        <v>-261394.52999999997</v>
      </c>
      <c r="R655" s="78">
        <f t="shared" si="36"/>
        <v>66.741966305100391</v>
      </c>
    </row>
    <row r="656" spans="1:18" ht="24.6" customHeight="1" x14ac:dyDescent="0.7">
      <c r="A656" s="70">
        <v>11</v>
      </c>
      <c r="B656" s="3" t="s">
        <v>38</v>
      </c>
      <c r="C656" s="3" t="s">
        <v>438</v>
      </c>
      <c r="D656" s="3" t="s">
        <v>104</v>
      </c>
      <c r="E656" s="3" t="s">
        <v>439</v>
      </c>
      <c r="F656" s="3" t="s">
        <v>141</v>
      </c>
      <c r="G656" s="3" t="s">
        <v>942</v>
      </c>
      <c r="H656" s="208">
        <v>3150</v>
      </c>
      <c r="I656" s="70">
        <v>3</v>
      </c>
      <c r="J656" s="209">
        <f>นครพนม!F66</f>
        <v>257288.98</v>
      </c>
      <c r="K656" s="210">
        <f>นครพนม!AM66</f>
        <v>404520.53</v>
      </c>
      <c r="L656" s="211">
        <f>นครพนม!AN66</f>
        <v>414314.07</v>
      </c>
      <c r="M656" s="211">
        <f>นครพนม!AO66</f>
        <v>883696.37000000011</v>
      </c>
      <c r="N656" s="3"/>
      <c r="O656" s="3"/>
      <c r="P656" s="3"/>
      <c r="Q656" s="77">
        <f t="shared" si="35"/>
        <v>-469382.3000000001</v>
      </c>
      <c r="R656" s="78">
        <f t="shared" si="36"/>
        <v>131.52827619047619</v>
      </c>
    </row>
    <row r="657" spans="1:18" ht="24.6" customHeight="1" x14ac:dyDescent="0.7">
      <c r="A657" s="70">
        <v>12</v>
      </c>
      <c r="B657" s="3" t="s">
        <v>38</v>
      </c>
      <c r="C657" s="3" t="s">
        <v>438</v>
      </c>
      <c r="D657" s="3" t="s">
        <v>104</v>
      </c>
      <c r="E657" s="3" t="s">
        <v>439</v>
      </c>
      <c r="F657" s="3" t="s">
        <v>141</v>
      </c>
      <c r="G657" s="3" t="s">
        <v>943</v>
      </c>
      <c r="H657" s="208">
        <v>1574</v>
      </c>
      <c r="I657" s="70">
        <v>2</v>
      </c>
      <c r="J657" s="209">
        <f>นครพนม!F67</f>
        <v>83763.570000000007</v>
      </c>
      <c r="K657" s="210">
        <f>นครพนม!AM67</f>
        <v>26580.419999999984</v>
      </c>
      <c r="L657" s="211">
        <f>นครพนม!AN67</f>
        <v>140950.24</v>
      </c>
      <c r="M657" s="211">
        <f>นครพนม!AO67</f>
        <v>279703.38</v>
      </c>
      <c r="N657" s="3"/>
      <c r="O657" s="3"/>
      <c r="P657" s="3"/>
      <c r="Q657" s="77">
        <f t="shared" si="35"/>
        <v>-138753.14000000001</v>
      </c>
      <c r="R657" s="78">
        <f t="shared" si="36"/>
        <v>89.549072426937727</v>
      </c>
    </row>
    <row r="658" spans="1:18" ht="24.6" customHeight="1" x14ac:dyDescent="0.7">
      <c r="A658" s="70">
        <v>13</v>
      </c>
      <c r="B658" s="3" t="s">
        <v>38</v>
      </c>
      <c r="C658" s="3" t="s">
        <v>438</v>
      </c>
      <c r="D658" s="3" t="s">
        <v>104</v>
      </c>
      <c r="E658" s="3" t="s">
        <v>439</v>
      </c>
      <c r="F658" s="3" t="s">
        <v>141</v>
      </c>
      <c r="G658" s="3" t="s">
        <v>944</v>
      </c>
      <c r="H658" s="208">
        <v>4253</v>
      </c>
      <c r="I658" s="70">
        <v>3</v>
      </c>
      <c r="J658" s="209">
        <f>นครพนม!F68</f>
        <v>914171.37</v>
      </c>
      <c r="K658" s="210">
        <f>นครพนม!AM68</f>
        <v>1051941.6199999999</v>
      </c>
      <c r="L658" s="211">
        <f>นครพนม!AN68</f>
        <v>343562.2</v>
      </c>
      <c r="M658" s="211">
        <f>นครพนม!AO68</f>
        <v>544365.85</v>
      </c>
      <c r="N658" s="3"/>
      <c r="O658" s="3"/>
      <c r="P658" s="3"/>
      <c r="Q658" s="77">
        <f t="shared" si="35"/>
        <v>-200803.64999999997</v>
      </c>
      <c r="R658" s="78">
        <f t="shared" si="36"/>
        <v>80.781142722783926</v>
      </c>
    </row>
    <row r="659" spans="1:18" ht="24.6" customHeight="1" x14ac:dyDescent="0.7">
      <c r="A659" s="70">
        <v>14</v>
      </c>
      <c r="B659" s="3" t="s">
        <v>38</v>
      </c>
      <c r="C659" s="3" t="s">
        <v>438</v>
      </c>
      <c r="D659" s="3" t="s">
        <v>104</v>
      </c>
      <c r="E659" s="3" t="s">
        <v>439</v>
      </c>
      <c r="F659" s="3" t="s">
        <v>141</v>
      </c>
      <c r="G659" s="3" t="s">
        <v>945</v>
      </c>
      <c r="H659" s="208">
        <v>4225</v>
      </c>
      <c r="I659" s="70">
        <v>3</v>
      </c>
      <c r="J659" s="209">
        <f>นครพนม!F69</f>
        <v>2375543.7400000002</v>
      </c>
      <c r="K659" s="210">
        <f>นครพนม!AM69</f>
        <v>2397176.9300000002</v>
      </c>
      <c r="L659" s="211">
        <f>นครพนม!AN69</f>
        <v>240898.23</v>
      </c>
      <c r="M659" s="211">
        <f>นครพนม!AO69</f>
        <v>537719.32999999996</v>
      </c>
      <c r="N659" s="3"/>
      <c r="O659" s="3"/>
      <c r="P659" s="3"/>
      <c r="Q659" s="77">
        <f t="shared" si="35"/>
        <v>-296821.09999999998</v>
      </c>
      <c r="R659" s="78">
        <f t="shared" si="36"/>
        <v>57.017332544378704</v>
      </c>
    </row>
    <row r="660" spans="1:18" ht="24.6" customHeight="1" x14ac:dyDescent="0.7">
      <c r="A660" s="70">
        <v>15</v>
      </c>
      <c r="B660" s="3" t="s">
        <v>38</v>
      </c>
      <c r="C660" s="3" t="s">
        <v>438</v>
      </c>
      <c r="D660" s="3" t="s">
        <v>104</v>
      </c>
      <c r="E660" s="3" t="s">
        <v>439</v>
      </c>
      <c r="F660" s="3" t="s">
        <v>141</v>
      </c>
      <c r="G660" s="3" t="s">
        <v>946</v>
      </c>
      <c r="H660" s="208">
        <v>3156</v>
      </c>
      <c r="I660" s="70">
        <v>3</v>
      </c>
      <c r="J660" s="209">
        <f>นครพนม!F70</f>
        <v>305651.86</v>
      </c>
      <c r="K660" s="210">
        <f>นครพนม!AM70</f>
        <v>2618.5599999999977</v>
      </c>
      <c r="L660" s="211">
        <f>นครพนม!AN70</f>
        <v>298991.52</v>
      </c>
      <c r="M660" s="211">
        <f>นครพนม!AO70</f>
        <v>432673.26</v>
      </c>
      <c r="N660" s="3"/>
      <c r="O660" s="3"/>
      <c r="P660" s="3"/>
      <c r="Q660" s="77">
        <f t="shared" si="35"/>
        <v>-133681.74</v>
      </c>
      <c r="R660" s="78">
        <f t="shared" si="36"/>
        <v>94.73749049429658</v>
      </c>
    </row>
    <row r="661" spans="1:18" ht="24.6" customHeight="1" x14ac:dyDescent="0.7">
      <c r="A661" s="70">
        <v>16</v>
      </c>
      <c r="B661" s="3" t="s">
        <v>38</v>
      </c>
      <c r="C661" s="3" t="s">
        <v>438</v>
      </c>
      <c r="D661" s="3" t="s">
        <v>104</v>
      </c>
      <c r="E661" s="3" t="s">
        <v>439</v>
      </c>
      <c r="F661" s="3" t="s">
        <v>141</v>
      </c>
      <c r="G661" s="3" t="s">
        <v>947</v>
      </c>
      <c r="H661" s="208">
        <v>2114</v>
      </c>
      <c r="I661" s="70">
        <v>2</v>
      </c>
      <c r="J661" s="209">
        <f>นครพนม!F71</f>
        <v>245997.06</v>
      </c>
      <c r="K661" s="210">
        <f>นครพนม!AM71</f>
        <v>375159.39</v>
      </c>
      <c r="L661" s="211">
        <f>นครพนม!AN71</f>
        <v>178982.09</v>
      </c>
      <c r="M661" s="211">
        <f>นครพนม!AO71</f>
        <v>310306.16000000003</v>
      </c>
      <c r="N661" s="3"/>
      <c r="O661" s="3"/>
      <c r="P661" s="3"/>
      <c r="Q661" s="77">
        <f t="shared" si="35"/>
        <v>-131324.07000000004</v>
      </c>
      <c r="R661" s="78">
        <f t="shared" si="36"/>
        <v>84.665132450331129</v>
      </c>
    </row>
    <row r="662" spans="1:18" ht="24.6" customHeight="1" x14ac:dyDescent="0.7">
      <c r="A662" s="212">
        <v>5</v>
      </c>
      <c r="B662" s="213" t="s">
        <v>38</v>
      </c>
      <c r="C662" s="213"/>
      <c r="D662" s="213"/>
      <c r="E662" s="213" t="s">
        <v>56</v>
      </c>
      <c r="F662" s="213"/>
      <c r="G662" s="213" t="s">
        <v>441</v>
      </c>
      <c r="H662" s="216">
        <f>SUM(H646:H660)</f>
        <v>47493</v>
      </c>
      <c r="I662" s="212"/>
      <c r="J662" s="215">
        <f>SUM(J646:J661)</f>
        <v>7872833.8999999994</v>
      </c>
      <c r="K662" s="215">
        <f>SUM(K646:K661)</f>
        <v>8545469.7199999988</v>
      </c>
      <c r="L662" s="215">
        <f>SUM(L646:L661)</f>
        <v>4724202.1500000004</v>
      </c>
      <c r="M662" s="215">
        <f>SUM(M646:M661)</f>
        <v>7695471.5199999996</v>
      </c>
      <c r="N662" s="213">
        <v>15</v>
      </c>
      <c r="O662" s="213">
        <v>15</v>
      </c>
      <c r="P662" s="213">
        <f>N662-O662</f>
        <v>0</v>
      </c>
      <c r="Q662" s="77">
        <f t="shared" si="35"/>
        <v>-2971269.3699999992</v>
      </c>
      <c r="R662" s="78">
        <f>L662/H662</f>
        <v>99.471546333143834</v>
      </c>
    </row>
    <row r="663" spans="1:18" ht="24.6" customHeight="1" x14ac:dyDescent="0.7">
      <c r="A663" s="70">
        <v>1</v>
      </c>
      <c r="B663" s="3" t="s">
        <v>38</v>
      </c>
      <c r="C663" s="3" t="s">
        <v>442</v>
      </c>
      <c r="D663" s="3" t="s">
        <v>80</v>
      </c>
      <c r="E663" s="3" t="s">
        <v>443</v>
      </c>
      <c r="F663" s="3" t="s">
        <v>171</v>
      </c>
      <c r="G663" s="3" t="s">
        <v>444</v>
      </c>
      <c r="H663" s="208"/>
      <c r="I663" s="70"/>
      <c r="J663" s="209"/>
      <c r="K663" s="210"/>
      <c r="L663" s="211"/>
      <c r="M663" s="211"/>
      <c r="N663" s="3"/>
      <c r="O663" s="3"/>
      <c r="P663" s="3"/>
    </row>
    <row r="664" spans="1:18" ht="24.6" customHeight="1" x14ac:dyDescent="0.7">
      <c r="A664" s="70">
        <v>2</v>
      </c>
      <c r="B664" s="3" t="s">
        <v>38</v>
      </c>
      <c r="C664" s="3" t="s">
        <v>442</v>
      </c>
      <c r="D664" s="3" t="s">
        <v>80</v>
      </c>
      <c r="E664" s="3" t="s">
        <v>443</v>
      </c>
      <c r="F664" s="3" t="s">
        <v>141</v>
      </c>
      <c r="G664" s="3" t="s">
        <v>948</v>
      </c>
      <c r="H664" s="208">
        <v>2146</v>
      </c>
      <c r="I664" s="70">
        <v>2</v>
      </c>
      <c r="J664" s="209">
        <f>นครพนม!F72</f>
        <v>636949</v>
      </c>
      <c r="K664" s="210">
        <f>นครพนม!AM72</f>
        <v>785606.37</v>
      </c>
      <c r="L664" s="211">
        <f>นครพนม!AN72</f>
        <v>1480406.13</v>
      </c>
      <c r="M664" s="211">
        <f>นครพนม!AO72</f>
        <v>546908.9</v>
      </c>
      <c r="N664" s="3"/>
      <c r="O664" s="3"/>
      <c r="P664" s="3"/>
      <c r="Q664" s="77">
        <f t="shared" si="35"/>
        <v>933497.22999999986</v>
      </c>
      <c r="R664" s="78">
        <f t="shared" si="36"/>
        <v>689.84442218080142</v>
      </c>
    </row>
    <row r="665" spans="1:18" ht="24.6" customHeight="1" x14ac:dyDescent="0.7">
      <c r="A665" s="70">
        <v>3</v>
      </c>
      <c r="B665" s="3" t="s">
        <v>38</v>
      </c>
      <c r="C665" s="3" t="s">
        <v>442</v>
      </c>
      <c r="D665" s="3" t="s">
        <v>80</v>
      </c>
      <c r="E665" s="3" t="s">
        <v>443</v>
      </c>
      <c r="F665" s="3" t="s">
        <v>141</v>
      </c>
      <c r="G665" s="3" t="s">
        <v>949</v>
      </c>
      <c r="H665" s="208">
        <v>4006</v>
      </c>
      <c r="I665" s="70">
        <v>3</v>
      </c>
      <c r="J665" s="209">
        <f>นครพนม!F73</f>
        <v>455019.52000000002</v>
      </c>
      <c r="K665" s="210">
        <f>นครพนม!AM73</f>
        <v>667569.12</v>
      </c>
      <c r="L665" s="211">
        <f>นครพนม!AN73</f>
        <v>834251</v>
      </c>
      <c r="M665" s="211">
        <f>นครพนม!AO73</f>
        <v>684713.4</v>
      </c>
      <c r="N665" s="3"/>
      <c r="O665" s="3"/>
      <c r="P665" s="3"/>
      <c r="Q665" s="77">
        <f t="shared" si="35"/>
        <v>149537.59999999998</v>
      </c>
      <c r="R665" s="78">
        <f t="shared" si="36"/>
        <v>208.25037443834248</v>
      </c>
    </row>
    <row r="666" spans="1:18" ht="24.6" customHeight="1" x14ac:dyDescent="0.7">
      <c r="A666" s="70">
        <v>4</v>
      </c>
      <c r="B666" s="3" t="s">
        <v>38</v>
      </c>
      <c r="C666" s="3" t="s">
        <v>442</v>
      </c>
      <c r="D666" s="3" t="s">
        <v>80</v>
      </c>
      <c r="E666" s="3" t="s">
        <v>443</v>
      </c>
      <c r="F666" s="3" t="s">
        <v>141</v>
      </c>
      <c r="G666" s="3" t="s">
        <v>950</v>
      </c>
      <c r="H666" s="208">
        <v>2776</v>
      </c>
      <c r="I666" s="70">
        <v>2</v>
      </c>
      <c r="J666" s="209">
        <f>นครพนม!F74</f>
        <v>440690.72</v>
      </c>
      <c r="K666" s="210">
        <f>นครพนม!AM74</f>
        <v>447527.87</v>
      </c>
      <c r="L666" s="211">
        <f>นครพนม!AN74</f>
        <v>577859.15</v>
      </c>
      <c r="M666" s="211">
        <f>นครพนม!AO74</f>
        <v>492004.44</v>
      </c>
      <c r="N666" s="3"/>
      <c r="O666" s="3"/>
      <c r="P666" s="3"/>
      <c r="Q666" s="77">
        <f t="shared" si="35"/>
        <v>85854.710000000021</v>
      </c>
      <c r="R666" s="78">
        <f t="shared" si="36"/>
        <v>208.1625180115274</v>
      </c>
    </row>
    <row r="667" spans="1:18" ht="24.6" customHeight="1" x14ac:dyDescent="0.7">
      <c r="A667" s="70">
        <v>5</v>
      </c>
      <c r="B667" s="3" t="s">
        <v>38</v>
      </c>
      <c r="C667" s="3" t="s">
        <v>442</v>
      </c>
      <c r="D667" s="3" t="s">
        <v>80</v>
      </c>
      <c r="E667" s="3" t="s">
        <v>443</v>
      </c>
      <c r="F667" s="3" t="s">
        <v>141</v>
      </c>
      <c r="G667" s="3" t="s">
        <v>951</v>
      </c>
      <c r="H667" s="208">
        <v>2929</v>
      </c>
      <c r="I667" s="70">
        <v>2</v>
      </c>
      <c r="J667" s="209">
        <f>นครพนม!F75</f>
        <v>1445360.8</v>
      </c>
      <c r="K667" s="210">
        <f>นครพนม!AM75</f>
        <v>1497247.8800000001</v>
      </c>
      <c r="L667" s="211">
        <f>นครพนม!AN75</f>
        <v>1265782.1099999999</v>
      </c>
      <c r="M667" s="211">
        <f>นครพนม!AO75</f>
        <v>792655.39</v>
      </c>
      <c r="N667" s="3"/>
      <c r="O667" s="3"/>
      <c r="P667" s="3"/>
      <c r="Q667" s="77">
        <f t="shared" si="35"/>
        <v>473126.71999999986</v>
      </c>
      <c r="R667" s="78">
        <f t="shared" si="36"/>
        <v>432.15503926254689</v>
      </c>
    </row>
    <row r="668" spans="1:18" ht="24.6" customHeight="1" x14ac:dyDescent="0.7">
      <c r="A668" s="70">
        <v>6</v>
      </c>
      <c r="B668" s="3" t="s">
        <v>38</v>
      </c>
      <c r="C668" s="3" t="s">
        <v>442</v>
      </c>
      <c r="D668" s="3" t="s">
        <v>80</v>
      </c>
      <c r="E668" s="3" t="s">
        <v>443</v>
      </c>
      <c r="F668" s="3" t="s">
        <v>141</v>
      </c>
      <c r="G668" s="3" t="s">
        <v>952</v>
      </c>
      <c r="H668" s="208">
        <v>2733</v>
      </c>
      <c r="I668" s="70">
        <v>2</v>
      </c>
      <c r="J668" s="209">
        <f>นครพนม!F76</f>
        <v>834667.67</v>
      </c>
      <c r="K668" s="210">
        <f>นครพนม!AM76</f>
        <v>811618.87000000011</v>
      </c>
      <c r="L668" s="211">
        <f>นครพนม!AN76</f>
        <v>669577.01</v>
      </c>
      <c r="M668" s="211">
        <f>นครพนม!AO76</f>
        <v>684631.04000000004</v>
      </c>
      <c r="N668" s="3"/>
      <c r="O668" s="3"/>
      <c r="P668" s="3"/>
      <c r="Q668" s="77">
        <f t="shared" si="35"/>
        <v>-15054.030000000028</v>
      </c>
      <c r="R668" s="78">
        <f t="shared" si="36"/>
        <v>244.99707647274059</v>
      </c>
    </row>
    <row r="669" spans="1:18" ht="24.6" customHeight="1" x14ac:dyDescent="0.7">
      <c r="A669" s="70">
        <v>7</v>
      </c>
      <c r="B669" s="3" t="s">
        <v>38</v>
      </c>
      <c r="C669" s="3" t="s">
        <v>442</v>
      </c>
      <c r="D669" s="3" t="s">
        <v>80</v>
      </c>
      <c r="E669" s="3" t="s">
        <v>443</v>
      </c>
      <c r="F669" s="3" t="s">
        <v>141</v>
      </c>
      <c r="G669" s="3" t="s">
        <v>953</v>
      </c>
      <c r="H669" s="208">
        <v>1930</v>
      </c>
      <c r="I669" s="70">
        <v>2</v>
      </c>
      <c r="J669" s="209">
        <f>นครพนม!F77</f>
        <v>445530.42</v>
      </c>
      <c r="K669" s="210">
        <f>นครพนม!AM77</f>
        <v>608969.81999999995</v>
      </c>
      <c r="L669" s="211">
        <f>นครพนม!AN77</f>
        <v>586968.41</v>
      </c>
      <c r="M669" s="211">
        <f>นครพนม!AO77</f>
        <v>526889.30000000005</v>
      </c>
      <c r="N669" s="3"/>
      <c r="O669" s="3"/>
      <c r="P669" s="3"/>
      <c r="Q669" s="77">
        <f t="shared" si="35"/>
        <v>60079.109999999986</v>
      </c>
      <c r="R669" s="78">
        <f t="shared" si="36"/>
        <v>304.12870984455958</v>
      </c>
    </row>
    <row r="670" spans="1:18" ht="24.6" customHeight="1" x14ac:dyDescent="0.7">
      <c r="A670" s="70">
        <v>8</v>
      </c>
      <c r="B670" s="3" t="s">
        <v>38</v>
      </c>
      <c r="C670" s="3" t="s">
        <v>442</v>
      </c>
      <c r="D670" s="3" t="s">
        <v>80</v>
      </c>
      <c r="E670" s="3" t="s">
        <v>443</v>
      </c>
      <c r="F670" s="3" t="s">
        <v>141</v>
      </c>
      <c r="G670" s="3" t="s">
        <v>954</v>
      </c>
      <c r="H670" s="208">
        <v>2859</v>
      </c>
      <c r="I670" s="70">
        <v>2</v>
      </c>
      <c r="J670" s="209">
        <f>นครพนม!F78</f>
        <v>334822.09999999998</v>
      </c>
      <c r="K670" s="210">
        <f>นครพนม!AM78</f>
        <v>206690.75999999995</v>
      </c>
      <c r="L670" s="211">
        <f>นครพนม!AN78</f>
        <v>958596.64</v>
      </c>
      <c r="M670" s="211">
        <f>นครพนม!AO78</f>
        <v>807987.36</v>
      </c>
      <c r="N670" s="3"/>
      <c r="O670" s="3"/>
      <c r="P670" s="3"/>
      <c r="Q670" s="77">
        <f t="shared" si="35"/>
        <v>150609.28000000003</v>
      </c>
      <c r="R670" s="78">
        <f t="shared" si="36"/>
        <v>335.29088492479889</v>
      </c>
    </row>
    <row r="671" spans="1:18" s="207" customFormat="1" ht="24.6" customHeight="1" x14ac:dyDescent="0.7">
      <c r="A671" s="240">
        <v>9</v>
      </c>
      <c r="B671" s="254" t="s">
        <v>38</v>
      </c>
      <c r="C671" s="254" t="s">
        <v>442</v>
      </c>
      <c r="D671" s="254" t="s">
        <v>80</v>
      </c>
      <c r="E671" s="254" t="s">
        <v>443</v>
      </c>
      <c r="F671" s="254" t="s">
        <v>141</v>
      </c>
      <c r="G671" s="3" t="s">
        <v>955</v>
      </c>
      <c r="H671" s="255">
        <v>1615</v>
      </c>
      <c r="I671" s="240">
        <v>2</v>
      </c>
      <c r="J671" s="209">
        <f>นครพนม!F79</f>
        <v>74568.98</v>
      </c>
      <c r="K671" s="210">
        <f>นครพนม!AM79</f>
        <v>-17986.020000000004</v>
      </c>
      <c r="L671" s="211">
        <f>นครพนม!AN79</f>
        <v>416895.07999999996</v>
      </c>
      <c r="M671" s="211">
        <f>นครพนม!AO79</f>
        <v>485239.77</v>
      </c>
      <c r="N671" s="254"/>
      <c r="O671" s="254"/>
      <c r="P671" s="254"/>
      <c r="Q671" s="205">
        <f t="shared" si="35"/>
        <v>-68344.690000000061</v>
      </c>
      <c r="R671" s="206">
        <f t="shared" si="36"/>
        <v>258.13936842105261</v>
      </c>
    </row>
    <row r="672" spans="1:18" ht="24.6" customHeight="1" x14ac:dyDescent="0.7">
      <c r="A672" s="212">
        <v>6</v>
      </c>
      <c r="B672" s="213" t="s">
        <v>38</v>
      </c>
      <c r="C672" s="213"/>
      <c r="D672" s="213"/>
      <c r="E672" s="213" t="s">
        <v>56</v>
      </c>
      <c r="F672" s="213"/>
      <c r="G672" s="213" t="s">
        <v>445</v>
      </c>
      <c r="H672" s="216">
        <f>SUM(H663:H671)</f>
        <v>20994</v>
      </c>
      <c r="I672" s="212"/>
      <c r="J672" s="215">
        <f>SUM(J663:J671)</f>
        <v>4667609.21</v>
      </c>
      <c r="K672" s="215">
        <f>SUM(K663:K671)</f>
        <v>5007244.6700000009</v>
      </c>
      <c r="L672" s="215">
        <f>SUM(L663:L671)</f>
        <v>6790335.5299999993</v>
      </c>
      <c r="M672" s="215">
        <f>SUM(M663:M671)</f>
        <v>5021029.5999999996</v>
      </c>
      <c r="N672" s="213">
        <v>8</v>
      </c>
      <c r="O672" s="213">
        <v>8</v>
      </c>
      <c r="P672" s="213">
        <f>N672-O672</f>
        <v>0</v>
      </c>
      <c r="Q672" s="77">
        <f t="shared" si="35"/>
        <v>1769305.9299999997</v>
      </c>
      <c r="R672" s="78">
        <f>L672/H672</f>
        <v>323.44172287320185</v>
      </c>
    </row>
    <row r="673" spans="1:18" ht="24.6" customHeight="1" x14ac:dyDescent="0.7">
      <c r="A673" s="70">
        <v>1</v>
      </c>
      <c r="B673" s="3" t="s">
        <v>38</v>
      </c>
      <c r="C673" s="3" t="s">
        <v>446</v>
      </c>
      <c r="D673" s="3" t="s">
        <v>85</v>
      </c>
      <c r="E673" s="3" t="s">
        <v>447</v>
      </c>
      <c r="F673" s="3" t="s">
        <v>171</v>
      </c>
      <c r="G673" s="3" t="s">
        <v>448</v>
      </c>
      <c r="H673" s="208"/>
      <c r="I673" s="70"/>
      <c r="J673" s="209"/>
      <c r="K673" s="210"/>
      <c r="L673" s="211"/>
      <c r="M673" s="211"/>
      <c r="N673" s="3"/>
      <c r="O673" s="3"/>
      <c r="P673" s="3"/>
    </row>
    <row r="674" spans="1:18" ht="24.6" customHeight="1" x14ac:dyDescent="0.7">
      <c r="A674" s="70">
        <v>2</v>
      </c>
      <c r="B674" s="3" t="s">
        <v>38</v>
      </c>
      <c r="C674" s="3" t="s">
        <v>446</v>
      </c>
      <c r="D674" s="3" t="s">
        <v>85</v>
      </c>
      <c r="E674" s="3" t="s">
        <v>447</v>
      </c>
      <c r="F674" s="3" t="s">
        <v>141</v>
      </c>
      <c r="G674" s="3" t="s">
        <v>956</v>
      </c>
      <c r="H674" s="208">
        <v>3691</v>
      </c>
      <c r="I674" s="70">
        <v>3</v>
      </c>
      <c r="J674" s="209">
        <f>นครพนม!F80</f>
        <v>112386.16</v>
      </c>
      <c r="K674" s="210">
        <f>นครพนม!AM80</f>
        <v>134653.34</v>
      </c>
      <c r="L674" s="211">
        <f>นครพนม!AN80</f>
        <v>317994.04000000004</v>
      </c>
      <c r="M674" s="211">
        <f>นครพนม!AO80</f>
        <v>397243.91</v>
      </c>
      <c r="N674" s="3"/>
      <c r="O674" s="3"/>
      <c r="P674" s="3"/>
      <c r="Q674" s="77">
        <f t="shared" si="35"/>
        <v>-79249.869999999937</v>
      </c>
      <c r="R674" s="78">
        <f t="shared" si="36"/>
        <v>86.153898672446502</v>
      </c>
    </row>
    <row r="675" spans="1:18" ht="24.6" customHeight="1" x14ac:dyDescent="0.7">
      <c r="A675" s="70">
        <v>3</v>
      </c>
      <c r="B675" s="3" t="s">
        <v>38</v>
      </c>
      <c r="C675" s="3" t="s">
        <v>446</v>
      </c>
      <c r="D675" s="3" t="s">
        <v>85</v>
      </c>
      <c r="E675" s="3" t="s">
        <v>447</v>
      </c>
      <c r="F675" s="3" t="s">
        <v>141</v>
      </c>
      <c r="G675" s="3" t="s">
        <v>957</v>
      </c>
      <c r="H675" s="208">
        <v>1589</v>
      </c>
      <c r="I675" s="70">
        <v>2</v>
      </c>
      <c r="J675" s="209">
        <f>นครพนม!F81</f>
        <v>1161206.8400000001</v>
      </c>
      <c r="K675" s="210">
        <f>นครพนม!AM81</f>
        <v>1260034.52</v>
      </c>
      <c r="L675" s="211">
        <f>นครพนม!AN81</f>
        <v>638788.61</v>
      </c>
      <c r="M675" s="211">
        <f>นครพนม!AO81</f>
        <v>197178.32</v>
      </c>
      <c r="N675" s="3"/>
      <c r="O675" s="3"/>
      <c r="P675" s="3"/>
      <c r="Q675" s="77">
        <f t="shared" si="35"/>
        <v>441610.29</v>
      </c>
      <c r="R675" s="78">
        <f t="shared" si="36"/>
        <v>402.00667715544364</v>
      </c>
    </row>
    <row r="676" spans="1:18" ht="24.6" customHeight="1" x14ac:dyDescent="0.7">
      <c r="A676" s="70">
        <v>4</v>
      </c>
      <c r="B676" s="3" t="s">
        <v>38</v>
      </c>
      <c r="C676" s="3" t="s">
        <v>446</v>
      </c>
      <c r="D676" s="3" t="s">
        <v>85</v>
      </c>
      <c r="E676" s="3" t="s">
        <v>447</v>
      </c>
      <c r="F676" s="3" t="s">
        <v>141</v>
      </c>
      <c r="G676" s="3" t="s">
        <v>958</v>
      </c>
      <c r="H676" s="208">
        <v>3400</v>
      </c>
      <c r="I676" s="70">
        <v>3</v>
      </c>
      <c r="J676" s="209">
        <f>นครพนม!F82</f>
        <v>465099.51</v>
      </c>
      <c r="K676" s="210">
        <f>นครพนม!AM82</f>
        <v>489968.34</v>
      </c>
      <c r="L676" s="211">
        <f>นครพนม!AN82</f>
        <v>388132.55</v>
      </c>
      <c r="M676" s="211">
        <f>นครพนม!AO82</f>
        <v>543606.92999999993</v>
      </c>
      <c r="N676" s="3"/>
      <c r="O676" s="3"/>
      <c r="P676" s="3"/>
      <c r="Q676" s="77">
        <f t="shared" si="35"/>
        <v>-155474.37999999995</v>
      </c>
      <c r="R676" s="78">
        <f t="shared" si="36"/>
        <v>114.15663235294117</v>
      </c>
    </row>
    <row r="677" spans="1:18" ht="24.6" customHeight="1" x14ac:dyDescent="0.7">
      <c r="A677" s="70">
        <v>5</v>
      </c>
      <c r="B677" s="3" t="s">
        <v>38</v>
      </c>
      <c r="C677" s="3" t="s">
        <v>446</v>
      </c>
      <c r="D677" s="3" t="s">
        <v>85</v>
      </c>
      <c r="E677" s="3" t="s">
        <v>447</v>
      </c>
      <c r="F677" s="3" t="s">
        <v>141</v>
      </c>
      <c r="G677" s="3" t="s">
        <v>959</v>
      </c>
      <c r="H677" s="208">
        <v>2389</v>
      </c>
      <c r="I677" s="70">
        <v>2</v>
      </c>
      <c r="J677" s="209">
        <f>นครพนม!F83</f>
        <v>205892.87</v>
      </c>
      <c r="K677" s="210">
        <f>นครพนม!AM83</f>
        <v>206177.87</v>
      </c>
      <c r="L677" s="211">
        <f>นครพนม!AN83</f>
        <v>277420.34999999998</v>
      </c>
      <c r="M677" s="211">
        <f>นครพนม!AO83</f>
        <v>308344.31000000006</v>
      </c>
      <c r="N677" s="3"/>
      <c r="O677" s="3"/>
      <c r="P677" s="3"/>
      <c r="Q677" s="77">
        <f t="shared" si="35"/>
        <v>-30923.960000000079</v>
      </c>
      <c r="R677" s="78">
        <f t="shared" si="36"/>
        <v>116.12404771871074</v>
      </c>
    </row>
    <row r="678" spans="1:18" ht="24.6" customHeight="1" x14ac:dyDescent="0.7">
      <c r="A678" s="70">
        <v>6</v>
      </c>
      <c r="B678" s="3" t="s">
        <v>38</v>
      </c>
      <c r="C678" s="3" t="s">
        <v>446</v>
      </c>
      <c r="D678" s="3" t="s">
        <v>85</v>
      </c>
      <c r="E678" s="3" t="s">
        <v>447</v>
      </c>
      <c r="F678" s="3" t="s">
        <v>141</v>
      </c>
      <c r="G678" s="3" t="s">
        <v>960</v>
      </c>
      <c r="H678" s="208">
        <v>2341</v>
      </c>
      <c r="I678" s="70">
        <v>2</v>
      </c>
      <c r="J678" s="209">
        <f>นครพนม!F84</f>
        <v>237287.05</v>
      </c>
      <c r="K678" s="210">
        <f>นครพนม!AM84</f>
        <v>352156.55</v>
      </c>
      <c r="L678" s="211">
        <f>นครพนม!AN84</f>
        <v>561523.75</v>
      </c>
      <c r="M678" s="211">
        <f>นครพนม!AO84</f>
        <v>479616.4</v>
      </c>
      <c r="N678" s="3"/>
      <c r="O678" s="3"/>
      <c r="P678" s="3"/>
      <c r="Q678" s="77">
        <f t="shared" si="35"/>
        <v>81907.349999999977</v>
      </c>
      <c r="R678" s="78">
        <f t="shared" si="36"/>
        <v>239.86490815890645</v>
      </c>
    </row>
    <row r="679" spans="1:18" ht="24.6" customHeight="1" x14ac:dyDescent="0.7">
      <c r="A679" s="70">
        <v>7</v>
      </c>
      <c r="B679" s="3" t="s">
        <v>38</v>
      </c>
      <c r="C679" s="3" t="s">
        <v>446</v>
      </c>
      <c r="D679" s="3" t="s">
        <v>85</v>
      </c>
      <c r="E679" s="3" t="s">
        <v>447</v>
      </c>
      <c r="F679" s="3" t="s">
        <v>141</v>
      </c>
      <c r="G679" s="3" t="s">
        <v>961</v>
      </c>
      <c r="H679" s="208">
        <v>1781</v>
      </c>
      <c r="I679" s="70">
        <v>2</v>
      </c>
      <c r="J679" s="209">
        <f>นครพนม!F85</f>
        <v>210785.34</v>
      </c>
      <c r="K679" s="210">
        <f>นครพนม!AM85</f>
        <v>308779.52000000002</v>
      </c>
      <c r="L679" s="211">
        <f>นครพนม!AN85</f>
        <v>298359.36</v>
      </c>
      <c r="M679" s="211">
        <f>นครพนม!AO85</f>
        <v>357481.66000000003</v>
      </c>
      <c r="N679" s="3"/>
      <c r="O679" s="3"/>
      <c r="P679" s="3"/>
      <c r="Q679" s="77">
        <f t="shared" si="35"/>
        <v>-59122.300000000047</v>
      </c>
      <c r="R679" s="78">
        <f t="shared" si="36"/>
        <v>167.52350364963502</v>
      </c>
    </row>
    <row r="680" spans="1:18" ht="24.6" customHeight="1" x14ac:dyDescent="0.7">
      <c r="A680" s="70">
        <v>8</v>
      </c>
      <c r="B680" s="3" t="s">
        <v>38</v>
      </c>
      <c r="C680" s="3" t="s">
        <v>446</v>
      </c>
      <c r="D680" s="3" t="s">
        <v>85</v>
      </c>
      <c r="E680" s="3" t="s">
        <v>447</v>
      </c>
      <c r="F680" s="3" t="s">
        <v>141</v>
      </c>
      <c r="G680" s="3" t="s">
        <v>962</v>
      </c>
      <c r="H680" s="208">
        <v>2682</v>
      </c>
      <c r="I680" s="70">
        <v>2</v>
      </c>
      <c r="J680" s="209">
        <f>นครพนม!F86</f>
        <v>393302.24</v>
      </c>
      <c r="K680" s="210">
        <f>นครพนม!AM86</f>
        <v>359782.35</v>
      </c>
      <c r="L680" s="211">
        <f>นครพนม!AN86</f>
        <v>534928.80000000005</v>
      </c>
      <c r="M680" s="211">
        <f>นครพนม!AO86</f>
        <v>599870.68000000005</v>
      </c>
      <c r="N680" s="3"/>
      <c r="O680" s="3"/>
      <c r="P680" s="3"/>
      <c r="Q680" s="77">
        <f t="shared" si="35"/>
        <v>-64941.880000000005</v>
      </c>
      <c r="R680" s="78">
        <f t="shared" si="36"/>
        <v>199.45145413870247</v>
      </c>
    </row>
    <row r="681" spans="1:18" ht="24.6" customHeight="1" x14ac:dyDescent="0.7">
      <c r="A681" s="70">
        <v>9</v>
      </c>
      <c r="B681" s="3" t="s">
        <v>38</v>
      </c>
      <c r="C681" s="3" t="s">
        <v>446</v>
      </c>
      <c r="D681" s="3" t="s">
        <v>85</v>
      </c>
      <c r="E681" s="3" t="s">
        <v>447</v>
      </c>
      <c r="F681" s="3" t="s">
        <v>141</v>
      </c>
      <c r="G681" s="3" t="s">
        <v>963</v>
      </c>
      <c r="H681" s="208">
        <v>1785</v>
      </c>
      <c r="I681" s="70">
        <v>2</v>
      </c>
      <c r="J681" s="209">
        <f>นครพนม!F87</f>
        <v>24224.04</v>
      </c>
      <c r="K681" s="210">
        <f>นครพนม!AM87</f>
        <v>19628.060000000001</v>
      </c>
      <c r="L681" s="211">
        <f>นครพนม!AN87</f>
        <v>345417.2</v>
      </c>
      <c r="M681" s="211">
        <f>นครพนม!AO87</f>
        <v>393688.86</v>
      </c>
      <c r="N681" s="3"/>
      <c r="O681" s="3"/>
      <c r="P681" s="3"/>
      <c r="Q681" s="77">
        <f t="shared" si="35"/>
        <v>-48271.659999999974</v>
      </c>
      <c r="R681" s="78">
        <f t="shared" si="36"/>
        <v>193.51103641456584</v>
      </c>
    </row>
    <row r="682" spans="1:18" ht="24.6" customHeight="1" x14ac:dyDescent="0.7">
      <c r="A682" s="70">
        <v>10</v>
      </c>
      <c r="B682" s="3" t="s">
        <v>38</v>
      </c>
      <c r="C682" s="3" t="s">
        <v>446</v>
      </c>
      <c r="D682" s="3" t="s">
        <v>85</v>
      </c>
      <c r="E682" s="3" t="s">
        <v>447</v>
      </c>
      <c r="F682" s="3" t="s">
        <v>141</v>
      </c>
      <c r="G682" s="3" t="s">
        <v>964</v>
      </c>
      <c r="H682" s="208">
        <v>3086</v>
      </c>
      <c r="I682" s="70">
        <v>3</v>
      </c>
      <c r="J682" s="209">
        <f>นครพนม!F88</f>
        <v>147212.23000000001</v>
      </c>
      <c r="K682" s="210">
        <f>นครพนม!AM88</f>
        <v>294061.56</v>
      </c>
      <c r="L682" s="211">
        <f>นครพนม!AN88</f>
        <v>257144.8</v>
      </c>
      <c r="M682" s="211">
        <f>นครพนม!AO88</f>
        <v>305680.82</v>
      </c>
      <c r="N682" s="3"/>
      <c r="O682" s="3"/>
      <c r="P682" s="3"/>
      <c r="Q682" s="77">
        <f t="shared" si="35"/>
        <v>-48536.020000000019</v>
      </c>
      <c r="R682" s="78">
        <f t="shared" si="36"/>
        <v>83.326247569669476</v>
      </c>
    </row>
    <row r="683" spans="1:18" ht="24.6" customHeight="1" x14ac:dyDescent="0.7">
      <c r="A683" s="70">
        <v>11</v>
      </c>
      <c r="B683" s="3" t="s">
        <v>38</v>
      </c>
      <c r="C683" s="3" t="s">
        <v>446</v>
      </c>
      <c r="D683" s="3" t="s">
        <v>85</v>
      </c>
      <c r="E683" s="3" t="s">
        <v>447</v>
      </c>
      <c r="F683" s="3" t="s">
        <v>141</v>
      </c>
      <c r="G683" s="3" t="s">
        <v>965</v>
      </c>
      <c r="H683" s="208">
        <v>2935</v>
      </c>
      <c r="I683" s="70">
        <v>2</v>
      </c>
      <c r="J683" s="209">
        <f>นครพนม!F89</f>
        <v>670109.47</v>
      </c>
      <c r="K683" s="210">
        <f>นครพนม!AM89</f>
        <v>709671.86</v>
      </c>
      <c r="L683" s="211">
        <f>นครพนม!AN89</f>
        <v>378143.15</v>
      </c>
      <c r="M683" s="211">
        <f>นครพนม!AO89</f>
        <v>431076.4</v>
      </c>
      <c r="N683" s="3"/>
      <c r="O683" s="3"/>
      <c r="P683" s="3"/>
      <c r="Q683" s="77">
        <f t="shared" si="35"/>
        <v>-52933.25</v>
      </c>
      <c r="R683" s="78">
        <f t="shared" si="36"/>
        <v>128.83923339011926</v>
      </c>
    </row>
    <row r="684" spans="1:18" ht="24.6" customHeight="1" x14ac:dyDescent="0.7">
      <c r="A684" s="70">
        <v>12</v>
      </c>
      <c r="B684" s="3" t="s">
        <v>38</v>
      </c>
      <c r="C684" s="3" t="s">
        <v>446</v>
      </c>
      <c r="D684" s="3" t="s">
        <v>85</v>
      </c>
      <c r="E684" s="3" t="s">
        <v>447</v>
      </c>
      <c r="F684" s="3" t="s">
        <v>141</v>
      </c>
      <c r="G684" s="3" t="s">
        <v>966</v>
      </c>
      <c r="H684" s="208">
        <v>3083</v>
      </c>
      <c r="I684" s="70">
        <v>3</v>
      </c>
      <c r="J684" s="209">
        <f>นครพนม!F90</f>
        <v>319413.14</v>
      </c>
      <c r="K684" s="210">
        <f>นครพนม!AM90</f>
        <v>975682.81</v>
      </c>
      <c r="L684" s="211">
        <f>นครพนม!AN90</f>
        <v>387245.4</v>
      </c>
      <c r="M684" s="211">
        <f>นครพนม!AO90</f>
        <v>522740.47999999998</v>
      </c>
      <c r="N684" s="3"/>
      <c r="O684" s="3"/>
      <c r="P684" s="3"/>
      <c r="Q684" s="77">
        <f t="shared" si="35"/>
        <v>-135495.07999999996</v>
      </c>
      <c r="R684" s="78">
        <f t="shared" si="36"/>
        <v>125.60668180343822</v>
      </c>
    </row>
    <row r="685" spans="1:18" ht="24.6" customHeight="1" x14ac:dyDescent="0.7">
      <c r="A685" s="70">
        <v>13</v>
      </c>
      <c r="B685" s="3" t="s">
        <v>38</v>
      </c>
      <c r="C685" s="3" t="s">
        <v>446</v>
      </c>
      <c r="D685" s="3" t="s">
        <v>85</v>
      </c>
      <c r="E685" s="3" t="s">
        <v>447</v>
      </c>
      <c r="F685" s="3" t="s">
        <v>141</v>
      </c>
      <c r="G685" s="3" t="s">
        <v>967</v>
      </c>
      <c r="H685" s="208">
        <v>2178</v>
      </c>
      <c r="I685" s="70">
        <v>2</v>
      </c>
      <c r="J685" s="209">
        <f>นครพนม!F91</f>
        <v>276539.45</v>
      </c>
      <c r="K685" s="210">
        <f>นครพนม!AM91</f>
        <v>272040.34000000003</v>
      </c>
      <c r="L685" s="211">
        <f>นครพนม!AN91</f>
        <v>1116177</v>
      </c>
      <c r="M685" s="211">
        <f>นครพนม!AO91</f>
        <v>1012896.0800000001</v>
      </c>
      <c r="N685" s="3"/>
      <c r="O685" s="3"/>
      <c r="P685" s="3"/>
      <c r="Q685" s="77">
        <f t="shared" si="35"/>
        <v>103280.91999999993</v>
      </c>
      <c r="R685" s="78">
        <f t="shared" si="36"/>
        <v>512.47796143250685</v>
      </c>
    </row>
    <row r="686" spans="1:18" ht="24.6" customHeight="1" x14ac:dyDescent="0.7">
      <c r="A686" s="70">
        <v>14</v>
      </c>
      <c r="B686" s="3" t="s">
        <v>38</v>
      </c>
      <c r="C686" s="3" t="s">
        <v>446</v>
      </c>
      <c r="D686" s="3" t="s">
        <v>85</v>
      </c>
      <c r="E686" s="3" t="s">
        <v>447</v>
      </c>
      <c r="F686" s="3" t="s">
        <v>141</v>
      </c>
      <c r="G686" s="3" t="s">
        <v>968</v>
      </c>
      <c r="H686" s="208">
        <v>1955</v>
      </c>
      <c r="I686" s="70">
        <v>2</v>
      </c>
      <c r="J686" s="209">
        <f>นครพนม!F92</f>
        <v>108897.11</v>
      </c>
      <c r="K686" s="210">
        <f>นครพนม!AM92</f>
        <v>154383</v>
      </c>
      <c r="L686" s="211">
        <f>นครพนม!AN92</f>
        <v>318637.21000000002</v>
      </c>
      <c r="M686" s="211">
        <f>นครพนม!AO92</f>
        <v>368036.27</v>
      </c>
      <c r="N686" s="3"/>
      <c r="O686" s="3"/>
      <c r="P686" s="3"/>
      <c r="Q686" s="77">
        <f t="shared" si="35"/>
        <v>-49399.06</v>
      </c>
      <c r="R686" s="78">
        <f t="shared" si="36"/>
        <v>162.98578516624042</v>
      </c>
    </row>
    <row r="687" spans="1:18" ht="24.6" customHeight="1" x14ac:dyDescent="0.7">
      <c r="A687" s="70">
        <v>15</v>
      </c>
      <c r="B687" s="3" t="s">
        <v>38</v>
      </c>
      <c r="C687" s="3" t="s">
        <v>446</v>
      </c>
      <c r="D687" s="3" t="s">
        <v>85</v>
      </c>
      <c r="E687" s="3" t="s">
        <v>447</v>
      </c>
      <c r="F687" s="3" t="s">
        <v>141</v>
      </c>
      <c r="G687" s="3" t="s">
        <v>969</v>
      </c>
      <c r="H687" s="208">
        <v>2753</v>
      </c>
      <c r="I687" s="70">
        <v>2</v>
      </c>
      <c r="J687" s="209">
        <f>นครพนม!F93</f>
        <v>137085.82999999999</v>
      </c>
      <c r="K687" s="210">
        <f>นครพนม!AM93</f>
        <v>91424.209999999992</v>
      </c>
      <c r="L687" s="211">
        <f>นครพนม!AN93</f>
        <v>174829.6</v>
      </c>
      <c r="M687" s="211">
        <f>นครพนม!AO93</f>
        <v>279353.48</v>
      </c>
      <c r="N687" s="3"/>
      <c r="O687" s="3"/>
      <c r="P687" s="3"/>
      <c r="Q687" s="77">
        <f t="shared" si="35"/>
        <v>-104523.87999999998</v>
      </c>
      <c r="R687" s="78">
        <f t="shared" si="36"/>
        <v>63.505121685434077</v>
      </c>
    </row>
    <row r="688" spans="1:18" ht="24.6" customHeight="1" x14ac:dyDescent="0.7">
      <c r="A688" s="70">
        <v>16</v>
      </c>
      <c r="B688" s="3" t="s">
        <v>38</v>
      </c>
      <c r="C688" s="3" t="s">
        <v>446</v>
      </c>
      <c r="D688" s="3" t="s">
        <v>85</v>
      </c>
      <c r="E688" s="3" t="s">
        <v>447</v>
      </c>
      <c r="F688" s="3" t="s">
        <v>141</v>
      </c>
      <c r="G688" s="3" t="s">
        <v>970</v>
      </c>
      <c r="H688" s="208">
        <v>2934</v>
      </c>
      <c r="I688" s="70">
        <v>2</v>
      </c>
      <c r="J688" s="209">
        <f>นครพนม!F94</f>
        <v>322114.08</v>
      </c>
      <c r="K688" s="210">
        <f>นครพนม!AM94</f>
        <v>365659.30000000005</v>
      </c>
      <c r="L688" s="211">
        <f>นครพนม!AN94</f>
        <v>479080</v>
      </c>
      <c r="M688" s="211">
        <f>นครพนม!AO94</f>
        <v>568905.66999999993</v>
      </c>
      <c r="N688" s="3"/>
      <c r="O688" s="3"/>
      <c r="P688" s="3"/>
      <c r="Q688" s="77">
        <f t="shared" si="35"/>
        <v>-89825.669999999925</v>
      </c>
      <c r="R688" s="78">
        <f t="shared" si="36"/>
        <v>163.28561690524882</v>
      </c>
    </row>
    <row r="689" spans="1:18" ht="24.6" customHeight="1" x14ac:dyDescent="0.7">
      <c r="A689" s="70">
        <v>17</v>
      </c>
      <c r="B689" s="3" t="s">
        <v>38</v>
      </c>
      <c r="C689" s="3" t="s">
        <v>446</v>
      </c>
      <c r="D689" s="3" t="s">
        <v>85</v>
      </c>
      <c r="E689" s="3" t="s">
        <v>447</v>
      </c>
      <c r="F689" s="3" t="s">
        <v>141</v>
      </c>
      <c r="G689" s="3" t="s">
        <v>971</v>
      </c>
      <c r="H689" s="208">
        <v>3440</v>
      </c>
      <c r="I689" s="70">
        <v>3</v>
      </c>
      <c r="J689" s="209">
        <f>นครพนม!F95</f>
        <v>255903.61</v>
      </c>
      <c r="K689" s="210">
        <f>นครพนม!AM95</f>
        <v>801981.9</v>
      </c>
      <c r="L689" s="211">
        <f>นครพนม!AN95</f>
        <v>290249.66000000003</v>
      </c>
      <c r="M689" s="211">
        <f>นครพนม!AO95</f>
        <v>461241.43000000005</v>
      </c>
      <c r="N689" s="3"/>
      <c r="O689" s="3"/>
      <c r="P689" s="3"/>
      <c r="Q689" s="77">
        <f t="shared" si="35"/>
        <v>-170991.77000000002</v>
      </c>
      <c r="R689" s="78">
        <f t="shared" si="36"/>
        <v>84.374901162790707</v>
      </c>
    </row>
    <row r="690" spans="1:18" ht="24.6" customHeight="1" x14ac:dyDescent="0.7">
      <c r="A690" s="70">
        <v>18</v>
      </c>
      <c r="B690" s="3" t="s">
        <v>38</v>
      </c>
      <c r="C690" s="3" t="s">
        <v>446</v>
      </c>
      <c r="D690" s="3" t="s">
        <v>85</v>
      </c>
      <c r="E690" s="3" t="s">
        <v>447</v>
      </c>
      <c r="F690" s="3" t="s">
        <v>141</v>
      </c>
      <c r="G690" s="3" t="s">
        <v>972</v>
      </c>
      <c r="H690" s="208">
        <v>1937</v>
      </c>
      <c r="I690" s="70">
        <v>2</v>
      </c>
      <c r="J690" s="209">
        <f>นครพนม!F96</f>
        <v>665299.97</v>
      </c>
      <c r="K690" s="210">
        <f>นครพนม!AM96</f>
        <v>764081.89</v>
      </c>
      <c r="L690" s="211">
        <f>นครพนม!AN96</f>
        <v>418250.66000000003</v>
      </c>
      <c r="M690" s="211">
        <f>นครพนม!AO96</f>
        <v>362763.56</v>
      </c>
      <c r="N690" s="3"/>
      <c r="O690" s="3"/>
      <c r="P690" s="3"/>
      <c r="Q690" s="77">
        <f t="shared" si="35"/>
        <v>55487.100000000035</v>
      </c>
      <c r="R690" s="78">
        <f t="shared" si="36"/>
        <v>215.92703149199795</v>
      </c>
    </row>
    <row r="691" spans="1:18" ht="24.6" customHeight="1" x14ac:dyDescent="0.7">
      <c r="A691" s="70">
        <v>19</v>
      </c>
      <c r="B691" s="3" t="s">
        <v>38</v>
      </c>
      <c r="C691" s="3" t="s">
        <v>446</v>
      </c>
      <c r="D691" s="3" t="s">
        <v>85</v>
      </c>
      <c r="E691" s="3" t="s">
        <v>447</v>
      </c>
      <c r="F691" s="3" t="s">
        <v>141</v>
      </c>
      <c r="G691" s="3" t="s">
        <v>973</v>
      </c>
      <c r="H691" s="208">
        <v>2642</v>
      </c>
      <c r="I691" s="70">
        <v>2</v>
      </c>
      <c r="J691" s="209">
        <f>นครพนม!F97</f>
        <v>43196.9</v>
      </c>
      <c r="K691" s="210">
        <f>นครพนม!AM97</f>
        <v>316221.46000000002</v>
      </c>
      <c r="L691" s="211">
        <f>นครพนม!AN97</f>
        <v>179651.7</v>
      </c>
      <c r="M691" s="211">
        <f>นครพนม!AO97</f>
        <v>382726.3</v>
      </c>
      <c r="N691" s="3"/>
      <c r="O691" s="3"/>
      <c r="P691" s="3"/>
      <c r="Q691" s="77">
        <f t="shared" si="35"/>
        <v>-203074.59999999998</v>
      </c>
      <c r="R691" s="78">
        <f t="shared" si="36"/>
        <v>67.99837244511734</v>
      </c>
    </row>
    <row r="692" spans="1:18" ht="24.6" customHeight="1" x14ac:dyDescent="0.7">
      <c r="A692" s="70">
        <v>20</v>
      </c>
      <c r="B692" s="3" t="s">
        <v>38</v>
      </c>
      <c r="C692" s="3" t="s">
        <v>446</v>
      </c>
      <c r="D692" s="3" t="s">
        <v>85</v>
      </c>
      <c r="E692" s="3" t="s">
        <v>447</v>
      </c>
      <c r="F692" s="3" t="s">
        <v>141</v>
      </c>
      <c r="G692" s="3" t="s">
        <v>974</v>
      </c>
      <c r="H692" s="208">
        <v>2293</v>
      </c>
      <c r="I692" s="70">
        <v>2</v>
      </c>
      <c r="J692" s="209">
        <f>นครพนม!F98</f>
        <v>438605.6</v>
      </c>
      <c r="K692" s="210">
        <f>นครพนม!AM98</f>
        <v>494715.19999999995</v>
      </c>
      <c r="L692" s="211">
        <f>นครพนม!AN98</f>
        <v>431622.86</v>
      </c>
      <c r="M692" s="211">
        <f>นครพนม!AO98</f>
        <v>437283.38</v>
      </c>
      <c r="N692" s="3"/>
      <c r="O692" s="3"/>
      <c r="P692" s="3"/>
      <c r="Q692" s="77">
        <f t="shared" si="35"/>
        <v>-5660.5200000000186</v>
      </c>
      <c r="R692" s="78">
        <f t="shared" si="36"/>
        <v>188.23500218054949</v>
      </c>
    </row>
    <row r="693" spans="1:18" ht="24.6" customHeight="1" x14ac:dyDescent="0.7">
      <c r="A693" s="212">
        <v>7</v>
      </c>
      <c r="B693" s="213" t="s">
        <v>38</v>
      </c>
      <c r="C693" s="213"/>
      <c r="D693" s="213"/>
      <c r="E693" s="256" t="s">
        <v>56</v>
      </c>
      <c r="F693" s="256"/>
      <c r="G693" s="256" t="s">
        <v>449</v>
      </c>
      <c r="H693" s="216">
        <f>SUM(H673:H692)</f>
        <v>48894</v>
      </c>
      <c r="I693" s="212"/>
      <c r="J693" s="215">
        <f>SUM(J673:J692)</f>
        <v>6194561.4400000004</v>
      </c>
      <c r="K693" s="215">
        <f>SUM(K673:K692)</f>
        <v>8371104.0800000001</v>
      </c>
      <c r="L693" s="215">
        <f>SUM(L673:L692)</f>
        <v>7793596.7000000002</v>
      </c>
      <c r="M693" s="215">
        <f>SUM(M673:M692)</f>
        <v>8409734.9399999995</v>
      </c>
      <c r="N693" s="213">
        <v>19</v>
      </c>
      <c r="O693" s="213">
        <v>19</v>
      </c>
      <c r="P693" s="213">
        <f>N693-O693</f>
        <v>0</v>
      </c>
      <c r="Q693" s="77">
        <f t="shared" si="35"/>
        <v>-616138.23999999929</v>
      </c>
      <c r="R693" s="78">
        <f>L693/H693</f>
        <v>159.39781363766517</v>
      </c>
    </row>
    <row r="694" spans="1:18" ht="24.6" customHeight="1" x14ac:dyDescent="0.7">
      <c r="A694" s="70">
        <v>1</v>
      </c>
      <c r="B694" s="3" t="s">
        <v>38</v>
      </c>
      <c r="C694" s="3" t="s">
        <v>450</v>
      </c>
      <c r="D694" s="3" t="s">
        <v>91</v>
      </c>
      <c r="E694" s="3" t="s">
        <v>451</v>
      </c>
      <c r="F694" s="3" t="s">
        <v>171</v>
      </c>
      <c r="G694" s="3" t="s">
        <v>452</v>
      </c>
      <c r="H694" s="208"/>
      <c r="I694" s="70"/>
      <c r="J694" s="209"/>
      <c r="K694" s="210"/>
      <c r="L694" s="211"/>
      <c r="M694" s="211"/>
      <c r="N694" s="3"/>
      <c r="O694" s="3"/>
      <c r="P694" s="3"/>
    </row>
    <row r="695" spans="1:18" ht="24.6" customHeight="1" x14ac:dyDescent="0.7">
      <c r="A695" s="70">
        <v>2</v>
      </c>
      <c r="B695" s="3" t="s">
        <v>38</v>
      </c>
      <c r="C695" s="3" t="s">
        <v>450</v>
      </c>
      <c r="D695" s="3" t="s">
        <v>91</v>
      </c>
      <c r="E695" s="3" t="s">
        <v>451</v>
      </c>
      <c r="F695" s="3" t="s">
        <v>141</v>
      </c>
      <c r="G695" s="3" t="s">
        <v>975</v>
      </c>
      <c r="H695" s="208">
        <v>2877</v>
      </c>
      <c r="I695" s="70">
        <v>2</v>
      </c>
      <c r="J695" s="209">
        <f>นครพนม!F99</f>
        <v>315303.55</v>
      </c>
      <c r="K695" s="210">
        <f>นครพนม!AM99</f>
        <v>333846.44</v>
      </c>
      <c r="L695" s="211">
        <f>นครพนม!AN99</f>
        <v>717425.32</v>
      </c>
      <c r="M695" s="211">
        <f>นครพนม!AO99</f>
        <v>421552.26</v>
      </c>
      <c r="N695" s="3"/>
      <c r="O695" s="3"/>
      <c r="P695" s="3"/>
      <c r="Q695" s="77">
        <f t="shared" si="35"/>
        <v>295873.05999999994</v>
      </c>
      <c r="R695" s="78">
        <f t="shared" si="36"/>
        <v>249.36576989920053</v>
      </c>
    </row>
    <row r="696" spans="1:18" ht="24.6" customHeight="1" x14ac:dyDescent="0.7">
      <c r="A696" s="70">
        <v>3</v>
      </c>
      <c r="B696" s="3" t="s">
        <v>38</v>
      </c>
      <c r="C696" s="3" t="s">
        <v>450</v>
      </c>
      <c r="D696" s="3" t="s">
        <v>91</v>
      </c>
      <c r="E696" s="3" t="s">
        <v>451</v>
      </c>
      <c r="F696" s="3" t="s">
        <v>141</v>
      </c>
      <c r="G696" s="3" t="s">
        <v>976</v>
      </c>
      <c r="H696" s="208">
        <v>2927</v>
      </c>
      <c r="I696" s="70">
        <v>2</v>
      </c>
      <c r="J696" s="209">
        <f>นครพนม!F100</f>
        <v>549012.47999999998</v>
      </c>
      <c r="K696" s="210">
        <f>นครพนม!AM100</f>
        <v>563186.07000000007</v>
      </c>
      <c r="L696" s="211">
        <f>นครพนม!AN100</f>
        <v>995156.33</v>
      </c>
      <c r="M696" s="211">
        <f>นครพนม!AO100</f>
        <v>436302.68</v>
      </c>
      <c r="N696" s="3"/>
      <c r="O696" s="3"/>
      <c r="P696" s="3"/>
      <c r="Q696" s="77">
        <f t="shared" si="35"/>
        <v>558853.64999999991</v>
      </c>
      <c r="R696" s="78">
        <f t="shared" si="36"/>
        <v>339.99191322172874</v>
      </c>
    </row>
    <row r="697" spans="1:18" ht="24.6" customHeight="1" x14ac:dyDescent="0.7">
      <c r="A697" s="70">
        <v>4</v>
      </c>
      <c r="B697" s="3" t="s">
        <v>38</v>
      </c>
      <c r="C697" s="3" t="s">
        <v>450</v>
      </c>
      <c r="D697" s="3" t="s">
        <v>91</v>
      </c>
      <c r="E697" s="3" t="s">
        <v>451</v>
      </c>
      <c r="F697" s="3" t="s">
        <v>141</v>
      </c>
      <c r="G697" s="3" t="s">
        <v>977</v>
      </c>
      <c r="H697" s="208">
        <v>4184</v>
      </c>
      <c r="I697" s="70">
        <v>3</v>
      </c>
      <c r="J697" s="209">
        <f>นครพนม!F101</f>
        <v>554266.32999999996</v>
      </c>
      <c r="K697" s="210">
        <f>นครพนม!AM101</f>
        <v>598326.47999999986</v>
      </c>
      <c r="L697" s="211">
        <f>นครพนม!AN101</f>
        <v>467506.76</v>
      </c>
      <c r="M697" s="211">
        <f>นครพนม!AO101</f>
        <v>1060586.27</v>
      </c>
      <c r="N697" s="3"/>
      <c r="O697" s="3"/>
      <c r="P697" s="3"/>
      <c r="Q697" s="77">
        <f t="shared" si="35"/>
        <v>-593079.51</v>
      </c>
      <c r="R697" s="78">
        <f t="shared" si="36"/>
        <v>111.73679732313576</v>
      </c>
    </row>
    <row r="698" spans="1:18" ht="24.6" customHeight="1" x14ac:dyDescent="0.7">
      <c r="A698" s="70">
        <v>5</v>
      </c>
      <c r="B698" s="3" t="s">
        <v>38</v>
      </c>
      <c r="C698" s="3" t="s">
        <v>450</v>
      </c>
      <c r="D698" s="3" t="s">
        <v>91</v>
      </c>
      <c r="E698" s="3" t="s">
        <v>451</v>
      </c>
      <c r="F698" s="3" t="s">
        <v>141</v>
      </c>
      <c r="G698" s="3" t="s">
        <v>978</v>
      </c>
      <c r="H698" s="208">
        <v>4677</v>
      </c>
      <c r="I698" s="70">
        <v>4</v>
      </c>
      <c r="J698" s="209">
        <f>นครพนม!F102</f>
        <v>680248.95</v>
      </c>
      <c r="K698" s="210">
        <f>นครพนม!AM102</f>
        <v>796868.90999999992</v>
      </c>
      <c r="L698" s="211">
        <f>นครพนม!AN102</f>
        <v>652157.92999999993</v>
      </c>
      <c r="M698" s="211">
        <f>นครพนม!AO102</f>
        <v>432566.76999999996</v>
      </c>
      <c r="N698" s="3"/>
      <c r="O698" s="3"/>
      <c r="P698" s="3"/>
      <c r="Q698" s="77">
        <f t="shared" si="35"/>
        <v>219591.15999999997</v>
      </c>
      <c r="R698" s="78">
        <f t="shared" si="36"/>
        <v>139.43936925379515</v>
      </c>
    </row>
    <row r="699" spans="1:18" ht="24.6" customHeight="1" x14ac:dyDescent="0.7">
      <c r="A699" s="70">
        <v>6</v>
      </c>
      <c r="B699" s="3" t="s">
        <v>38</v>
      </c>
      <c r="C699" s="3" t="s">
        <v>450</v>
      </c>
      <c r="D699" s="3" t="s">
        <v>91</v>
      </c>
      <c r="E699" s="3" t="s">
        <v>451</v>
      </c>
      <c r="F699" s="3" t="s">
        <v>141</v>
      </c>
      <c r="G699" s="3" t="s">
        <v>979</v>
      </c>
      <c r="H699" s="208">
        <v>2227</v>
      </c>
      <c r="I699" s="70">
        <v>2</v>
      </c>
      <c r="J699" s="209">
        <f>นครพนม!F103</f>
        <v>286352.89</v>
      </c>
      <c r="K699" s="210">
        <f>นครพนม!AM103</f>
        <v>302454.98000000004</v>
      </c>
      <c r="L699" s="211">
        <f>นครพนม!AN103</f>
        <v>493760.49</v>
      </c>
      <c r="M699" s="211">
        <f>นครพนม!AO103</f>
        <v>534462.67999999993</v>
      </c>
      <c r="N699" s="3"/>
      <c r="O699" s="3"/>
      <c r="P699" s="3"/>
      <c r="Q699" s="77">
        <f t="shared" si="35"/>
        <v>-40702.189999999944</v>
      </c>
      <c r="R699" s="78">
        <f t="shared" si="36"/>
        <v>221.71553210597216</v>
      </c>
    </row>
    <row r="700" spans="1:18" ht="24.6" customHeight="1" x14ac:dyDescent="0.7">
      <c r="A700" s="70">
        <v>7</v>
      </c>
      <c r="B700" s="3" t="s">
        <v>38</v>
      </c>
      <c r="C700" s="3" t="s">
        <v>450</v>
      </c>
      <c r="D700" s="3" t="s">
        <v>91</v>
      </c>
      <c r="E700" s="3" t="s">
        <v>451</v>
      </c>
      <c r="F700" s="3" t="s">
        <v>141</v>
      </c>
      <c r="G700" s="3" t="s">
        <v>980</v>
      </c>
      <c r="H700" s="208">
        <v>815</v>
      </c>
      <c r="I700" s="70">
        <v>1</v>
      </c>
      <c r="J700" s="209">
        <f>นครพนม!F104</f>
        <v>340937.52</v>
      </c>
      <c r="K700" s="210">
        <f>นครพนม!AM104</f>
        <v>366117.47000000003</v>
      </c>
      <c r="L700" s="211">
        <f>นครพนม!AN104</f>
        <v>502586.3</v>
      </c>
      <c r="M700" s="211">
        <f>นครพนม!AO104</f>
        <v>384100.57000000007</v>
      </c>
      <c r="N700" s="3"/>
      <c r="O700" s="3"/>
      <c r="P700" s="3"/>
      <c r="Q700" s="77">
        <f t="shared" si="35"/>
        <v>118485.72999999992</v>
      </c>
      <c r="R700" s="78">
        <f t="shared" si="36"/>
        <v>616.67030674846626</v>
      </c>
    </row>
    <row r="701" spans="1:18" ht="24.6" customHeight="1" x14ac:dyDescent="0.7">
      <c r="A701" s="70">
        <v>8</v>
      </c>
      <c r="B701" s="3" t="s">
        <v>38</v>
      </c>
      <c r="C701" s="3" t="s">
        <v>450</v>
      </c>
      <c r="D701" s="3" t="s">
        <v>91</v>
      </c>
      <c r="E701" s="3" t="s">
        <v>451</v>
      </c>
      <c r="F701" s="3" t="s">
        <v>141</v>
      </c>
      <c r="G701" s="3" t="s">
        <v>981</v>
      </c>
      <c r="H701" s="208">
        <v>3601</v>
      </c>
      <c r="I701" s="70">
        <v>3</v>
      </c>
      <c r="J701" s="209">
        <f>นครพนม!F105</f>
        <v>276379.77</v>
      </c>
      <c r="K701" s="210">
        <f>นครพนม!AM105</f>
        <v>539014.19000000006</v>
      </c>
      <c r="L701" s="211">
        <f>นครพนม!AN105</f>
        <v>812781.45</v>
      </c>
      <c r="M701" s="211">
        <f>นครพนม!AO105</f>
        <v>586068.36</v>
      </c>
      <c r="N701" s="3"/>
      <c r="O701" s="3"/>
      <c r="P701" s="3"/>
      <c r="Q701" s="77">
        <f t="shared" si="35"/>
        <v>226713.08999999997</v>
      </c>
      <c r="R701" s="78">
        <f t="shared" si="36"/>
        <v>225.70992779783393</v>
      </c>
    </row>
    <row r="702" spans="1:18" ht="24.6" customHeight="1" x14ac:dyDescent="0.7">
      <c r="A702" s="70">
        <v>9</v>
      </c>
      <c r="B702" s="3" t="s">
        <v>38</v>
      </c>
      <c r="C702" s="3" t="s">
        <v>450</v>
      </c>
      <c r="D702" s="3" t="s">
        <v>91</v>
      </c>
      <c r="E702" s="3" t="s">
        <v>451</v>
      </c>
      <c r="F702" s="3" t="s">
        <v>141</v>
      </c>
      <c r="G702" s="3" t="s">
        <v>982</v>
      </c>
      <c r="H702" s="208">
        <v>2371</v>
      </c>
      <c r="I702" s="70">
        <v>2</v>
      </c>
      <c r="J702" s="209">
        <f>นครพนม!F106</f>
        <v>646287.77</v>
      </c>
      <c r="K702" s="210">
        <f>นครพนม!AM106</f>
        <v>676130.51</v>
      </c>
      <c r="L702" s="211">
        <f>นครพนม!AN106</f>
        <v>684829.90999999992</v>
      </c>
      <c r="M702" s="211">
        <f>นครพนม!AO106</f>
        <v>215138.74</v>
      </c>
      <c r="N702" s="3"/>
      <c r="O702" s="3"/>
      <c r="P702" s="3"/>
      <c r="Q702" s="77">
        <f t="shared" si="35"/>
        <v>469691.16999999993</v>
      </c>
      <c r="R702" s="78">
        <f t="shared" si="36"/>
        <v>288.83589624630952</v>
      </c>
    </row>
    <row r="703" spans="1:18" ht="24.6" customHeight="1" x14ac:dyDescent="0.7">
      <c r="A703" s="70">
        <v>10</v>
      </c>
      <c r="B703" s="3" t="s">
        <v>38</v>
      </c>
      <c r="C703" s="3" t="s">
        <v>450</v>
      </c>
      <c r="D703" s="3" t="s">
        <v>91</v>
      </c>
      <c r="E703" s="3" t="s">
        <v>451</v>
      </c>
      <c r="F703" s="3" t="s">
        <v>141</v>
      </c>
      <c r="G703" s="3" t="s">
        <v>983</v>
      </c>
      <c r="H703" s="208">
        <v>2077</v>
      </c>
      <c r="I703" s="70">
        <v>2</v>
      </c>
      <c r="J703" s="209">
        <f>นครพนม!F107</f>
        <v>161087</v>
      </c>
      <c r="K703" s="210">
        <f>นครพนม!AM107</f>
        <v>202646.04</v>
      </c>
      <c r="L703" s="211">
        <f>นครพนม!AN107</f>
        <v>437606.16</v>
      </c>
      <c r="M703" s="211">
        <f>นครพนม!AO107</f>
        <v>312805.44999999995</v>
      </c>
      <c r="N703" s="3"/>
      <c r="O703" s="3"/>
      <c r="P703" s="3"/>
      <c r="Q703" s="77">
        <f t="shared" si="35"/>
        <v>124800.71000000002</v>
      </c>
      <c r="R703" s="78">
        <f t="shared" si="36"/>
        <v>210.69145883485797</v>
      </c>
    </row>
    <row r="704" spans="1:18" ht="24.6" customHeight="1" x14ac:dyDescent="0.7">
      <c r="A704" s="70">
        <v>11</v>
      </c>
      <c r="B704" s="3" t="s">
        <v>38</v>
      </c>
      <c r="C704" s="3" t="s">
        <v>450</v>
      </c>
      <c r="D704" s="3" t="s">
        <v>91</v>
      </c>
      <c r="E704" s="3" t="s">
        <v>451</v>
      </c>
      <c r="F704" s="3" t="s">
        <v>141</v>
      </c>
      <c r="G704" s="3" t="s">
        <v>984</v>
      </c>
      <c r="H704" s="208">
        <v>2981</v>
      </c>
      <c r="I704" s="70">
        <v>2</v>
      </c>
      <c r="J704" s="209">
        <f>นครพนม!F108</f>
        <v>284731.27</v>
      </c>
      <c r="K704" s="210">
        <f>นครพนม!AM108</f>
        <v>304889.81</v>
      </c>
      <c r="L704" s="211">
        <f>นครพนม!AN108</f>
        <v>483483.4</v>
      </c>
      <c r="M704" s="211">
        <f>นครพนม!AO108</f>
        <v>307788.14</v>
      </c>
      <c r="N704" s="3"/>
      <c r="O704" s="3"/>
      <c r="P704" s="3"/>
      <c r="Q704" s="77">
        <f t="shared" si="35"/>
        <v>175695.26</v>
      </c>
      <c r="R704" s="78">
        <f t="shared" si="36"/>
        <v>162.18832606507885</v>
      </c>
    </row>
    <row r="705" spans="1:18" ht="24.6" customHeight="1" x14ac:dyDescent="0.7">
      <c r="A705" s="70">
        <v>12</v>
      </c>
      <c r="B705" s="3" t="s">
        <v>38</v>
      </c>
      <c r="C705" s="3" t="s">
        <v>450</v>
      </c>
      <c r="D705" s="3" t="s">
        <v>91</v>
      </c>
      <c r="E705" s="3" t="s">
        <v>451</v>
      </c>
      <c r="F705" s="3" t="s">
        <v>141</v>
      </c>
      <c r="G705" s="3" t="s">
        <v>985</v>
      </c>
      <c r="H705" s="208">
        <v>2573</v>
      </c>
      <c r="I705" s="70">
        <v>2</v>
      </c>
      <c r="J705" s="209">
        <f>นครพนม!F109</f>
        <v>902612.45</v>
      </c>
      <c r="K705" s="210">
        <f>นครพนม!AM109</f>
        <v>827244.97</v>
      </c>
      <c r="L705" s="211">
        <f>นครพนม!AN109</f>
        <v>926312.6100000001</v>
      </c>
      <c r="M705" s="211">
        <f>นครพนม!AO109</f>
        <v>444485.03</v>
      </c>
      <c r="N705" s="3"/>
      <c r="O705" s="3"/>
      <c r="P705" s="3"/>
      <c r="Q705" s="77">
        <f t="shared" si="35"/>
        <v>481827.58000000007</v>
      </c>
      <c r="R705" s="78">
        <f t="shared" si="36"/>
        <v>360.01267392149248</v>
      </c>
    </row>
    <row r="706" spans="1:18" ht="24.6" customHeight="1" x14ac:dyDescent="0.7">
      <c r="A706" s="70">
        <v>13</v>
      </c>
      <c r="B706" s="3" t="s">
        <v>38</v>
      </c>
      <c r="C706" s="3" t="s">
        <v>450</v>
      </c>
      <c r="D706" s="3" t="s">
        <v>91</v>
      </c>
      <c r="E706" s="3" t="s">
        <v>451</v>
      </c>
      <c r="F706" s="3" t="s">
        <v>141</v>
      </c>
      <c r="G706" s="3" t="s">
        <v>986</v>
      </c>
      <c r="H706" s="208">
        <v>1978</v>
      </c>
      <c r="I706" s="70">
        <v>2</v>
      </c>
      <c r="J706" s="209">
        <f>นครพนม!F110</f>
        <v>200171.68</v>
      </c>
      <c r="K706" s="210">
        <f>นครพนม!AM110</f>
        <v>531766.73</v>
      </c>
      <c r="L706" s="211">
        <f>นครพนม!AN110</f>
        <v>365614.85</v>
      </c>
      <c r="M706" s="211">
        <f>นครพนม!AO110</f>
        <v>198472.41</v>
      </c>
      <c r="N706" s="3"/>
      <c r="O706" s="3"/>
      <c r="P706" s="3"/>
      <c r="Q706" s="77">
        <f t="shared" si="35"/>
        <v>167142.43999999997</v>
      </c>
      <c r="R706" s="78">
        <f t="shared" si="36"/>
        <v>184.84067239635993</v>
      </c>
    </row>
    <row r="707" spans="1:18" ht="24.6" customHeight="1" x14ac:dyDescent="0.7">
      <c r="A707" s="70">
        <v>14</v>
      </c>
      <c r="B707" s="3" t="s">
        <v>38</v>
      </c>
      <c r="C707" s="3" t="s">
        <v>450</v>
      </c>
      <c r="D707" s="3" t="s">
        <v>91</v>
      </c>
      <c r="E707" s="3" t="s">
        <v>451</v>
      </c>
      <c r="F707" s="3" t="s">
        <v>141</v>
      </c>
      <c r="G707" s="3" t="s">
        <v>987</v>
      </c>
      <c r="H707" s="208">
        <v>2350</v>
      </c>
      <c r="I707" s="70">
        <v>2</v>
      </c>
      <c r="J707" s="209">
        <f>นครพนม!F111</f>
        <v>630826.89</v>
      </c>
      <c r="K707" s="210">
        <f>นครพนม!AM111</f>
        <v>663620.28</v>
      </c>
      <c r="L707" s="211">
        <f>นครพนม!AN111</f>
        <v>594894.11</v>
      </c>
      <c r="M707" s="211">
        <f>นครพนม!AO111</f>
        <v>346345.61000000004</v>
      </c>
      <c r="N707" s="3"/>
      <c r="O707" s="3"/>
      <c r="P707" s="3"/>
      <c r="Q707" s="77">
        <f t="shared" si="35"/>
        <v>248548.49999999994</v>
      </c>
      <c r="R707" s="78">
        <f t="shared" si="36"/>
        <v>253.14642978723404</v>
      </c>
    </row>
    <row r="708" spans="1:18" ht="24.6" customHeight="1" x14ac:dyDescent="0.7">
      <c r="A708" s="70">
        <v>15</v>
      </c>
      <c r="B708" s="3" t="s">
        <v>38</v>
      </c>
      <c r="C708" s="3" t="s">
        <v>450</v>
      </c>
      <c r="D708" s="3" t="s">
        <v>91</v>
      </c>
      <c r="E708" s="3" t="s">
        <v>451</v>
      </c>
      <c r="F708" s="3" t="s">
        <v>141</v>
      </c>
      <c r="G708" s="3" t="s">
        <v>988</v>
      </c>
      <c r="H708" s="208">
        <v>1698</v>
      </c>
      <c r="I708" s="70">
        <v>2</v>
      </c>
      <c r="J708" s="209">
        <f>นครพนม!F112</f>
        <v>295956.28999999998</v>
      </c>
      <c r="K708" s="210">
        <f>นครพนม!AM112</f>
        <v>315005.06999999995</v>
      </c>
      <c r="L708" s="211">
        <f>นครพนม!AN112</f>
        <v>371237.74</v>
      </c>
      <c r="M708" s="211">
        <f>นครพนม!AO112</f>
        <v>203939.41999999998</v>
      </c>
      <c r="N708" s="3"/>
      <c r="O708" s="3"/>
      <c r="P708" s="3"/>
      <c r="Q708" s="77">
        <f t="shared" si="35"/>
        <v>167298.32</v>
      </c>
      <c r="R708" s="78">
        <f t="shared" si="36"/>
        <v>218.63235571260304</v>
      </c>
    </row>
    <row r="709" spans="1:18" ht="24.6" customHeight="1" x14ac:dyDescent="0.7">
      <c r="A709" s="70">
        <v>16</v>
      </c>
      <c r="B709" s="3" t="s">
        <v>38</v>
      </c>
      <c r="C709" s="3" t="s">
        <v>450</v>
      </c>
      <c r="D709" s="3" t="s">
        <v>91</v>
      </c>
      <c r="E709" s="3" t="s">
        <v>451</v>
      </c>
      <c r="F709" s="3" t="s">
        <v>141</v>
      </c>
      <c r="G709" s="3" t="s">
        <v>989</v>
      </c>
      <c r="H709" s="208">
        <v>2110</v>
      </c>
      <c r="I709" s="70">
        <v>2</v>
      </c>
      <c r="J709" s="209">
        <f>นครพนม!F113</f>
        <v>459541.08</v>
      </c>
      <c r="K709" s="210">
        <f>นครพนม!AM113</f>
        <v>486398.88</v>
      </c>
      <c r="L709" s="211">
        <f>นครพนม!AN113</f>
        <v>381994.38</v>
      </c>
      <c r="M709" s="211">
        <f>นครพนม!AO113</f>
        <v>385576.41000000003</v>
      </c>
      <c r="N709" s="3"/>
      <c r="O709" s="3"/>
      <c r="P709" s="3"/>
      <c r="Q709" s="77">
        <f t="shared" si="35"/>
        <v>-3582.0300000000279</v>
      </c>
      <c r="R709" s="78">
        <f t="shared" si="36"/>
        <v>181.03999052132701</v>
      </c>
    </row>
    <row r="710" spans="1:18" ht="24.6" customHeight="1" x14ac:dyDescent="0.7">
      <c r="A710" s="212">
        <v>8</v>
      </c>
      <c r="B710" s="213" t="s">
        <v>38</v>
      </c>
      <c r="C710" s="213"/>
      <c r="D710" s="213"/>
      <c r="E710" s="213" t="s">
        <v>56</v>
      </c>
      <c r="F710" s="213"/>
      <c r="G710" s="213" t="s">
        <v>453</v>
      </c>
      <c r="H710" s="216">
        <f>SUM(H694:H709)</f>
        <v>39446</v>
      </c>
      <c r="I710" s="212"/>
      <c r="J710" s="215">
        <f>SUM(J694:J709)</f>
        <v>6583715.919999999</v>
      </c>
      <c r="K710" s="231">
        <f>SUM(K694:K709)</f>
        <v>7507516.8300000001</v>
      </c>
      <c r="L710" s="215">
        <f>SUM(L694:L709)</f>
        <v>8887347.7400000021</v>
      </c>
      <c r="M710" s="215">
        <f>SUM(M694:M709)</f>
        <v>6270190.8000000007</v>
      </c>
      <c r="N710" s="213">
        <v>15</v>
      </c>
      <c r="O710" s="213">
        <v>15</v>
      </c>
      <c r="P710" s="213">
        <f>N710-O710</f>
        <v>0</v>
      </c>
      <c r="Q710" s="77">
        <f t="shared" si="35"/>
        <v>2617156.9400000013</v>
      </c>
      <c r="R710" s="78">
        <f>L710/H710</f>
        <v>225.30415606145115</v>
      </c>
    </row>
    <row r="711" spans="1:18" ht="24.6" customHeight="1" x14ac:dyDescent="0.7">
      <c r="A711" s="70">
        <v>1</v>
      </c>
      <c r="B711" s="3" t="s">
        <v>38</v>
      </c>
      <c r="C711" s="3" t="s">
        <v>454</v>
      </c>
      <c r="D711" s="3" t="s">
        <v>97</v>
      </c>
      <c r="E711" s="3" t="s">
        <v>455</v>
      </c>
      <c r="F711" s="3" t="s">
        <v>171</v>
      </c>
      <c r="G711" s="3" t="s">
        <v>456</v>
      </c>
      <c r="H711" s="208"/>
      <c r="I711" s="70"/>
      <c r="J711" s="209"/>
      <c r="K711" s="210"/>
      <c r="L711" s="211"/>
      <c r="M711" s="211"/>
      <c r="N711" s="3"/>
      <c r="O711" s="3"/>
      <c r="P711" s="3"/>
    </row>
    <row r="712" spans="1:18" ht="24.6" customHeight="1" x14ac:dyDescent="0.7">
      <c r="A712" s="70">
        <v>2</v>
      </c>
      <c r="B712" s="3" t="s">
        <v>38</v>
      </c>
      <c r="C712" s="3" t="s">
        <v>454</v>
      </c>
      <c r="D712" s="3" t="s">
        <v>97</v>
      </c>
      <c r="E712" s="3" t="s">
        <v>455</v>
      </c>
      <c r="F712" s="3" t="s">
        <v>141</v>
      </c>
      <c r="G712" s="3" t="s">
        <v>990</v>
      </c>
      <c r="H712" s="208">
        <v>3653</v>
      </c>
      <c r="I712" s="70">
        <v>3</v>
      </c>
      <c r="J712" s="209">
        <f>นครพนม!F114</f>
        <v>594927.23</v>
      </c>
      <c r="K712" s="210">
        <f>นครพนม!AM114</f>
        <v>759093.85</v>
      </c>
      <c r="L712" s="211">
        <f>นครพนม!AN114</f>
        <v>639252.23</v>
      </c>
      <c r="M712" s="211">
        <f>นครพนม!AO114</f>
        <v>493152.02</v>
      </c>
      <c r="N712" s="3"/>
      <c r="O712" s="3"/>
      <c r="P712" s="3"/>
      <c r="Q712" s="77">
        <f t="shared" ref="Q712:Q746" si="37">L712-M712</f>
        <v>146100.20999999996</v>
      </c>
      <c r="R712" s="78">
        <f t="shared" ref="R712:R747" si="38">L712/H712</f>
        <v>174.9937667670408</v>
      </c>
    </row>
    <row r="713" spans="1:18" ht="24.6" customHeight="1" x14ac:dyDescent="0.7">
      <c r="A713" s="70">
        <v>3</v>
      </c>
      <c r="B713" s="3" t="s">
        <v>38</v>
      </c>
      <c r="C713" s="3" t="s">
        <v>454</v>
      </c>
      <c r="D713" s="3" t="s">
        <v>97</v>
      </c>
      <c r="E713" s="3" t="s">
        <v>455</v>
      </c>
      <c r="F713" s="3" t="s">
        <v>141</v>
      </c>
      <c r="G713" s="3" t="s">
        <v>991</v>
      </c>
      <c r="H713" s="208">
        <v>1433</v>
      </c>
      <c r="I713" s="70">
        <v>1</v>
      </c>
      <c r="J713" s="209">
        <f>นครพนม!F115</f>
        <v>376389.41</v>
      </c>
      <c r="K713" s="210">
        <f>นครพนม!AM115</f>
        <v>380043.32999999996</v>
      </c>
      <c r="L713" s="211">
        <f>นครพนม!AN115</f>
        <v>430511.03</v>
      </c>
      <c r="M713" s="211">
        <f>นครพนม!AO115</f>
        <v>424319.2</v>
      </c>
      <c r="N713" s="3"/>
      <c r="O713" s="3"/>
      <c r="P713" s="3"/>
      <c r="Q713" s="77">
        <f t="shared" si="37"/>
        <v>6191.8300000000163</v>
      </c>
      <c r="R713" s="78">
        <f t="shared" si="38"/>
        <v>300.426399162596</v>
      </c>
    </row>
    <row r="714" spans="1:18" ht="24.6" customHeight="1" x14ac:dyDescent="0.7">
      <c r="A714" s="70">
        <v>4</v>
      </c>
      <c r="B714" s="3" t="s">
        <v>38</v>
      </c>
      <c r="C714" s="3" t="s">
        <v>454</v>
      </c>
      <c r="D714" s="3" t="s">
        <v>97</v>
      </c>
      <c r="E714" s="3" t="s">
        <v>455</v>
      </c>
      <c r="F714" s="3" t="s">
        <v>141</v>
      </c>
      <c r="G714" s="3" t="s">
        <v>992</v>
      </c>
      <c r="H714" s="208">
        <v>2145</v>
      </c>
      <c r="I714" s="70">
        <v>2</v>
      </c>
      <c r="J714" s="209">
        <f>นครพนม!F116</f>
        <v>394957.95</v>
      </c>
      <c r="K714" s="210">
        <f>นครพนม!AM116</f>
        <v>712408.78</v>
      </c>
      <c r="L714" s="211">
        <f>นครพนม!AN116</f>
        <v>405974.94</v>
      </c>
      <c r="M714" s="211">
        <f>นครพนม!AO116</f>
        <v>286387.56</v>
      </c>
      <c r="N714" s="3"/>
      <c r="O714" s="3"/>
      <c r="P714" s="3"/>
      <c r="Q714" s="77">
        <f t="shared" si="37"/>
        <v>119587.38</v>
      </c>
      <c r="R714" s="78">
        <f t="shared" si="38"/>
        <v>189.2657062937063</v>
      </c>
    </row>
    <row r="715" spans="1:18" ht="24.6" customHeight="1" x14ac:dyDescent="0.7">
      <c r="A715" s="70">
        <v>5</v>
      </c>
      <c r="B715" s="3" t="s">
        <v>38</v>
      </c>
      <c r="C715" s="3" t="s">
        <v>454</v>
      </c>
      <c r="D715" s="3" t="s">
        <v>97</v>
      </c>
      <c r="E715" s="3" t="s">
        <v>455</v>
      </c>
      <c r="F715" s="3" t="s">
        <v>141</v>
      </c>
      <c r="G715" s="3" t="s">
        <v>993</v>
      </c>
      <c r="H715" s="208">
        <v>2238</v>
      </c>
      <c r="I715" s="70">
        <v>2</v>
      </c>
      <c r="J715" s="209">
        <f>นครพนม!F117</f>
        <v>242929.46</v>
      </c>
      <c r="K715" s="210">
        <f>นครพนม!AM117</f>
        <v>276440.09999999998</v>
      </c>
      <c r="L715" s="211">
        <f>นครพนม!AN117</f>
        <v>586044.56000000006</v>
      </c>
      <c r="M715" s="211">
        <f>นครพนม!AO117</f>
        <v>501274.81000000006</v>
      </c>
      <c r="N715" s="3"/>
      <c r="O715" s="3"/>
      <c r="P715" s="3"/>
      <c r="Q715" s="77">
        <f t="shared" si="37"/>
        <v>84769.75</v>
      </c>
      <c r="R715" s="78">
        <f t="shared" si="38"/>
        <v>261.86084003574621</v>
      </c>
    </row>
    <row r="716" spans="1:18" ht="24.6" customHeight="1" x14ac:dyDescent="0.7">
      <c r="A716" s="70">
        <v>6</v>
      </c>
      <c r="B716" s="3" t="s">
        <v>38</v>
      </c>
      <c r="C716" s="3" t="s">
        <v>454</v>
      </c>
      <c r="D716" s="3" t="s">
        <v>97</v>
      </c>
      <c r="E716" s="3" t="s">
        <v>455</v>
      </c>
      <c r="F716" s="3" t="s">
        <v>141</v>
      </c>
      <c r="G716" s="3" t="s">
        <v>994</v>
      </c>
      <c r="H716" s="208">
        <v>2480</v>
      </c>
      <c r="I716" s="70">
        <v>2</v>
      </c>
      <c r="J716" s="209">
        <f>นครพนม!F118</f>
        <v>233262.55</v>
      </c>
      <c r="K716" s="210">
        <f>นครพนม!AM118</f>
        <v>397891.48</v>
      </c>
      <c r="L716" s="211">
        <f>นครพนม!AN118</f>
        <v>473101.55</v>
      </c>
      <c r="M716" s="211">
        <f>นครพนม!AO118</f>
        <v>352515.78</v>
      </c>
      <c r="N716" s="3"/>
      <c r="O716" s="3"/>
      <c r="P716" s="3"/>
      <c r="Q716" s="77">
        <f t="shared" si="37"/>
        <v>120585.76999999996</v>
      </c>
      <c r="R716" s="78">
        <f t="shared" si="38"/>
        <v>190.76675403225806</v>
      </c>
    </row>
    <row r="717" spans="1:18" ht="24.6" customHeight="1" x14ac:dyDescent="0.7">
      <c r="A717" s="70">
        <v>7</v>
      </c>
      <c r="B717" s="3" t="s">
        <v>38</v>
      </c>
      <c r="C717" s="3" t="s">
        <v>454</v>
      </c>
      <c r="D717" s="3" t="s">
        <v>97</v>
      </c>
      <c r="E717" s="3" t="s">
        <v>455</v>
      </c>
      <c r="F717" s="3" t="s">
        <v>141</v>
      </c>
      <c r="G717" s="3" t="s">
        <v>995</v>
      </c>
      <c r="H717" s="208">
        <v>3463</v>
      </c>
      <c r="I717" s="70">
        <v>3</v>
      </c>
      <c r="J717" s="209">
        <f>นครพนม!F119</f>
        <v>562942.46</v>
      </c>
      <c r="K717" s="210">
        <f>นครพนม!AM119</f>
        <v>584136.02</v>
      </c>
      <c r="L717" s="211">
        <f>นครพนม!AN119</f>
        <v>649132.18000000005</v>
      </c>
      <c r="M717" s="211">
        <f>นครพนม!AO119</f>
        <v>522433.64999999997</v>
      </c>
      <c r="N717" s="3"/>
      <c r="O717" s="3"/>
      <c r="P717" s="3"/>
      <c r="Q717" s="77">
        <f t="shared" si="37"/>
        <v>126698.53000000009</v>
      </c>
      <c r="R717" s="78">
        <f t="shared" si="38"/>
        <v>187.44792954086054</v>
      </c>
    </row>
    <row r="718" spans="1:18" ht="24.6" customHeight="1" x14ac:dyDescent="0.7">
      <c r="A718" s="70">
        <v>8</v>
      </c>
      <c r="B718" s="3" t="s">
        <v>38</v>
      </c>
      <c r="C718" s="3" t="s">
        <v>454</v>
      </c>
      <c r="D718" s="3" t="s">
        <v>97</v>
      </c>
      <c r="E718" s="3" t="s">
        <v>455</v>
      </c>
      <c r="F718" s="3" t="s">
        <v>141</v>
      </c>
      <c r="G718" s="3" t="s">
        <v>996</v>
      </c>
      <c r="H718" s="208">
        <v>3634</v>
      </c>
      <c r="I718" s="70">
        <v>3</v>
      </c>
      <c r="J718" s="209">
        <f>นครพนม!F120</f>
        <v>343536.05</v>
      </c>
      <c r="K718" s="210">
        <f>นครพนม!AM120</f>
        <v>410353.76</v>
      </c>
      <c r="L718" s="211">
        <f>นครพนม!AN120</f>
        <v>461175.9</v>
      </c>
      <c r="M718" s="211">
        <f>นครพนม!AO120</f>
        <v>391021.60000000003</v>
      </c>
      <c r="N718" s="3"/>
      <c r="O718" s="3"/>
      <c r="P718" s="3"/>
      <c r="Q718" s="77">
        <f t="shared" si="37"/>
        <v>70154.299999999988</v>
      </c>
      <c r="R718" s="78">
        <f t="shared" si="38"/>
        <v>126.9058613098514</v>
      </c>
    </row>
    <row r="719" spans="1:18" ht="24.6" customHeight="1" x14ac:dyDescent="0.7">
      <c r="A719" s="70">
        <v>9</v>
      </c>
      <c r="B719" s="3" t="s">
        <v>38</v>
      </c>
      <c r="C719" s="3" t="s">
        <v>454</v>
      </c>
      <c r="D719" s="3" t="s">
        <v>97</v>
      </c>
      <c r="E719" s="3" t="s">
        <v>455</v>
      </c>
      <c r="F719" s="3" t="s">
        <v>141</v>
      </c>
      <c r="G719" s="3" t="s">
        <v>997</v>
      </c>
      <c r="H719" s="208">
        <v>4283</v>
      </c>
      <c r="I719" s="70">
        <v>3</v>
      </c>
      <c r="J719" s="209">
        <f>นครพนม!F121</f>
        <v>204593.36</v>
      </c>
      <c r="K719" s="210">
        <f>นครพนม!AM121</f>
        <v>324453.53000000003</v>
      </c>
      <c r="L719" s="211">
        <f>นครพนม!AN121</f>
        <v>482304.01</v>
      </c>
      <c r="M719" s="211">
        <f>นครพนม!AO121</f>
        <v>511510.65</v>
      </c>
      <c r="N719" s="3"/>
      <c r="O719" s="3"/>
      <c r="P719" s="3"/>
      <c r="Q719" s="77">
        <f t="shared" si="37"/>
        <v>-29206.640000000014</v>
      </c>
      <c r="R719" s="78">
        <f t="shared" si="38"/>
        <v>112.608921316834</v>
      </c>
    </row>
    <row r="720" spans="1:18" ht="24.6" customHeight="1" x14ac:dyDescent="0.7">
      <c r="A720" s="212">
        <v>9</v>
      </c>
      <c r="B720" s="213" t="s">
        <v>38</v>
      </c>
      <c r="C720" s="213"/>
      <c r="D720" s="213"/>
      <c r="E720" s="213" t="s">
        <v>56</v>
      </c>
      <c r="F720" s="213"/>
      <c r="G720" s="213" t="s">
        <v>457</v>
      </c>
      <c r="H720" s="216">
        <f>SUM(H711:H719)</f>
        <v>23329</v>
      </c>
      <c r="I720" s="212"/>
      <c r="J720" s="215">
        <f>SUM(J711:J719)</f>
        <v>2953538.4699999993</v>
      </c>
      <c r="K720" s="215">
        <f>SUM(K711:K719)</f>
        <v>3844820.8500000006</v>
      </c>
      <c r="L720" s="215">
        <f>SUM(L711:L719)</f>
        <v>4127496.4000000004</v>
      </c>
      <c r="M720" s="215">
        <f>SUM(M711:M719)</f>
        <v>3482615.27</v>
      </c>
      <c r="N720" s="213">
        <v>8</v>
      </c>
      <c r="O720" s="213">
        <v>8</v>
      </c>
      <c r="P720" s="213">
        <f>N720-O720</f>
        <v>0</v>
      </c>
      <c r="Q720" s="77">
        <f t="shared" si="37"/>
        <v>644881.13000000035</v>
      </c>
      <c r="R720" s="78">
        <f>L720/H720</f>
        <v>176.92556046122854</v>
      </c>
    </row>
    <row r="721" spans="1:18" ht="24.6" customHeight="1" x14ac:dyDescent="0.7">
      <c r="A721" s="70">
        <v>1</v>
      </c>
      <c r="B721" s="3" t="s">
        <v>38</v>
      </c>
      <c r="C721" s="3" t="s">
        <v>458</v>
      </c>
      <c r="D721" s="3" t="s">
        <v>101</v>
      </c>
      <c r="E721" s="3" t="s">
        <v>459</v>
      </c>
      <c r="F721" s="3" t="s">
        <v>171</v>
      </c>
      <c r="G721" s="3" t="s">
        <v>460</v>
      </c>
      <c r="H721" s="208"/>
      <c r="I721" s="70"/>
      <c r="J721" s="209"/>
      <c r="K721" s="210"/>
      <c r="L721" s="211"/>
      <c r="M721" s="211"/>
      <c r="N721" s="3"/>
      <c r="O721" s="3"/>
      <c r="P721" s="3"/>
    </row>
    <row r="722" spans="1:18" ht="24.6" customHeight="1" x14ac:dyDescent="0.7">
      <c r="A722" s="70">
        <v>2</v>
      </c>
      <c r="B722" s="3" t="s">
        <v>38</v>
      </c>
      <c r="C722" s="3" t="s">
        <v>458</v>
      </c>
      <c r="D722" s="3" t="s">
        <v>101</v>
      </c>
      <c r="E722" s="3" t="s">
        <v>459</v>
      </c>
      <c r="F722" s="3" t="s">
        <v>141</v>
      </c>
      <c r="G722" s="3" t="s">
        <v>998</v>
      </c>
      <c r="H722" s="208">
        <v>2029</v>
      </c>
      <c r="I722" s="70">
        <v>2</v>
      </c>
      <c r="J722" s="209">
        <f>นครพนม!F122</f>
        <v>198432.26</v>
      </c>
      <c r="K722" s="210">
        <f>นครพนม!AM122</f>
        <v>477322.38</v>
      </c>
      <c r="L722" s="211">
        <f>นครพนม!AN122</f>
        <v>384312.14</v>
      </c>
      <c r="M722" s="211">
        <f>นครพนม!AO122</f>
        <v>429683.02999999997</v>
      </c>
      <c r="N722" s="3"/>
      <c r="O722" s="3"/>
      <c r="P722" s="3"/>
      <c r="R722" s="78">
        <f t="shared" si="38"/>
        <v>189.40963035978316</v>
      </c>
    </row>
    <row r="723" spans="1:18" ht="24.6" customHeight="1" x14ac:dyDescent="0.7">
      <c r="A723" s="70">
        <v>3</v>
      </c>
      <c r="B723" s="3" t="s">
        <v>38</v>
      </c>
      <c r="C723" s="3" t="s">
        <v>458</v>
      </c>
      <c r="D723" s="3" t="s">
        <v>101</v>
      </c>
      <c r="E723" s="3" t="s">
        <v>459</v>
      </c>
      <c r="F723" s="3" t="s">
        <v>141</v>
      </c>
      <c r="G723" s="3" t="s">
        <v>999</v>
      </c>
      <c r="H723" s="208">
        <v>3205</v>
      </c>
      <c r="I723" s="70">
        <v>3</v>
      </c>
      <c r="J723" s="209">
        <f>นครพนม!F123</f>
        <v>540078.19999999995</v>
      </c>
      <c r="K723" s="210">
        <f>นครพนม!AM123</f>
        <v>1672482.67</v>
      </c>
      <c r="L723" s="211">
        <f>นครพนม!AN123</f>
        <v>149332.59</v>
      </c>
      <c r="M723" s="211">
        <f>นครพนม!AO123</f>
        <v>224881.24</v>
      </c>
      <c r="N723" s="3"/>
      <c r="O723" s="3"/>
      <c r="P723" s="3"/>
      <c r="Q723" s="77">
        <f t="shared" si="37"/>
        <v>-75548.649999999994</v>
      </c>
      <c r="R723" s="78">
        <f t="shared" si="38"/>
        <v>46.593631825273008</v>
      </c>
    </row>
    <row r="724" spans="1:18" ht="24.6" customHeight="1" x14ac:dyDescent="0.7">
      <c r="A724" s="70">
        <v>4</v>
      </c>
      <c r="B724" s="3" t="s">
        <v>38</v>
      </c>
      <c r="C724" s="3" t="s">
        <v>458</v>
      </c>
      <c r="D724" s="3" t="s">
        <v>101</v>
      </c>
      <c r="E724" s="3" t="s">
        <v>459</v>
      </c>
      <c r="F724" s="3" t="s">
        <v>141</v>
      </c>
      <c r="G724" s="3" t="s">
        <v>1000</v>
      </c>
      <c r="H724" s="208">
        <v>1268</v>
      </c>
      <c r="I724" s="70">
        <v>1</v>
      </c>
      <c r="J724" s="209">
        <f>นครพนม!F124</f>
        <v>30367.14</v>
      </c>
      <c r="K724" s="210">
        <f>นครพนม!AM124</f>
        <v>390288.11000000004</v>
      </c>
      <c r="L724" s="211">
        <f>นครพนม!AN124</f>
        <v>129453.92</v>
      </c>
      <c r="M724" s="211">
        <f>นครพนม!AO124</f>
        <v>133690.63</v>
      </c>
      <c r="N724" s="3"/>
      <c r="O724" s="3"/>
      <c r="P724" s="3"/>
      <c r="Q724" s="77">
        <f t="shared" si="37"/>
        <v>-4236.7100000000064</v>
      </c>
      <c r="R724" s="78">
        <f t="shared" si="38"/>
        <v>102.09299684542587</v>
      </c>
    </row>
    <row r="725" spans="1:18" ht="24.6" customHeight="1" x14ac:dyDescent="0.7">
      <c r="A725" s="70">
        <v>5</v>
      </c>
      <c r="B725" s="3" t="s">
        <v>38</v>
      </c>
      <c r="C725" s="3" t="s">
        <v>458</v>
      </c>
      <c r="D725" s="3" t="s">
        <v>101</v>
      </c>
      <c r="E725" s="3" t="s">
        <v>459</v>
      </c>
      <c r="F725" s="3" t="s">
        <v>141</v>
      </c>
      <c r="G725" s="3" t="s">
        <v>1001</v>
      </c>
      <c r="H725" s="208">
        <v>2239</v>
      </c>
      <c r="I725" s="70">
        <v>2</v>
      </c>
      <c r="J725" s="209">
        <f>นครพนม!F125</f>
        <v>116223.61</v>
      </c>
      <c r="K725" s="210">
        <f>นครพนม!AM125</f>
        <v>791541.07</v>
      </c>
      <c r="L725" s="211">
        <f>นครพนม!AN125</f>
        <v>114345.83</v>
      </c>
      <c r="M725" s="211">
        <f>นครพนม!AO125</f>
        <v>153536.37</v>
      </c>
      <c r="N725" s="3"/>
      <c r="O725" s="3"/>
      <c r="P725" s="3"/>
      <c r="Q725" s="77">
        <f t="shared" si="37"/>
        <v>-39190.539999999994</v>
      </c>
      <c r="R725" s="78">
        <f t="shared" si="38"/>
        <v>51.070044662795894</v>
      </c>
    </row>
    <row r="726" spans="1:18" ht="24.6" customHeight="1" x14ac:dyDescent="0.7">
      <c r="A726" s="70">
        <v>6</v>
      </c>
      <c r="B726" s="3" t="s">
        <v>38</v>
      </c>
      <c r="C726" s="3" t="s">
        <v>458</v>
      </c>
      <c r="D726" s="3" t="s">
        <v>101</v>
      </c>
      <c r="E726" s="3" t="s">
        <v>459</v>
      </c>
      <c r="F726" s="3" t="s">
        <v>141</v>
      </c>
      <c r="G726" s="3" t="s">
        <v>1002</v>
      </c>
      <c r="H726" s="208">
        <v>4836</v>
      </c>
      <c r="I726" s="70">
        <v>4</v>
      </c>
      <c r="J726" s="209">
        <f>นครพนม!F126</f>
        <v>69803.520000000004</v>
      </c>
      <c r="K726" s="210">
        <f>นครพนม!AM126</f>
        <v>259489.32</v>
      </c>
      <c r="L726" s="211">
        <f>นครพนม!AN126</f>
        <v>549123.02</v>
      </c>
      <c r="M726" s="211">
        <f>นครพนม!AO126</f>
        <v>548742.29</v>
      </c>
      <c r="N726" s="3"/>
      <c r="O726" s="3"/>
      <c r="P726" s="3"/>
      <c r="Q726" s="77">
        <f t="shared" si="37"/>
        <v>380.72999999998137</v>
      </c>
      <c r="R726" s="78">
        <f t="shared" si="38"/>
        <v>113.54901157981803</v>
      </c>
    </row>
    <row r="727" spans="1:18" ht="24.6" customHeight="1" x14ac:dyDescent="0.7">
      <c r="A727" s="70">
        <v>7</v>
      </c>
      <c r="B727" s="3" t="s">
        <v>38</v>
      </c>
      <c r="C727" s="3" t="s">
        <v>458</v>
      </c>
      <c r="D727" s="3" t="s">
        <v>101</v>
      </c>
      <c r="E727" s="3" t="s">
        <v>459</v>
      </c>
      <c r="F727" s="3" t="s">
        <v>141</v>
      </c>
      <c r="G727" s="3" t="s">
        <v>1003</v>
      </c>
      <c r="H727" s="208">
        <v>4185</v>
      </c>
      <c r="I727" s="70">
        <v>3</v>
      </c>
      <c r="J727" s="209">
        <f>นครพนม!F127</f>
        <v>380613.51</v>
      </c>
      <c r="K727" s="210">
        <f>นครพนม!AM127</f>
        <v>729853.95</v>
      </c>
      <c r="L727" s="211">
        <f>นครพนม!AN127</f>
        <v>665573.65999999992</v>
      </c>
      <c r="M727" s="211">
        <f>นครพนม!AO127</f>
        <v>505135.5</v>
      </c>
      <c r="N727" s="3"/>
      <c r="O727" s="3"/>
      <c r="P727" s="3"/>
      <c r="Q727" s="77">
        <f t="shared" si="37"/>
        <v>160438.15999999992</v>
      </c>
      <c r="R727" s="78">
        <f t="shared" si="38"/>
        <v>159.03791158900833</v>
      </c>
    </row>
    <row r="728" spans="1:18" ht="24.6" customHeight="1" x14ac:dyDescent="0.7">
      <c r="A728" s="70">
        <v>8</v>
      </c>
      <c r="B728" s="3" t="s">
        <v>38</v>
      </c>
      <c r="C728" s="3" t="s">
        <v>458</v>
      </c>
      <c r="D728" s="3" t="s">
        <v>101</v>
      </c>
      <c r="E728" s="3" t="s">
        <v>459</v>
      </c>
      <c r="F728" s="3" t="s">
        <v>141</v>
      </c>
      <c r="G728" s="3" t="s">
        <v>1004</v>
      </c>
      <c r="H728" s="208">
        <v>4152</v>
      </c>
      <c r="I728" s="70">
        <v>3</v>
      </c>
      <c r="J728" s="209">
        <f>นครพนม!F128</f>
        <v>1080999.3</v>
      </c>
      <c r="K728" s="210">
        <f>นครพนม!AM128</f>
        <v>2037485.83</v>
      </c>
      <c r="L728" s="211">
        <f>นครพนม!AN128</f>
        <v>396116.08999999997</v>
      </c>
      <c r="M728" s="211">
        <f>นครพนม!AO128</f>
        <v>577264.98</v>
      </c>
      <c r="N728" s="3"/>
      <c r="O728" s="3"/>
      <c r="P728" s="3"/>
      <c r="Q728" s="77">
        <f t="shared" si="37"/>
        <v>-181148.89</v>
      </c>
      <c r="R728" s="78">
        <f t="shared" si="38"/>
        <v>95.403682562620418</v>
      </c>
    </row>
    <row r="729" spans="1:18" ht="24.6" customHeight="1" x14ac:dyDescent="0.7">
      <c r="A729" s="70">
        <v>9</v>
      </c>
      <c r="B729" s="3" t="s">
        <v>38</v>
      </c>
      <c r="C729" s="3" t="s">
        <v>458</v>
      </c>
      <c r="D729" s="3" t="s">
        <v>101</v>
      </c>
      <c r="E729" s="3" t="s">
        <v>459</v>
      </c>
      <c r="F729" s="3" t="s">
        <v>141</v>
      </c>
      <c r="G729" s="3" t="s">
        <v>1005</v>
      </c>
      <c r="H729" s="208">
        <v>2523</v>
      </c>
      <c r="I729" s="70">
        <v>2</v>
      </c>
      <c r="J729" s="209">
        <f>นครพนม!F129</f>
        <v>393306.71</v>
      </c>
      <c r="K729" s="267">
        <f>นครพนม!AM129</f>
        <v>48173.030000000028</v>
      </c>
      <c r="L729" s="211">
        <f>นครพนม!AN129</f>
        <v>448044.89</v>
      </c>
      <c r="M729" s="211">
        <f>นครพนม!AO129</f>
        <v>530546.23</v>
      </c>
      <c r="N729" s="3"/>
      <c r="O729" s="3"/>
      <c r="P729" s="3"/>
      <c r="Q729" s="77">
        <f t="shared" si="37"/>
        <v>-82501.339999999967</v>
      </c>
      <c r="R729" s="78">
        <f t="shared" si="38"/>
        <v>177.58418152992471</v>
      </c>
    </row>
    <row r="730" spans="1:18" ht="24.6" customHeight="1" x14ac:dyDescent="0.7">
      <c r="A730" s="70">
        <v>10</v>
      </c>
      <c r="B730" s="3" t="s">
        <v>38</v>
      </c>
      <c r="C730" s="3" t="s">
        <v>458</v>
      </c>
      <c r="D730" s="3" t="s">
        <v>101</v>
      </c>
      <c r="E730" s="3" t="s">
        <v>459</v>
      </c>
      <c r="F730" s="3" t="s">
        <v>141</v>
      </c>
      <c r="G730" s="3" t="s">
        <v>1006</v>
      </c>
      <c r="H730" s="208">
        <v>3309</v>
      </c>
      <c r="I730" s="70">
        <v>3</v>
      </c>
      <c r="J730" s="209">
        <f>นครพนม!F130</f>
        <v>1048037.54</v>
      </c>
      <c r="K730" s="209">
        <f>นครพนม!AM130</f>
        <v>1051204.47</v>
      </c>
      <c r="L730" s="211">
        <f>นครพนม!AN130</f>
        <v>451785.76</v>
      </c>
      <c r="M730" s="211">
        <f>นครพนม!AO130</f>
        <v>617052.57000000007</v>
      </c>
      <c r="N730" s="3"/>
      <c r="O730" s="3"/>
      <c r="P730" s="3"/>
      <c r="Q730" s="77">
        <f t="shared" si="37"/>
        <v>-165266.81000000006</v>
      </c>
      <c r="R730" s="78">
        <f t="shared" si="38"/>
        <v>136.53241462677548</v>
      </c>
    </row>
    <row r="731" spans="1:18" ht="24.6" customHeight="1" x14ac:dyDescent="0.7">
      <c r="A731" s="70">
        <v>11</v>
      </c>
      <c r="B731" s="3" t="s">
        <v>38</v>
      </c>
      <c r="C731" s="3" t="s">
        <v>458</v>
      </c>
      <c r="D731" s="3" t="s">
        <v>101</v>
      </c>
      <c r="E731" s="3" t="s">
        <v>459</v>
      </c>
      <c r="F731" s="3" t="s">
        <v>141</v>
      </c>
      <c r="G731" s="3" t="s">
        <v>1007</v>
      </c>
      <c r="H731" s="208">
        <v>3484</v>
      </c>
      <c r="I731" s="70">
        <v>3</v>
      </c>
      <c r="J731" s="209">
        <f>นครพนม!F131</f>
        <v>672498.65</v>
      </c>
      <c r="K731" s="210">
        <f>นครพนม!AM131</f>
        <v>1110860.0999999999</v>
      </c>
      <c r="L731" s="211">
        <f>นครพนม!AN131</f>
        <v>424636.12</v>
      </c>
      <c r="M731" s="211">
        <f>นครพนม!AO131</f>
        <v>308760.5</v>
      </c>
      <c r="N731" s="3"/>
      <c r="O731" s="3"/>
      <c r="P731" s="3"/>
      <c r="Q731" s="77">
        <f t="shared" si="37"/>
        <v>115875.62</v>
      </c>
      <c r="R731" s="78">
        <f t="shared" si="38"/>
        <v>121.88177956371986</v>
      </c>
    </row>
    <row r="732" spans="1:18" ht="24.6" customHeight="1" x14ac:dyDescent="0.7">
      <c r="A732" s="70">
        <v>12</v>
      </c>
      <c r="B732" s="3" t="s">
        <v>38</v>
      </c>
      <c r="C732" s="3" t="s">
        <v>458</v>
      </c>
      <c r="D732" s="3" t="s">
        <v>101</v>
      </c>
      <c r="E732" s="3" t="s">
        <v>459</v>
      </c>
      <c r="F732" s="3" t="s">
        <v>141</v>
      </c>
      <c r="G732" s="3" t="s">
        <v>1008</v>
      </c>
      <c r="H732" s="208">
        <v>3542</v>
      </c>
      <c r="I732" s="70">
        <v>3</v>
      </c>
      <c r="J732" s="209">
        <f>นครพนม!F132</f>
        <v>342593.28000000003</v>
      </c>
      <c r="K732" s="210">
        <f>นครพนม!AM132</f>
        <v>1231830.3</v>
      </c>
      <c r="L732" s="211">
        <f>นครพนม!AN132</f>
        <v>411245.65</v>
      </c>
      <c r="M732" s="211">
        <f>นครพนม!AO132</f>
        <v>497413.65</v>
      </c>
      <c r="N732" s="3"/>
      <c r="O732" s="3"/>
      <c r="P732" s="3"/>
      <c r="Q732" s="77">
        <f t="shared" si="37"/>
        <v>-86168</v>
      </c>
      <c r="R732" s="78">
        <f t="shared" si="38"/>
        <v>116.10549124788255</v>
      </c>
    </row>
    <row r="733" spans="1:18" ht="24.6" customHeight="1" x14ac:dyDescent="0.7">
      <c r="A733" s="212">
        <v>10</v>
      </c>
      <c r="B733" s="213" t="s">
        <v>38</v>
      </c>
      <c r="C733" s="213"/>
      <c r="D733" s="213"/>
      <c r="E733" s="213" t="s">
        <v>56</v>
      </c>
      <c r="F733" s="213"/>
      <c r="G733" s="213" t="s">
        <v>461</v>
      </c>
      <c r="H733" s="216">
        <f>SUM(H721:H732)</f>
        <v>34772</v>
      </c>
      <c r="I733" s="212"/>
      <c r="J733" s="215">
        <f>SUM(J721:J732)</f>
        <v>4872953.7200000007</v>
      </c>
      <c r="K733" s="231">
        <f>SUM(K721:K732)</f>
        <v>9800531.2300000004</v>
      </c>
      <c r="L733" s="215">
        <f>SUM(L721:L732)</f>
        <v>4123969.6700000004</v>
      </c>
      <c r="M733" s="215">
        <f>SUM(M721:M732)</f>
        <v>4526706.99</v>
      </c>
      <c r="N733" s="213">
        <v>11</v>
      </c>
      <c r="O733" s="213">
        <v>11</v>
      </c>
      <c r="P733" s="213">
        <f>N733-O733</f>
        <v>0</v>
      </c>
      <c r="Q733" s="77">
        <f t="shared" si="37"/>
        <v>-402737.31999999983</v>
      </c>
      <c r="R733" s="78">
        <f>L733/H733</f>
        <v>118.60030110433684</v>
      </c>
    </row>
    <row r="734" spans="1:18" ht="24.6" customHeight="1" x14ac:dyDescent="0.7">
      <c r="A734" s="70">
        <v>1</v>
      </c>
      <c r="B734" s="3" t="s">
        <v>38</v>
      </c>
      <c r="C734" s="3" t="s">
        <v>462</v>
      </c>
      <c r="D734" s="3" t="s">
        <v>74</v>
      </c>
      <c r="E734" s="3" t="s">
        <v>463</v>
      </c>
      <c r="F734" s="3" t="s">
        <v>171</v>
      </c>
      <c r="G734" s="3" t="s">
        <v>464</v>
      </c>
      <c r="H734" s="208"/>
      <c r="I734" s="70"/>
      <c r="J734" s="209"/>
      <c r="K734" s="210"/>
      <c r="L734" s="211"/>
      <c r="M734" s="211"/>
      <c r="N734" s="3"/>
      <c r="O734" s="3"/>
      <c r="P734" s="3"/>
    </row>
    <row r="735" spans="1:18" ht="24.6" customHeight="1" x14ac:dyDescent="0.7">
      <c r="A735" s="70">
        <v>2</v>
      </c>
      <c r="B735" s="3" t="s">
        <v>38</v>
      </c>
      <c r="C735" s="3" t="s">
        <v>462</v>
      </c>
      <c r="D735" s="3" t="s">
        <v>74</v>
      </c>
      <c r="E735" s="3" t="s">
        <v>463</v>
      </c>
      <c r="F735" s="3" t="s">
        <v>141</v>
      </c>
      <c r="G735" s="3" t="s">
        <v>1009</v>
      </c>
      <c r="H735" s="208">
        <v>2245</v>
      </c>
      <c r="I735" s="70">
        <v>2</v>
      </c>
      <c r="J735" s="209">
        <f>นครพนม!F133</f>
        <v>58756.62</v>
      </c>
      <c r="K735" s="210">
        <f>นครพนม!AM133</f>
        <v>1177036.3100000003</v>
      </c>
      <c r="L735" s="211">
        <f>นครพนม!AN133</f>
        <v>285954.15999999997</v>
      </c>
      <c r="M735" s="211">
        <f>นครพนม!AO133</f>
        <v>418657.88000000006</v>
      </c>
      <c r="N735" s="3"/>
      <c r="O735" s="3"/>
      <c r="P735" s="3"/>
      <c r="Q735" s="77">
        <f t="shared" si="37"/>
        <v>-132703.72000000009</v>
      </c>
      <c r="R735" s="78">
        <f t="shared" si="38"/>
        <v>127.37379064587972</v>
      </c>
    </row>
    <row r="736" spans="1:18" ht="24.6" customHeight="1" x14ac:dyDescent="0.7">
      <c r="A736" s="70">
        <v>3</v>
      </c>
      <c r="B736" s="3" t="s">
        <v>38</v>
      </c>
      <c r="C736" s="3" t="s">
        <v>462</v>
      </c>
      <c r="D736" s="3" t="s">
        <v>74</v>
      </c>
      <c r="E736" s="3" t="s">
        <v>463</v>
      </c>
      <c r="F736" s="3" t="s">
        <v>141</v>
      </c>
      <c r="G736" s="3" t="s">
        <v>1010</v>
      </c>
      <c r="H736" s="208">
        <v>4925</v>
      </c>
      <c r="I736" s="70">
        <v>4</v>
      </c>
      <c r="J736" s="209">
        <f>นครพนม!F134</f>
        <v>96989.48</v>
      </c>
      <c r="K736" s="210">
        <f>นครพนม!AM134</f>
        <v>82705.94</v>
      </c>
      <c r="L736" s="211">
        <f>นครพนม!AN134</f>
        <v>441228.98</v>
      </c>
      <c r="M736" s="211">
        <f>นครพนม!AO134</f>
        <v>478739.93</v>
      </c>
      <c r="N736" s="3"/>
      <c r="O736" s="3"/>
      <c r="P736" s="3"/>
      <c r="Q736" s="77">
        <f t="shared" si="37"/>
        <v>-37510.950000000012</v>
      </c>
      <c r="R736" s="78">
        <f t="shared" si="38"/>
        <v>89.589640609137049</v>
      </c>
    </row>
    <row r="737" spans="1:18" ht="24.6" customHeight="1" x14ac:dyDescent="0.7">
      <c r="A737" s="70">
        <v>4</v>
      </c>
      <c r="B737" s="3" t="s">
        <v>38</v>
      </c>
      <c r="C737" s="3" t="s">
        <v>465</v>
      </c>
      <c r="D737" s="3" t="s">
        <v>74</v>
      </c>
      <c r="E737" s="3" t="s">
        <v>463</v>
      </c>
      <c r="F737" s="3" t="s">
        <v>141</v>
      </c>
      <c r="G737" s="3" t="s">
        <v>1011</v>
      </c>
      <c r="H737" s="208">
        <v>2110</v>
      </c>
      <c r="I737" s="70">
        <v>2</v>
      </c>
      <c r="J737" s="209">
        <f>นครพนม!F135</f>
        <v>29303.55</v>
      </c>
      <c r="K737" s="210">
        <f>นครพนม!AM135</f>
        <v>308612.65999999997</v>
      </c>
      <c r="L737" s="211">
        <f>นครพนม!AN135</f>
        <v>380628.12</v>
      </c>
      <c r="M737" s="211">
        <f>นครพนม!AO135</f>
        <v>552089.18000000005</v>
      </c>
      <c r="N737" s="3"/>
      <c r="O737" s="3"/>
      <c r="P737" s="3"/>
      <c r="Q737" s="77">
        <f t="shared" si="37"/>
        <v>-171461.06000000006</v>
      </c>
      <c r="R737" s="78">
        <f t="shared" si="38"/>
        <v>180.39247393364928</v>
      </c>
    </row>
    <row r="738" spans="1:18" ht="24.6" customHeight="1" x14ac:dyDescent="0.7">
      <c r="A738" s="70">
        <v>5</v>
      </c>
      <c r="B738" s="3" t="s">
        <v>38</v>
      </c>
      <c r="C738" s="3" t="s">
        <v>466</v>
      </c>
      <c r="D738" s="3" t="s">
        <v>74</v>
      </c>
      <c r="E738" s="3" t="s">
        <v>463</v>
      </c>
      <c r="F738" s="3" t="s">
        <v>141</v>
      </c>
      <c r="G738" s="3" t="s">
        <v>1012</v>
      </c>
      <c r="H738" s="208">
        <v>2011</v>
      </c>
      <c r="I738" s="70">
        <v>2</v>
      </c>
      <c r="J738" s="209">
        <f>นครพนม!F136</f>
        <v>175918.38</v>
      </c>
      <c r="K738" s="210">
        <f>นครพนม!AM136</f>
        <v>400665.79</v>
      </c>
      <c r="L738" s="211">
        <f>นครพนม!AN136</f>
        <v>246857.56</v>
      </c>
      <c r="M738" s="211">
        <f>นครพนม!AO136</f>
        <v>347851.99000000005</v>
      </c>
      <c r="N738" s="3"/>
      <c r="O738" s="3"/>
      <c r="P738" s="3"/>
      <c r="Q738" s="77">
        <f>L738-M738</f>
        <v>-100994.43000000005</v>
      </c>
      <c r="R738" s="78">
        <f>L738/H738</f>
        <v>122.75363500745897</v>
      </c>
    </row>
    <row r="739" spans="1:18" ht="24.6" customHeight="1" x14ac:dyDescent="0.7">
      <c r="A739" s="212">
        <v>11</v>
      </c>
      <c r="B739" s="213" t="s">
        <v>38</v>
      </c>
      <c r="C739" s="213"/>
      <c r="D739" s="213"/>
      <c r="E739" s="213" t="s">
        <v>56</v>
      </c>
      <c r="F739" s="213"/>
      <c r="G739" s="213" t="s">
        <v>467</v>
      </c>
      <c r="H739" s="216">
        <f>SUM(H735:H738)</f>
        <v>11291</v>
      </c>
      <c r="I739" s="212"/>
      <c r="J739" s="215">
        <f>SUM(J734:J738)</f>
        <v>360968.03</v>
      </c>
      <c r="K739" s="231">
        <f>SUM(K734:K738)</f>
        <v>1969020.7000000002</v>
      </c>
      <c r="L739" s="215">
        <f>SUM(L735:L738)</f>
        <v>1354668.8199999998</v>
      </c>
      <c r="M739" s="215">
        <f>SUM(M735:M738)</f>
        <v>1797338.9800000002</v>
      </c>
      <c r="N739" s="213">
        <v>4</v>
      </c>
      <c r="O739" s="213">
        <v>4</v>
      </c>
      <c r="P739" s="213">
        <f>N739-O739</f>
        <v>0</v>
      </c>
      <c r="Q739" s="77">
        <f t="shared" si="37"/>
        <v>-442670.16000000038</v>
      </c>
      <c r="R739" s="78">
        <f>L739/H739</f>
        <v>119.97775396333361</v>
      </c>
    </row>
    <row r="740" spans="1:18" ht="24.6" customHeight="1" x14ac:dyDescent="0.7">
      <c r="A740" s="70">
        <v>1</v>
      </c>
      <c r="B740" s="3" t="s">
        <v>38</v>
      </c>
      <c r="C740" s="3" t="s">
        <v>446</v>
      </c>
      <c r="D740" s="3" t="s">
        <v>107</v>
      </c>
      <c r="E740" s="3" t="s">
        <v>468</v>
      </c>
      <c r="F740" s="3" t="s">
        <v>171</v>
      </c>
      <c r="G740" s="3" t="s">
        <v>469</v>
      </c>
      <c r="H740" s="208"/>
      <c r="I740" s="70"/>
      <c r="J740" s="209"/>
      <c r="K740" s="210"/>
      <c r="L740" s="211"/>
      <c r="M740" s="211"/>
      <c r="N740" s="3"/>
      <c r="O740" s="3"/>
      <c r="P740" s="3"/>
    </row>
    <row r="741" spans="1:18" ht="24.6" customHeight="1" x14ac:dyDescent="0.7">
      <c r="A741" s="70">
        <v>2</v>
      </c>
      <c r="B741" s="3" t="s">
        <v>38</v>
      </c>
      <c r="C741" s="3" t="s">
        <v>446</v>
      </c>
      <c r="D741" s="3" t="s">
        <v>107</v>
      </c>
      <c r="E741" s="3" t="s">
        <v>468</v>
      </c>
      <c r="F741" s="3" t="s">
        <v>141</v>
      </c>
      <c r="G741" s="3" t="s">
        <v>1013</v>
      </c>
      <c r="H741" s="208">
        <v>2552</v>
      </c>
      <c r="I741" s="70">
        <v>2</v>
      </c>
      <c r="J741" s="209">
        <f>นครพนม!F137</f>
        <v>44819.07</v>
      </c>
      <c r="K741" s="210">
        <f>นครพนม!AM137</f>
        <v>13528.089999999997</v>
      </c>
      <c r="L741" s="211">
        <f>นครพนม!AN137</f>
        <v>329860</v>
      </c>
      <c r="M741" s="211">
        <f>นครพนม!AO137</f>
        <v>452985.36</v>
      </c>
      <c r="N741" s="3"/>
      <c r="O741" s="3"/>
      <c r="P741" s="3"/>
      <c r="Q741" s="77">
        <f t="shared" si="37"/>
        <v>-123125.35999999999</v>
      </c>
      <c r="R741" s="78">
        <f t="shared" si="38"/>
        <v>129.25548589341693</v>
      </c>
    </row>
    <row r="742" spans="1:18" ht="24.6" customHeight="1" x14ac:dyDescent="0.7">
      <c r="A742" s="70">
        <v>3</v>
      </c>
      <c r="B742" s="3" t="s">
        <v>38</v>
      </c>
      <c r="C742" s="3" t="s">
        <v>446</v>
      </c>
      <c r="D742" s="3" t="s">
        <v>107</v>
      </c>
      <c r="E742" s="3" t="s">
        <v>468</v>
      </c>
      <c r="F742" s="3" t="s">
        <v>141</v>
      </c>
      <c r="G742" s="3" t="s">
        <v>1014</v>
      </c>
      <c r="H742" s="208">
        <v>996</v>
      </c>
      <c r="I742" s="70">
        <v>1</v>
      </c>
      <c r="J742" s="209">
        <f>นครพนม!F138</f>
        <v>333633.02</v>
      </c>
      <c r="K742" s="210">
        <f>นครพนม!AM138</f>
        <v>1017464.74</v>
      </c>
      <c r="L742" s="211">
        <f>นครพนม!AN138</f>
        <v>344437.70999999996</v>
      </c>
      <c r="M742" s="211">
        <f>นครพนม!AO138</f>
        <v>359746.60000000003</v>
      </c>
      <c r="N742" s="3"/>
      <c r="O742" s="3"/>
      <c r="P742" s="3"/>
      <c r="Q742" s="77">
        <f t="shared" si="37"/>
        <v>-15308.890000000072</v>
      </c>
      <c r="R742" s="78">
        <f t="shared" si="38"/>
        <v>345.8209939759036</v>
      </c>
    </row>
    <row r="743" spans="1:18" ht="24.6" customHeight="1" x14ac:dyDescent="0.7">
      <c r="A743" s="70">
        <v>4</v>
      </c>
      <c r="B743" s="3" t="s">
        <v>38</v>
      </c>
      <c r="C743" s="3" t="s">
        <v>446</v>
      </c>
      <c r="D743" s="3" t="s">
        <v>107</v>
      </c>
      <c r="E743" s="3" t="s">
        <v>468</v>
      </c>
      <c r="F743" s="3" t="s">
        <v>141</v>
      </c>
      <c r="G743" s="3" t="s">
        <v>1015</v>
      </c>
      <c r="H743" s="208">
        <v>3861</v>
      </c>
      <c r="I743" s="70">
        <v>3</v>
      </c>
      <c r="J743" s="209">
        <f>นครพนม!F139</f>
        <v>1382487.48</v>
      </c>
      <c r="K743" s="210">
        <f>นครพนม!AM139</f>
        <v>1396991.1099999999</v>
      </c>
      <c r="L743" s="211">
        <f>นครพนม!AN139</f>
        <v>1224871.79</v>
      </c>
      <c r="M743" s="211">
        <f>นครพนม!AO139</f>
        <v>646577.85</v>
      </c>
      <c r="N743" s="3"/>
      <c r="O743" s="3"/>
      <c r="P743" s="3"/>
      <c r="Q743" s="77">
        <f t="shared" si="37"/>
        <v>578293.94000000006</v>
      </c>
      <c r="R743" s="78">
        <f t="shared" si="38"/>
        <v>317.24211085211084</v>
      </c>
    </row>
    <row r="744" spans="1:18" ht="24.6" customHeight="1" x14ac:dyDescent="0.7">
      <c r="A744" s="212">
        <v>12</v>
      </c>
      <c r="B744" s="213" t="s">
        <v>38</v>
      </c>
      <c r="C744" s="213"/>
      <c r="D744" s="213"/>
      <c r="E744" s="213" t="s">
        <v>56</v>
      </c>
      <c r="F744" s="213"/>
      <c r="G744" s="213" t="s">
        <v>470</v>
      </c>
      <c r="H744" s="216">
        <f>SUM(H741:H743)</f>
        <v>7409</v>
      </c>
      <c r="I744" s="212"/>
      <c r="J744" s="215">
        <f>SUM(J740:J743)</f>
        <v>1760939.57</v>
      </c>
      <c r="K744" s="231">
        <f>SUM(K740:K743)</f>
        <v>2427983.94</v>
      </c>
      <c r="L744" s="215">
        <f>SUM(L740:L743)</f>
        <v>1899169.5</v>
      </c>
      <c r="M744" s="215">
        <f>SUM(M740:M743)</f>
        <v>1459309.81</v>
      </c>
      <c r="N744" s="213">
        <v>3</v>
      </c>
      <c r="O744" s="213">
        <v>3</v>
      </c>
      <c r="P744" s="213">
        <f>N744-O744</f>
        <v>0</v>
      </c>
      <c r="Q744" s="77">
        <f t="shared" si="37"/>
        <v>439859.68999999994</v>
      </c>
      <c r="R744" s="78">
        <f t="shared" si="38"/>
        <v>256.33277095424484</v>
      </c>
    </row>
    <row r="745" spans="1:18" ht="24.6" customHeight="1" x14ac:dyDescent="0.7">
      <c r="A745" s="244"/>
      <c r="B745" s="245" t="s">
        <v>38</v>
      </c>
      <c r="C745" s="245" t="s">
        <v>38</v>
      </c>
      <c r="D745" s="245" t="s">
        <v>38</v>
      </c>
      <c r="E745" s="245" t="s">
        <v>38</v>
      </c>
      <c r="F745" s="245"/>
      <c r="G745" s="245" t="s">
        <v>471</v>
      </c>
      <c r="H745" s="246">
        <f>H609+H618+H636+H645+H662+H672+H693+H710+H720+H733+H739+H744</f>
        <v>389376</v>
      </c>
      <c r="I745" s="244"/>
      <c r="J745" s="247">
        <f t="shared" ref="J745:O745" si="39">J609+J618+J636+J645+J662+J672+J693+J710+J720+J733+J739+J744</f>
        <v>67768879.700000003</v>
      </c>
      <c r="K745" s="248">
        <f t="shared" si="39"/>
        <v>88589429.980000004</v>
      </c>
      <c r="L745" s="247">
        <f t="shared" si="39"/>
        <v>68460119.189999998</v>
      </c>
      <c r="M745" s="247">
        <f t="shared" si="39"/>
        <v>58721905.360000007</v>
      </c>
      <c r="N745" s="245">
        <f t="shared" si="39"/>
        <v>136</v>
      </c>
      <c r="O745" s="245">
        <f t="shared" si="39"/>
        <v>136</v>
      </c>
      <c r="P745" s="245">
        <f>N745-O745</f>
        <v>0</v>
      </c>
      <c r="Q745" s="77">
        <f t="shared" si="37"/>
        <v>9738213.8299999908</v>
      </c>
      <c r="R745" s="78">
        <f t="shared" si="38"/>
        <v>175.82007928069527</v>
      </c>
    </row>
    <row r="746" spans="1:18" ht="24.6" customHeight="1" x14ac:dyDescent="0.7">
      <c r="A746" s="87"/>
      <c r="B746" s="85"/>
      <c r="C746" s="85"/>
      <c r="D746" s="85"/>
      <c r="E746" s="340" t="s">
        <v>472</v>
      </c>
      <c r="F746" s="341"/>
      <c r="G746" s="342"/>
      <c r="H746" s="86"/>
      <c r="I746" s="87"/>
      <c r="J746" s="83">
        <f>J745/O745</f>
        <v>498300.58602941176</v>
      </c>
      <c r="K746" s="84">
        <f>K745/O745</f>
        <v>651392.86750000005</v>
      </c>
      <c r="L746" s="83">
        <f>L745/O745</f>
        <v>503383.22933823528</v>
      </c>
      <c r="M746" s="83">
        <f>M745/O745</f>
        <v>431778.71588235302</v>
      </c>
      <c r="N746" s="85"/>
      <c r="O746" s="85"/>
      <c r="P746" s="85"/>
      <c r="Q746" s="77">
        <f t="shared" si="37"/>
        <v>71604.513455882261</v>
      </c>
    </row>
    <row r="747" spans="1:18" ht="24.6" customHeight="1" x14ac:dyDescent="0.7">
      <c r="A747" s="85"/>
      <c r="B747" s="85"/>
      <c r="C747" s="85"/>
      <c r="D747" s="85"/>
      <c r="E747" s="315" t="s">
        <v>477</v>
      </c>
      <c r="F747" s="316"/>
      <c r="G747" s="317"/>
      <c r="H747" s="86">
        <f>H82+H334+H460+H554+H583+H745</f>
        <v>2327014</v>
      </c>
      <c r="I747" s="87"/>
      <c r="J747" s="83">
        <f t="shared" ref="J747:P747" si="40">J82+J334+J460+J554+J583+J745</f>
        <v>442896548.48000008</v>
      </c>
      <c r="K747" s="84">
        <f t="shared" si="40"/>
        <v>551509053.81999993</v>
      </c>
      <c r="L747" s="83">
        <f t="shared" si="40"/>
        <v>363523195.34000003</v>
      </c>
      <c r="M747" s="83">
        <f t="shared" si="40"/>
        <v>359153953.50000006</v>
      </c>
      <c r="N747" s="88">
        <f t="shared" si="40"/>
        <v>595</v>
      </c>
      <c r="O747" s="88">
        <f t="shared" si="40"/>
        <v>595</v>
      </c>
      <c r="P747" s="88">
        <f t="shared" si="40"/>
        <v>0</v>
      </c>
      <c r="Q747" s="77">
        <f>L747-M747</f>
        <v>4369241.8399999738</v>
      </c>
      <c r="R747" s="78">
        <f t="shared" si="38"/>
        <v>156.21874012790641</v>
      </c>
    </row>
    <row r="748" spans="1:18" ht="24.6" customHeight="1" x14ac:dyDescent="0.7">
      <c r="A748" s="85"/>
      <c r="B748" s="85"/>
      <c r="C748" s="85"/>
      <c r="D748" s="85"/>
      <c r="E748" s="315" t="s">
        <v>478</v>
      </c>
      <c r="F748" s="316"/>
      <c r="G748" s="317"/>
      <c r="H748" s="86"/>
      <c r="I748" s="87"/>
      <c r="J748" s="83">
        <f>J747/O747</f>
        <v>744363.94702521025</v>
      </c>
      <c r="K748" s="83">
        <f>K747/O747</f>
        <v>926905.97280672262</v>
      </c>
      <c r="L748" s="83">
        <f>L747/O747</f>
        <v>610963.35351260507</v>
      </c>
      <c r="M748" s="83">
        <f>M747/O747</f>
        <v>603620.0899159665</v>
      </c>
      <c r="N748" s="85"/>
      <c r="O748" s="85"/>
      <c r="P748" s="85"/>
      <c r="Q748" s="77">
        <f>L748-M748</f>
        <v>7343.2635966385715</v>
      </c>
    </row>
    <row r="751" spans="1:18" x14ac:dyDescent="0.7">
      <c r="K751" s="78"/>
    </row>
    <row r="752" spans="1:18" x14ac:dyDescent="0.7">
      <c r="K752" s="78"/>
    </row>
    <row r="753" spans="11:11" x14ac:dyDescent="0.7">
      <c r="K753" s="78"/>
    </row>
    <row r="754" spans="11:11" x14ac:dyDescent="0.7">
      <c r="K754" s="78"/>
    </row>
    <row r="755" spans="11:11" x14ac:dyDescent="0.7">
      <c r="K755" s="78"/>
    </row>
    <row r="756" spans="11:11" x14ac:dyDescent="0.7">
      <c r="K756" s="78"/>
    </row>
    <row r="757" spans="11:11" x14ac:dyDescent="0.7">
      <c r="K757" s="78"/>
    </row>
    <row r="758" spans="11:11" x14ac:dyDescent="0.7">
      <c r="K758" s="78"/>
    </row>
    <row r="759" spans="11:11" x14ac:dyDescent="0.7">
      <c r="K759" s="78"/>
    </row>
  </sheetData>
  <autoFilter ref="A4:WVM748" xr:uid="{00000000-0009-0000-0000-00000F000000}"/>
  <mergeCells count="26">
    <mergeCell ref="R3:R4"/>
    <mergeCell ref="N3:P3"/>
    <mergeCell ref="M3:M4"/>
    <mergeCell ref="Q3:Q4"/>
    <mergeCell ref="E747:G747"/>
    <mergeCell ref="E83:G83"/>
    <mergeCell ref="J3:J4"/>
    <mergeCell ref="K3:K4"/>
    <mergeCell ref="F3:F4"/>
    <mergeCell ref="G3:G4"/>
    <mergeCell ref="H3:H4"/>
    <mergeCell ref="I3:I4"/>
    <mergeCell ref="E746:G746"/>
    <mergeCell ref="E748:G748"/>
    <mergeCell ref="A1:L1"/>
    <mergeCell ref="A2:L2"/>
    <mergeCell ref="E555:G555"/>
    <mergeCell ref="E584:G584"/>
    <mergeCell ref="E461:G461"/>
    <mergeCell ref="A3:A4"/>
    <mergeCell ref="B3:B4"/>
    <mergeCell ref="C3:C4"/>
    <mergeCell ref="D3:D4"/>
    <mergeCell ref="E3:E4"/>
    <mergeCell ref="E335:G335"/>
    <mergeCell ref="L3:L4"/>
  </mergeCells>
  <conditionalFormatting sqref="L3:M19 L75:M75 L84:M84 L112:M112 L125:M125 L138:M138 L156:M156 L167:M167 L183:M183 L191:M191 L197:M197 L211:M211 L223:M223 L240:M240 L262:M262 L273:M273 L288:M288 L295:M295 L301:M301 L312:M312 L318:M318 L321:M321 L328:M328 L336:M336 L356:M356 L368:M368 L377:M377 L391:M391 L398:M398 L405:M405 L414:M414 L429:M429 L434:M434 L440:M440 L446:M446 L453:M453 L462:M479 L481:M491 L493:M508 L510:M516 L518:M523 L525:M528 L530:M537 L539:M545 L547:M552 L556:M558 L560:M565 L567:M575 L577:M581 L585:M608 L610:M617 L619:M635 L637:M644 L646:M661 L663:M671 L673:M692 L694:M709 L711:M719 L721:M732 L734:M738 L749:M1048576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21:M33">
    <cfRule type="containsText" dxfId="6" priority="9" operator="containsText" text="น้อยกว่ากลุ่ม">
      <formula>NOT(ISERROR(SEARCH("น้อยกว่ากลุ่ม",L21)))</formula>
    </cfRule>
  </conditionalFormatting>
  <conditionalFormatting sqref="L35:M46">
    <cfRule type="containsText" dxfId="5" priority="8" operator="containsText" text="น้อยกว่ากลุ่ม">
      <formula>NOT(ISERROR(SEARCH("น้อยกว่ากลุ่ม",L35)))</formula>
    </cfRule>
  </conditionalFormatting>
  <conditionalFormatting sqref="L48:M51">
    <cfRule type="containsText" dxfId="4" priority="7" operator="containsText" text="น้อยกว่ากลุ่ม">
      <formula>NOT(ISERROR(SEARCH("น้อยกว่ากลุ่ม",L48)))</formula>
    </cfRule>
  </conditionalFormatting>
  <conditionalFormatting sqref="L53:M57">
    <cfRule type="containsText" dxfId="3" priority="6" operator="containsText" text="น้อยกว่ากลุ่ม">
      <formula>NOT(ISERROR(SEARCH("น้อยกว่ากลุ่ม",L53)))</formula>
    </cfRule>
  </conditionalFormatting>
  <conditionalFormatting sqref="L59:M64">
    <cfRule type="containsText" dxfId="2" priority="2" operator="containsText" text="น้อยกว่ากลุ่ม">
      <formula>NOT(ISERROR(SEARCH("น้อยกว่ากลุ่ม",L59)))</formula>
    </cfRule>
  </conditionalFormatting>
  <conditionalFormatting sqref="L67:M73">
    <cfRule type="containsText" dxfId="1" priority="1" operator="containsText" text="น้อยกว่ากลุ่ม">
      <formula>NOT(ISERROR(SEARCH("น้อยกว่ากลุ่ม",L67)))</formula>
    </cfRule>
  </conditionalFormatting>
  <conditionalFormatting sqref="L740:M743">
    <cfRule type="containsText" dxfId="0" priority="10" operator="containsText" text="น้อยกว่ากลุ่ม">
      <formula>NOT(ISERROR(SEARCH("น้อยกว่ากลุ่ม",L740)))</formula>
    </cfRule>
  </conditionalFormatting>
  <pageMargins left="0.49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AN151"/>
  <sheetViews>
    <sheetView topLeftCell="X1" zoomScale="98" zoomScaleNormal="98" workbookViewId="0">
      <selection activeCell="AM10" sqref="AM10:AM70"/>
    </sheetView>
  </sheetViews>
  <sheetFormatPr defaultColWidth="4.8984375" defaultRowHeight="13.8" x14ac:dyDescent="0.25"/>
  <cols>
    <col min="1" max="1" width="6.09765625" style="121" bestFit="1" customWidth="1"/>
    <col min="2" max="2" width="13.19921875" style="121" bestFit="1" customWidth="1"/>
    <col min="3" max="3" width="8.19921875" style="121" bestFit="1" customWidth="1"/>
    <col min="4" max="4" width="27.3984375" style="121" bestFit="1" customWidth="1"/>
    <col min="5" max="5" width="26.3984375" bestFit="1" customWidth="1"/>
    <col min="6" max="34" width="8.796875"/>
    <col min="35" max="35" width="15.09765625" style="123" bestFit="1" customWidth="1"/>
    <col min="36" max="36" width="15.69921875" style="134" bestFit="1" customWidth="1"/>
    <col min="37" max="37" width="14" style="125" bestFit="1" customWidth="1"/>
    <col min="38" max="38" width="15.8984375" style="135" bestFit="1" customWidth="1"/>
    <col min="39" max="39" width="16.59765625" style="136" bestFit="1" customWidth="1"/>
    <col min="40" max="40" width="14.8984375" style="125" bestFit="1" customWidth="1"/>
    <col min="41" max="16384" width="4.8984375" style="121"/>
  </cols>
  <sheetData>
    <row r="1" spans="1:40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2064</v>
      </c>
      <c r="N1" t="s">
        <v>2065</v>
      </c>
      <c r="O1" t="s">
        <v>2066</v>
      </c>
      <c r="P1" t="s">
        <v>2067</v>
      </c>
      <c r="Q1" t="s">
        <v>2068</v>
      </c>
      <c r="R1" t="s">
        <v>2069</v>
      </c>
      <c r="S1" t="s">
        <v>2070</v>
      </c>
      <c r="T1" t="s">
        <v>2071</v>
      </c>
      <c r="U1" t="s">
        <v>2072</v>
      </c>
      <c r="V1" t="s">
        <v>2073</v>
      </c>
      <c r="W1" t="s">
        <v>2669</v>
      </c>
      <c r="X1" t="s">
        <v>2074</v>
      </c>
      <c r="Y1" t="s">
        <v>2075</v>
      </c>
      <c r="Z1" t="s">
        <v>2076</v>
      </c>
      <c r="AA1" t="s">
        <v>2077</v>
      </c>
      <c r="AB1" t="s">
        <v>2078</v>
      </c>
      <c r="AC1" t="s">
        <v>2079</v>
      </c>
      <c r="AD1" t="s">
        <v>2080</v>
      </c>
      <c r="AE1" t="s">
        <v>2081</v>
      </c>
      <c r="AF1" t="s">
        <v>2082</v>
      </c>
      <c r="AG1" t="s">
        <v>2083</v>
      </c>
      <c r="AH1" t="s">
        <v>2084</v>
      </c>
      <c r="AI1" s="123" t="s">
        <v>0</v>
      </c>
      <c r="AJ1" s="124" t="s">
        <v>1</v>
      </c>
      <c r="AK1" s="125" t="s">
        <v>2</v>
      </c>
      <c r="AL1" s="126" t="s">
        <v>3</v>
      </c>
      <c r="AM1" s="127" t="s">
        <v>4</v>
      </c>
      <c r="AN1" s="128" t="s">
        <v>5</v>
      </c>
    </row>
    <row r="2" spans="1:40" x14ac:dyDescent="0.25">
      <c r="E2" t="s">
        <v>2085</v>
      </c>
      <c r="F2" t="s">
        <v>2086</v>
      </c>
      <c r="G2" t="s">
        <v>2087</v>
      </c>
      <c r="H2" t="s">
        <v>2088</v>
      </c>
      <c r="I2" t="s">
        <v>2089</v>
      </c>
      <c r="J2" t="s">
        <v>2090</v>
      </c>
      <c r="K2" t="s">
        <v>2091</v>
      </c>
      <c r="L2" t="s">
        <v>2092</v>
      </c>
      <c r="M2" t="s">
        <v>2093</v>
      </c>
      <c r="N2" t="s">
        <v>2094</v>
      </c>
      <c r="O2" t="s">
        <v>2095</v>
      </c>
      <c r="P2" t="s">
        <v>2096</v>
      </c>
      <c r="Q2" t="s">
        <v>2097</v>
      </c>
      <c r="R2" t="s">
        <v>2098</v>
      </c>
      <c r="S2" t="s">
        <v>2099</v>
      </c>
      <c r="T2" t="s">
        <v>2100</v>
      </c>
      <c r="U2" t="s">
        <v>2101</v>
      </c>
      <c r="V2" t="s">
        <v>2102</v>
      </c>
      <c r="W2" t="s">
        <v>2670</v>
      </c>
      <c r="X2" t="s">
        <v>2103</v>
      </c>
      <c r="Y2" t="s">
        <v>2104</v>
      </c>
      <c r="Z2" t="s">
        <v>2105</v>
      </c>
      <c r="AA2" t="s">
        <v>2106</v>
      </c>
      <c r="AB2" t="s">
        <v>2107</v>
      </c>
      <c r="AC2" t="s">
        <v>2108</v>
      </c>
      <c r="AD2" t="s">
        <v>2109</v>
      </c>
      <c r="AE2" t="s">
        <v>2110</v>
      </c>
      <c r="AF2" t="s">
        <v>2111</v>
      </c>
      <c r="AG2" t="s">
        <v>2112</v>
      </c>
      <c r="AH2" t="s">
        <v>2113</v>
      </c>
    </row>
    <row r="3" spans="1:40" x14ac:dyDescent="0.25">
      <c r="E3" t="s">
        <v>2114</v>
      </c>
      <c r="F3">
        <v>31005362.149999999</v>
      </c>
      <c r="G3">
        <v>10894565.08</v>
      </c>
      <c r="H3">
        <v>4633116.38</v>
      </c>
      <c r="I3">
        <v>21469</v>
      </c>
      <c r="J3">
        <v>62220803.960000001</v>
      </c>
      <c r="K3">
        <v>30255186.48</v>
      </c>
      <c r="L3">
        <v>2</v>
      </c>
      <c r="M3">
        <v>171554</v>
      </c>
      <c r="N3">
        <v>1625998.4</v>
      </c>
      <c r="O3">
        <v>299520</v>
      </c>
      <c r="P3">
        <v>7375549.3899999997</v>
      </c>
      <c r="Q3">
        <v>1078086.56</v>
      </c>
      <c r="R3">
        <v>-10</v>
      </c>
      <c r="S3">
        <v>127751</v>
      </c>
      <c r="T3">
        <v>384658.7</v>
      </c>
      <c r="U3">
        <v>-61623929.460000001</v>
      </c>
      <c r="V3">
        <v>177252078.06</v>
      </c>
      <c r="W3">
        <v>4000.13</v>
      </c>
      <c r="X3">
        <v>27117145.57</v>
      </c>
      <c r="Y3">
        <v>5349754.7699999996</v>
      </c>
      <c r="Z3">
        <v>1538.51</v>
      </c>
      <c r="AA3">
        <v>16863455.300000001</v>
      </c>
      <c r="AB3">
        <v>4123423.85</v>
      </c>
      <c r="AC3">
        <v>22132336.460000001</v>
      </c>
      <c r="AD3">
        <v>133666</v>
      </c>
      <c r="AE3">
        <v>20034.48</v>
      </c>
      <c r="AF3">
        <v>14311428.82</v>
      </c>
      <c r="AG3">
        <v>2563274.98</v>
      </c>
      <c r="AH3">
        <v>1959328.99</v>
      </c>
      <c r="AI3" s="123">
        <f ca="1">SUM(AI4:AI71)</f>
        <v>0</v>
      </c>
      <c r="AJ3" s="129">
        <f>SUM(AJ4:AJ71)</f>
        <v>10549343.280000001</v>
      </c>
      <c r="AK3" s="125">
        <f t="shared" ref="AK3:AN3" ca="1" si="0">SUM(AK4:AK71)</f>
        <v>-16611579.989999996</v>
      </c>
      <c r="AL3" s="130">
        <f t="shared" si="0"/>
        <v>64236862.159999989</v>
      </c>
      <c r="AM3" s="131" t="e">
        <f t="shared" si="0"/>
        <v>#REF!</v>
      </c>
      <c r="AN3" s="125" t="e">
        <f t="shared" si="0"/>
        <v>#REF!</v>
      </c>
    </row>
    <row r="4" spans="1:40" x14ac:dyDescent="0.25">
      <c r="E4" t="s">
        <v>2115</v>
      </c>
      <c r="F4">
        <v>388459.31</v>
      </c>
      <c r="H4">
        <v>0</v>
      </c>
      <c r="J4">
        <v>1366730.06</v>
      </c>
      <c r="K4">
        <v>289313.88</v>
      </c>
      <c r="M4">
        <v>0</v>
      </c>
      <c r="Q4">
        <v>56.07</v>
      </c>
      <c r="U4">
        <v>-25320.63</v>
      </c>
      <c r="V4">
        <v>2203471.11</v>
      </c>
      <c r="AA4">
        <v>468462.76</v>
      </c>
      <c r="AB4">
        <v>89880</v>
      </c>
      <c r="AC4">
        <v>583168.76</v>
      </c>
      <c r="AD4">
        <v>46320</v>
      </c>
      <c r="AF4">
        <v>36313.980000000003</v>
      </c>
      <c r="AG4">
        <v>26243.32</v>
      </c>
      <c r="AI4" s="123">
        <f t="shared" ref="AI4:AI9" ca="1" si="1">SUM(AI4:AI71)</f>
        <v>0</v>
      </c>
      <c r="AJ4" s="129">
        <f t="shared" ref="AJ4:AJ9" si="2">SUM(L4:P4)</f>
        <v>0</v>
      </c>
      <c r="AK4" s="125">
        <f ca="1">AI4-AJ4</f>
        <v>3590.21</v>
      </c>
      <c r="AL4" s="130">
        <f t="shared" ref="AL4:AL9" si="3">SUM(U4:AH4)</f>
        <v>3428539.3</v>
      </c>
      <c r="AM4" s="131" t="e">
        <f>SUM(#REF!)</f>
        <v>#REF!</v>
      </c>
      <c r="AN4" s="125" t="e">
        <f>AL4-AM4</f>
        <v>#REF!</v>
      </c>
    </row>
    <row r="5" spans="1:40" x14ac:dyDescent="0.25">
      <c r="E5" t="s">
        <v>2116</v>
      </c>
      <c r="F5">
        <v>742907.2</v>
      </c>
      <c r="H5">
        <v>0</v>
      </c>
      <c r="J5">
        <v>1146381.03</v>
      </c>
      <c r="K5">
        <v>90500.83</v>
      </c>
      <c r="Q5">
        <v>1184</v>
      </c>
      <c r="U5">
        <v>-338719.06</v>
      </c>
      <c r="V5">
        <v>2015454.62</v>
      </c>
      <c r="X5">
        <v>238800.6</v>
      </c>
      <c r="AB5">
        <v>1766816.99</v>
      </c>
      <c r="AC5">
        <v>71614</v>
      </c>
      <c r="AE5">
        <v>1528.48</v>
      </c>
      <c r="AF5">
        <v>216250.62</v>
      </c>
      <c r="AG5">
        <v>43178</v>
      </c>
      <c r="AH5">
        <v>1371176.99</v>
      </c>
      <c r="AI5" s="123">
        <f t="shared" ca="1" si="1"/>
        <v>0</v>
      </c>
      <c r="AJ5" s="129">
        <f t="shared" si="2"/>
        <v>0</v>
      </c>
      <c r="AK5" s="125">
        <f t="shared" ref="AK5:AK9" ca="1" si="4">AI5-AJ5</f>
        <v>0</v>
      </c>
      <c r="AL5" s="130">
        <f t="shared" si="3"/>
        <v>5386101.2400000002</v>
      </c>
      <c r="AM5" s="131" t="e">
        <f>SUM(#REF!)</f>
        <v>#REF!</v>
      </c>
      <c r="AN5" s="125" t="e">
        <f t="shared" ref="AN5:AN69" si="5">AL5-AM5</f>
        <v>#REF!</v>
      </c>
    </row>
    <row r="6" spans="1:40" x14ac:dyDescent="0.25">
      <c r="E6" t="s">
        <v>2117</v>
      </c>
      <c r="F6">
        <v>31314.44</v>
      </c>
      <c r="J6">
        <v>2175681.41</v>
      </c>
      <c r="K6">
        <v>1757.4</v>
      </c>
      <c r="M6">
        <v>0</v>
      </c>
      <c r="N6">
        <v>1994.04</v>
      </c>
      <c r="Q6">
        <v>0</v>
      </c>
      <c r="U6">
        <v>1413665.22</v>
      </c>
      <c r="V6">
        <v>840540.25</v>
      </c>
      <c r="AA6">
        <v>194930</v>
      </c>
      <c r="AB6">
        <v>120000</v>
      </c>
      <c r="AC6">
        <v>194930</v>
      </c>
      <c r="AF6">
        <v>145674.04</v>
      </c>
      <c r="AG6">
        <v>21772.22</v>
      </c>
      <c r="AI6" s="123">
        <f t="shared" ca="1" si="1"/>
        <v>0</v>
      </c>
      <c r="AJ6" s="129">
        <f t="shared" si="2"/>
        <v>1994.04</v>
      </c>
      <c r="AK6" s="125">
        <f t="shared" ca="1" si="4"/>
        <v>0</v>
      </c>
      <c r="AL6" s="130">
        <f t="shared" si="3"/>
        <v>2931511.73</v>
      </c>
      <c r="AM6" s="131" t="e">
        <f>SUM(#REF!)</f>
        <v>#REF!</v>
      </c>
      <c r="AN6" s="125" t="e">
        <f t="shared" si="5"/>
        <v>#REF!</v>
      </c>
    </row>
    <row r="7" spans="1:40" x14ac:dyDescent="0.25">
      <c r="E7" t="s">
        <v>2118</v>
      </c>
      <c r="F7">
        <v>274510.62</v>
      </c>
      <c r="G7">
        <v>-575</v>
      </c>
      <c r="H7">
        <v>4000</v>
      </c>
      <c r="J7">
        <v>754502.67</v>
      </c>
      <c r="K7">
        <v>225371.2</v>
      </c>
      <c r="M7">
        <v>4000</v>
      </c>
      <c r="N7">
        <v>0</v>
      </c>
      <c r="Q7">
        <v>115</v>
      </c>
      <c r="U7">
        <v>-675569.46</v>
      </c>
      <c r="V7">
        <v>2129382.7599999998</v>
      </c>
      <c r="AA7">
        <v>196100</v>
      </c>
      <c r="AB7">
        <v>60250</v>
      </c>
      <c r="AC7">
        <v>256350</v>
      </c>
      <c r="AE7">
        <v>6080</v>
      </c>
      <c r="AF7">
        <v>150809.76999999999</v>
      </c>
      <c r="AG7">
        <v>43229.04</v>
      </c>
      <c r="AI7" s="123">
        <f t="shared" ca="1" si="1"/>
        <v>0</v>
      </c>
      <c r="AJ7" s="129">
        <f t="shared" si="2"/>
        <v>4000</v>
      </c>
      <c r="AK7" s="125">
        <f t="shared" ca="1" si="4"/>
        <v>6882.25</v>
      </c>
      <c r="AL7" s="130">
        <f t="shared" si="3"/>
        <v>2166632.11</v>
      </c>
      <c r="AM7" s="131" t="e">
        <f>SUM(#REF!)</f>
        <v>#REF!</v>
      </c>
      <c r="AN7" s="125" t="e">
        <f t="shared" si="5"/>
        <v>#REF!</v>
      </c>
    </row>
    <row r="8" spans="1:40" x14ac:dyDescent="0.25">
      <c r="AI8" s="123">
        <f t="shared" ca="1" si="1"/>
        <v>0</v>
      </c>
      <c r="AJ8" s="129">
        <f t="shared" si="2"/>
        <v>0</v>
      </c>
      <c r="AK8" s="125">
        <f t="shared" ca="1" si="4"/>
        <v>-153674.29</v>
      </c>
      <c r="AL8" s="130">
        <f t="shared" si="3"/>
        <v>0</v>
      </c>
      <c r="AM8" s="131" t="e">
        <f>SUM(#REF!)</f>
        <v>#REF!</v>
      </c>
      <c r="AN8" s="125" t="e">
        <f t="shared" si="5"/>
        <v>#REF!</v>
      </c>
    </row>
    <row r="9" spans="1:40" x14ac:dyDescent="0.25">
      <c r="AI9" s="123">
        <f t="shared" ca="1" si="1"/>
        <v>0</v>
      </c>
      <c r="AJ9" s="129">
        <f t="shared" si="2"/>
        <v>0</v>
      </c>
      <c r="AK9" s="125">
        <f t="shared" ca="1" si="4"/>
        <v>0</v>
      </c>
      <c r="AL9" s="130">
        <f t="shared" si="3"/>
        <v>0</v>
      </c>
      <c r="AM9" s="131" t="e">
        <f>SUM(#REF!)</f>
        <v>#REF!</v>
      </c>
      <c r="AN9" s="125" t="e">
        <f t="shared" si="5"/>
        <v>#REF!</v>
      </c>
    </row>
    <row r="10" spans="1:40" x14ac:dyDescent="0.25">
      <c r="A10" s="121" t="s">
        <v>136</v>
      </c>
      <c r="B10" s="121" t="s">
        <v>137</v>
      </c>
      <c r="C10" s="121">
        <v>9017</v>
      </c>
      <c r="D10" s="121" t="s">
        <v>142</v>
      </c>
      <c r="E10" t="s">
        <v>142</v>
      </c>
      <c r="F10">
        <v>502880.68</v>
      </c>
      <c r="G10">
        <v>535372.89</v>
      </c>
      <c r="H10">
        <v>59382.07</v>
      </c>
      <c r="J10">
        <v>880575.62</v>
      </c>
      <c r="K10">
        <v>572936.79</v>
      </c>
      <c r="M10">
        <v>0</v>
      </c>
      <c r="Q10">
        <v>2160</v>
      </c>
      <c r="U10">
        <v>-118697.91</v>
      </c>
      <c r="V10">
        <v>2551638.71</v>
      </c>
      <c r="X10">
        <v>386844.18</v>
      </c>
      <c r="Y10">
        <v>528961.81999999995</v>
      </c>
      <c r="AA10">
        <v>477541.2</v>
      </c>
      <c r="AC10">
        <v>585819.19999999995</v>
      </c>
      <c r="AF10">
        <v>647049.72</v>
      </c>
      <c r="AG10">
        <v>44431.03</v>
      </c>
      <c r="AI10" s="123">
        <f>SUM(F10:I10)</f>
        <v>1097635.6400000001</v>
      </c>
      <c r="AJ10" s="129">
        <f>SUM(M10:R10)</f>
        <v>2160</v>
      </c>
      <c r="AK10" s="125">
        <f>AI10-AJ10</f>
        <v>1095475.6400000001</v>
      </c>
      <c r="AL10" s="130">
        <f>SUM(W10:AB10)</f>
        <v>1393347.2</v>
      </c>
      <c r="AM10" s="131">
        <f>SUM(AC10:AH10)</f>
        <v>1277299.95</v>
      </c>
      <c r="AN10" s="125">
        <f t="shared" si="5"/>
        <v>116047.25</v>
      </c>
    </row>
    <row r="11" spans="1:40" x14ac:dyDescent="0.25">
      <c r="A11" s="121" t="s">
        <v>136</v>
      </c>
      <c r="B11" s="121" t="s">
        <v>137</v>
      </c>
      <c r="C11" s="121">
        <v>4386</v>
      </c>
      <c r="D11" s="121" t="s">
        <v>144</v>
      </c>
      <c r="E11" t="s">
        <v>144</v>
      </c>
      <c r="F11">
        <v>182308.45</v>
      </c>
      <c r="G11">
        <v>306440.7</v>
      </c>
      <c r="H11">
        <v>195428.13</v>
      </c>
      <c r="J11">
        <v>1481910.96</v>
      </c>
      <c r="K11">
        <v>143776.54</v>
      </c>
      <c r="N11">
        <v>14760</v>
      </c>
      <c r="P11">
        <v>247760</v>
      </c>
      <c r="Q11">
        <v>0</v>
      </c>
      <c r="U11">
        <v>-343341.02</v>
      </c>
      <c r="V11">
        <v>2241809.08</v>
      </c>
      <c r="X11">
        <v>230027.62</v>
      </c>
      <c r="Y11">
        <v>96864</v>
      </c>
      <c r="AA11">
        <v>213766.2</v>
      </c>
      <c r="AB11">
        <v>242331.02</v>
      </c>
      <c r="AC11">
        <v>322394.2</v>
      </c>
      <c r="AF11">
        <v>113179.71</v>
      </c>
      <c r="AG11">
        <v>138538.21</v>
      </c>
      <c r="AH11">
        <v>60000</v>
      </c>
      <c r="AI11" s="123">
        <f t="shared" ref="AI11:AI70" si="6">SUM(F11:I11)</f>
        <v>684177.28</v>
      </c>
      <c r="AJ11" s="129">
        <f t="shared" ref="AJ11:AJ70" si="7">SUM(M11:R11)</f>
        <v>262520</v>
      </c>
      <c r="AK11" s="125">
        <f t="shared" ref="AK11:AK70" si="8">AI11-AJ11</f>
        <v>421657.28</v>
      </c>
      <c r="AL11" s="130">
        <f t="shared" ref="AL11:AL70" si="9">SUM(W11:AB11)</f>
        <v>782988.84000000008</v>
      </c>
      <c r="AM11" s="131">
        <f t="shared" ref="AM11:AM70" si="10">SUM(AC11:AH11)</f>
        <v>634112.12</v>
      </c>
      <c r="AN11" s="125">
        <f t="shared" si="5"/>
        <v>148876.72000000009</v>
      </c>
    </row>
    <row r="12" spans="1:40" x14ac:dyDescent="0.25">
      <c r="A12" s="121" t="s">
        <v>136</v>
      </c>
      <c r="B12" s="121" t="s">
        <v>137</v>
      </c>
      <c r="C12" s="121">
        <v>3088</v>
      </c>
      <c r="D12" s="121" t="s">
        <v>146</v>
      </c>
      <c r="E12" t="s">
        <v>146</v>
      </c>
      <c r="F12">
        <v>954931.8</v>
      </c>
      <c r="G12">
        <v>181910.65</v>
      </c>
      <c r="H12">
        <v>45013.05</v>
      </c>
      <c r="J12">
        <v>598080.81999999995</v>
      </c>
      <c r="K12">
        <v>234238.52</v>
      </c>
      <c r="M12">
        <v>0</v>
      </c>
      <c r="N12">
        <v>10562.55</v>
      </c>
      <c r="P12">
        <v>1040876</v>
      </c>
      <c r="Q12">
        <v>575.41999999999996</v>
      </c>
      <c r="U12">
        <v>434993.67</v>
      </c>
      <c r="V12">
        <v>790481.55</v>
      </c>
      <c r="X12">
        <v>434557.74</v>
      </c>
      <c r="AA12">
        <v>296896.59999999998</v>
      </c>
      <c r="AC12">
        <v>361053.6</v>
      </c>
      <c r="AF12">
        <v>582791.43000000005</v>
      </c>
      <c r="AG12">
        <v>50923.66</v>
      </c>
      <c r="AI12" s="123">
        <f t="shared" si="6"/>
        <v>1181855.5</v>
      </c>
      <c r="AJ12" s="129">
        <f t="shared" si="7"/>
        <v>1052013.97</v>
      </c>
      <c r="AK12" s="125">
        <f t="shared" si="8"/>
        <v>129841.53000000003</v>
      </c>
      <c r="AL12" s="130">
        <f t="shared" si="9"/>
        <v>731454.34</v>
      </c>
      <c r="AM12" s="131">
        <f t="shared" si="10"/>
        <v>994768.69000000006</v>
      </c>
      <c r="AN12" s="125">
        <f t="shared" si="5"/>
        <v>-263314.35000000009</v>
      </c>
    </row>
    <row r="13" spans="1:40" x14ac:dyDescent="0.25">
      <c r="A13" s="121" t="s">
        <v>136</v>
      </c>
      <c r="B13" s="121" t="s">
        <v>137</v>
      </c>
      <c r="C13" s="121">
        <v>2345</v>
      </c>
      <c r="D13" s="121" t="s">
        <v>148</v>
      </c>
      <c r="E13" t="s">
        <v>148</v>
      </c>
      <c r="F13">
        <v>814857.53</v>
      </c>
      <c r="G13">
        <v>269727.53999999998</v>
      </c>
      <c r="H13">
        <v>107468.6</v>
      </c>
      <c r="J13">
        <v>98927</v>
      </c>
      <c r="K13">
        <v>1021591.61</v>
      </c>
      <c r="M13">
        <v>0</v>
      </c>
      <c r="N13">
        <v>76770</v>
      </c>
      <c r="Q13">
        <v>41.68</v>
      </c>
      <c r="U13">
        <v>115674.18</v>
      </c>
      <c r="V13">
        <v>1997230.39</v>
      </c>
      <c r="X13">
        <v>298000.53000000003</v>
      </c>
      <c r="AA13">
        <v>219997.3</v>
      </c>
      <c r="AB13">
        <v>118985.45</v>
      </c>
      <c r="AC13">
        <v>327915.3</v>
      </c>
      <c r="AF13">
        <v>116753.06</v>
      </c>
      <c r="AG13">
        <v>69458.89</v>
      </c>
      <c r="AI13" s="123">
        <f t="shared" si="6"/>
        <v>1192053.6700000002</v>
      </c>
      <c r="AJ13" s="129">
        <f t="shared" si="7"/>
        <v>76811.679999999993</v>
      </c>
      <c r="AK13" s="125">
        <f t="shared" si="8"/>
        <v>1115241.9900000002</v>
      </c>
      <c r="AL13" s="130">
        <f t="shared" si="9"/>
        <v>636983.28</v>
      </c>
      <c r="AM13" s="131">
        <f t="shared" si="10"/>
        <v>514127.25</v>
      </c>
      <c r="AN13" s="125">
        <f t="shared" si="5"/>
        <v>122856.03000000003</v>
      </c>
    </row>
    <row r="14" spans="1:40" s="132" customFormat="1" x14ac:dyDescent="0.25">
      <c r="A14" s="121" t="s">
        <v>136</v>
      </c>
      <c r="B14" s="121" t="s">
        <v>137</v>
      </c>
      <c r="C14" s="121">
        <v>6935</v>
      </c>
      <c r="D14" s="121" t="s">
        <v>150</v>
      </c>
      <c r="E14" t="s">
        <v>150</v>
      </c>
      <c r="F14">
        <v>938513.92000000004</v>
      </c>
      <c r="G14">
        <v>229925.2</v>
      </c>
      <c r="H14">
        <v>96448.19</v>
      </c>
      <c r="I14"/>
      <c r="J14">
        <v>565831.81000000006</v>
      </c>
      <c r="K14">
        <v>378568.51</v>
      </c>
      <c r="L14"/>
      <c r="M14">
        <v>0</v>
      </c>
      <c r="N14">
        <v>29789.51</v>
      </c>
      <c r="O14"/>
      <c r="P14"/>
      <c r="Q14">
        <v>4654</v>
      </c>
      <c r="R14"/>
      <c r="S14"/>
      <c r="T14"/>
      <c r="U14">
        <v>-362272.79</v>
      </c>
      <c r="V14">
        <v>2502473.91</v>
      </c>
      <c r="W14"/>
      <c r="X14">
        <v>362626.93</v>
      </c>
      <c r="Y14"/>
      <c r="Z14"/>
      <c r="AA14">
        <v>305489.59999999998</v>
      </c>
      <c r="AB14">
        <v>137605.6</v>
      </c>
      <c r="AC14">
        <v>516150.6</v>
      </c>
      <c r="AD14"/>
      <c r="AE14"/>
      <c r="AF14">
        <v>232328.81</v>
      </c>
      <c r="AG14">
        <v>22599.72</v>
      </c>
      <c r="AH14"/>
      <c r="AI14" s="123">
        <f t="shared" si="6"/>
        <v>1264887.31</v>
      </c>
      <c r="AJ14" s="129">
        <f t="shared" si="7"/>
        <v>34443.509999999995</v>
      </c>
      <c r="AK14" s="125">
        <f t="shared" si="8"/>
        <v>1230443.8</v>
      </c>
      <c r="AL14" s="130">
        <f t="shared" si="9"/>
        <v>805722.13</v>
      </c>
      <c r="AM14" s="131">
        <f t="shared" si="10"/>
        <v>771079.12999999989</v>
      </c>
      <c r="AN14" s="125">
        <f t="shared" si="5"/>
        <v>34643.000000000116</v>
      </c>
    </row>
    <row r="15" spans="1:40" x14ac:dyDescent="0.25">
      <c r="A15" s="121" t="s">
        <v>136</v>
      </c>
      <c r="B15" s="121" t="s">
        <v>137</v>
      </c>
      <c r="C15" s="121">
        <v>5524</v>
      </c>
      <c r="D15" s="121" t="s">
        <v>152</v>
      </c>
      <c r="E15" t="s">
        <v>152</v>
      </c>
      <c r="F15">
        <v>545224.65</v>
      </c>
      <c r="G15">
        <v>138582.85</v>
      </c>
      <c r="H15">
        <v>53747.5</v>
      </c>
      <c r="J15">
        <v>15</v>
      </c>
      <c r="K15">
        <v>716207.53</v>
      </c>
      <c r="M15">
        <v>8000</v>
      </c>
      <c r="N15">
        <v>24274.02</v>
      </c>
      <c r="Q15">
        <v>635031.91</v>
      </c>
      <c r="U15">
        <v>-1718008.63</v>
      </c>
      <c r="V15">
        <v>2525004.41</v>
      </c>
      <c r="X15">
        <v>213527.57</v>
      </c>
      <c r="Y15">
        <v>65097.99</v>
      </c>
      <c r="AA15">
        <v>281137.09999999998</v>
      </c>
      <c r="AB15">
        <v>60000</v>
      </c>
      <c r="AC15">
        <v>377869.1</v>
      </c>
      <c r="AF15">
        <v>179250.61</v>
      </c>
      <c r="AG15">
        <v>23167.13</v>
      </c>
      <c r="AH15">
        <v>60000</v>
      </c>
      <c r="AI15" s="123">
        <f t="shared" si="6"/>
        <v>737555</v>
      </c>
      <c r="AJ15" s="129">
        <f t="shared" si="7"/>
        <v>667305.93000000005</v>
      </c>
      <c r="AK15" s="125">
        <f t="shared" si="8"/>
        <v>70249.069999999949</v>
      </c>
      <c r="AL15" s="130">
        <f t="shared" si="9"/>
        <v>619762.65999999992</v>
      </c>
      <c r="AM15" s="131">
        <f t="shared" si="10"/>
        <v>640286.84</v>
      </c>
      <c r="AN15" s="125">
        <f t="shared" si="5"/>
        <v>-20524.180000000051</v>
      </c>
    </row>
    <row r="16" spans="1:40" x14ac:dyDescent="0.25">
      <c r="A16" s="121" t="s">
        <v>136</v>
      </c>
      <c r="B16" s="121" t="s">
        <v>137</v>
      </c>
      <c r="C16" s="121">
        <v>5657</v>
      </c>
      <c r="D16" s="121" t="s">
        <v>154</v>
      </c>
      <c r="E16" t="s">
        <v>154</v>
      </c>
      <c r="F16">
        <v>40718.54</v>
      </c>
      <c r="G16">
        <v>18743.509999999998</v>
      </c>
      <c r="H16">
        <v>319137.71999999997</v>
      </c>
      <c r="J16">
        <v>81896.87</v>
      </c>
      <c r="K16">
        <v>710342.39</v>
      </c>
      <c r="N16">
        <v>163919.4</v>
      </c>
      <c r="Q16">
        <v>3035.06</v>
      </c>
      <c r="U16">
        <v>-3404878.67</v>
      </c>
      <c r="V16">
        <v>4613167.97</v>
      </c>
      <c r="X16">
        <v>192157.16</v>
      </c>
      <c r="AA16">
        <v>4121.7</v>
      </c>
      <c r="AC16">
        <v>150792.70000000001</v>
      </c>
      <c r="AF16">
        <v>226341.53</v>
      </c>
      <c r="AG16">
        <v>23549.360000000001</v>
      </c>
      <c r="AI16" s="123">
        <f t="shared" si="6"/>
        <v>378599.76999999996</v>
      </c>
      <c r="AJ16" s="129">
        <f t="shared" si="7"/>
        <v>166954.46</v>
      </c>
      <c r="AK16" s="125">
        <f t="shared" si="8"/>
        <v>211645.30999999997</v>
      </c>
      <c r="AL16" s="130">
        <f t="shared" si="9"/>
        <v>196278.86000000002</v>
      </c>
      <c r="AM16" s="131">
        <f t="shared" si="10"/>
        <v>400683.58999999997</v>
      </c>
      <c r="AN16" s="125">
        <f t="shared" si="5"/>
        <v>-204404.72999999995</v>
      </c>
    </row>
    <row r="17" spans="1:40" x14ac:dyDescent="0.25">
      <c r="A17" s="121" t="s">
        <v>136</v>
      </c>
      <c r="B17" s="121" t="s">
        <v>137</v>
      </c>
      <c r="C17" s="121">
        <v>4057</v>
      </c>
      <c r="D17" s="121" t="s">
        <v>156</v>
      </c>
      <c r="E17" t="s">
        <v>156</v>
      </c>
      <c r="F17">
        <v>484373.25</v>
      </c>
      <c r="G17">
        <v>511009.06</v>
      </c>
      <c r="H17">
        <v>196464.95</v>
      </c>
      <c r="J17">
        <v>2616187.31</v>
      </c>
      <c r="K17">
        <v>63725.59</v>
      </c>
      <c r="M17">
        <v>7800</v>
      </c>
      <c r="N17">
        <v>55943.48</v>
      </c>
      <c r="Q17">
        <v>457.01</v>
      </c>
      <c r="U17">
        <v>156393.85</v>
      </c>
      <c r="V17">
        <v>2841083.43</v>
      </c>
      <c r="X17">
        <v>448249.25</v>
      </c>
      <c r="Y17">
        <v>519332.56</v>
      </c>
      <c r="AA17">
        <v>92863.2</v>
      </c>
      <c r="AB17">
        <v>216321.26</v>
      </c>
      <c r="AC17">
        <v>150215.20000000001</v>
      </c>
      <c r="AF17">
        <v>297475.13</v>
      </c>
      <c r="AG17">
        <v>18993.55</v>
      </c>
      <c r="AI17" s="123">
        <f t="shared" si="6"/>
        <v>1191847.26</v>
      </c>
      <c r="AJ17" s="129">
        <f t="shared" si="7"/>
        <v>64200.490000000005</v>
      </c>
      <c r="AK17" s="125">
        <f t="shared" si="8"/>
        <v>1127646.77</v>
      </c>
      <c r="AL17" s="130">
        <f t="shared" si="9"/>
        <v>1276766.27</v>
      </c>
      <c r="AM17" s="131">
        <f t="shared" si="10"/>
        <v>466683.88</v>
      </c>
      <c r="AN17" s="125">
        <f t="shared" si="5"/>
        <v>810082.39</v>
      </c>
    </row>
    <row r="18" spans="1:40" x14ac:dyDescent="0.25">
      <c r="A18" s="121" t="s">
        <v>136</v>
      </c>
      <c r="B18" s="121" t="s">
        <v>137</v>
      </c>
      <c r="C18" s="121">
        <v>2737</v>
      </c>
      <c r="D18" s="121" t="s">
        <v>158</v>
      </c>
      <c r="E18" t="s">
        <v>158</v>
      </c>
      <c r="F18">
        <v>178655.1</v>
      </c>
      <c r="G18">
        <v>302923.45</v>
      </c>
      <c r="H18">
        <v>52462.61</v>
      </c>
      <c r="J18">
        <v>3171874.05</v>
      </c>
      <c r="K18">
        <v>275044.92</v>
      </c>
      <c r="N18">
        <v>18240</v>
      </c>
      <c r="Q18">
        <v>2275</v>
      </c>
      <c r="U18">
        <v>3222832.1</v>
      </c>
      <c r="V18">
        <v>675062.61</v>
      </c>
      <c r="X18">
        <v>331020.62</v>
      </c>
      <c r="AA18">
        <v>229384.18</v>
      </c>
      <c r="AC18">
        <v>275864.18</v>
      </c>
      <c r="AF18">
        <v>166547.65</v>
      </c>
      <c r="AG18">
        <v>55442.55</v>
      </c>
      <c r="AI18" s="123">
        <f t="shared" si="6"/>
        <v>534041.16</v>
      </c>
      <c r="AJ18" s="129">
        <f t="shared" si="7"/>
        <v>20515</v>
      </c>
      <c r="AK18" s="125">
        <f t="shared" si="8"/>
        <v>513526.16000000003</v>
      </c>
      <c r="AL18" s="130">
        <f t="shared" si="9"/>
        <v>560404.80000000005</v>
      </c>
      <c r="AM18" s="131">
        <f t="shared" si="10"/>
        <v>497854.37999999995</v>
      </c>
      <c r="AN18" s="125">
        <f t="shared" si="5"/>
        <v>62550.4200000001</v>
      </c>
    </row>
    <row r="19" spans="1:40" x14ac:dyDescent="0.25">
      <c r="A19" s="121" t="s">
        <v>136</v>
      </c>
      <c r="B19" s="121" t="s">
        <v>137</v>
      </c>
      <c r="C19" s="121">
        <v>4167</v>
      </c>
      <c r="D19" s="121" t="s">
        <v>160</v>
      </c>
      <c r="E19" t="s">
        <v>160</v>
      </c>
      <c r="F19">
        <v>248782.68</v>
      </c>
      <c r="G19">
        <v>462421.29</v>
      </c>
      <c r="H19">
        <v>68227.92</v>
      </c>
      <c r="J19">
        <v>16688.86</v>
      </c>
      <c r="K19">
        <v>580346.79</v>
      </c>
      <c r="M19">
        <v>0</v>
      </c>
      <c r="N19">
        <v>17918.3</v>
      </c>
      <c r="Q19">
        <v>7894.23</v>
      </c>
      <c r="U19">
        <v>-1344419.62</v>
      </c>
      <c r="V19">
        <v>1767990.24</v>
      </c>
      <c r="X19">
        <v>1672460.72</v>
      </c>
      <c r="AA19">
        <v>273518</v>
      </c>
      <c r="AC19">
        <v>403556</v>
      </c>
      <c r="AF19">
        <v>496206.67</v>
      </c>
      <c r="AG19">
        <v>69131.66</v>
      </c>
      <c r="AH19">
        <v>50000</v>
      </c>
      <c r="AI19" s="123">
        <f t="shared" si="6"/>
        <v>779431.89</v>
      </c>
      <c r="AJ19" s="129">
        <f t="shared" si="7"/>
        <v>25812.53</v>
      </c>
      <c r="AK19" s="125">
        <f t="shared" si="8"/>
        <v>753619.36</v>
      </c>
      <c r="AL19" s="130">
        <f t="shared" si="9"/>
        <v>1945978.72</v>
      </c>
      <c r="AM19" s="131">
        <f t="shared" si="10"/>
        <v>1018894.33</v>
      </c>
      <c r="AN19" s="125">
        <f t="shared" si="5"/>
        <v>927084.39</v>
      </c>
    </row>
    <row r="20" spans="1:40" x14ac:dyDescent="0.25">
      <c r="A20" s="121" t="s">
        <v>136</v>
      </c>
      <c r="B20" s="121" t="s">
        <v>137</v>
      </c>
      <c r="C20" s="121">
        <v>7036</v>
      </c>
      <c r="D20" s="121" t="s">
        <v>162</v>
      </c>
      <c r="E20" t="s">
        <v>162</v>
      </c>
      <c r="F20">
        <v>10790.29</v>
      </c>
      <c r="G20">
        <v>470262.18</v>
      </c>
      <c r="H20">
        <v>64291.07</v>
      </c>
      <c r="J20">
        <v>3331846.13</v>
      </c>
      <c r="K20">
        <v>874921.44</v>
      </c>
      <c r="M20">
        <v>0</v>
      </c>
      <c r="N20">
        <v>8642</v>
      </c>
      <c r="Q20">
        <v>15237.71</v>
      </c>
      <c r="U20">
        <v>3152692.42</v>
      </c>
      <c r="V20">
        <v>938360.62</v>
      </c>
      <c r="X20">
        <v>372837.63</v>
      </c>
      <c r="Y20">
        <v>443800</v>
      </c>
      <c r="AA20">
        <v>605560</v>
      </c>
      <c r="AB20">
        <v>94083.08</v>
      </c>
      <c r="AC20">
        <v>662620</v>
      </c>
      <c r="AF20">
        <v>137008.76</v>
      </c>
      <c r="AG20">
        <v>79473.59</v>
      </c>
      <c r="AI20" s="123">
        <f t="shared" si="6"/>
        <v>545343.53999999992</v>
      </c>
      <c r="AJ20" s="129">
        <f t="shared" si="7"/>
        <v>23879.71</v>
      </c>
      <c r="AK20" s="125">
        <f t="shared" si="8"/>
        <v>521463.8299999999</v>
      </c>
      <c r="AL20" s="130">
        <f t="shared" si="9"/>
        <v>1516280.71</v>
      </c>
      <c r="AM20" s="131">
        <f t="shared" si="10"/>
        <v>879102.35</v>
      </c>
      <c r="AN20" s="125">
        <f t="shared" si="5"/>
        <v>637178.36</v>
      </c>
    </row>
    <row r="21" spans="1:40" x14ac:dyDescent="0.25">
      <c r="A21" s="121" t="s">
        <v>136</v>
      </c>
      <c r="B21" s="121" t="s">
        <v>137</v>
      </c>
      <c r="C21" s="121">
        <v>4248</v>
      </c>
      <c r="D21" s="121" t="s">
        <v>164</v>
      </c>
      <c r="E21" t="s">
        <v>164</v>
      </c>
      <c r="F21">
        <v>8456.18</v>
      </c>
      <c r="G21">
        <v>363213.25</v>
      </c>
      <c r="H21">
        <v>39304.83</v>
      </c>
      <c r="J21">
        <v>271023.21000000002</v>
      </c>
      <c r="K21">
        <v>325779.13</v>
      </c>
      <c r="M21">
        <v>0</v>
      </c>
      <c r="N21">
        <v>99796.86</v>
      </c>
      <c r="Q21">
        <v>3243.02</v>
      </c>
      <c r="U21">
        <v>-655165.88</v>
      </c>
      <c r="V21">
        <v>1277028.24</v>
      </c>
      <c r="X21">
        <v>562314.52</v>
      </c>
      <c r="Y21">
        <v>28800</v>
      </c>
      <c r="Z21">
        <v>0.35</v>
      </c>
      <c r="AA21">
        <v>304693.59999999998</v>
      </c>
      <c r="AC21">
        <v>454833.6</v>
      </c>
      <c r="AF21">
        <v>133185.19</v>
      </c>
      <c r="AG21">
        <v>24915.32</v>
      </c>
      <c r="AI21" s="123">
        <f t="shared" si="6"/>
        <v>410974.26</v>
      </c>
      <c r="AJ21" s="129">
        <f t="shared" si="7"/>
        <v>103039.88</v>
      </c>
      <c r="AK21" s="125">
        <f t="shared" si="8"/>
        <v>307934.38</v>
      </c>
      <c r="AL21" s="130">
        <f t="shared" si="9"/>
        <v>895808.47</v>
      </c>
      <c r="AM21" s="131">
        <f t="shared" si="10"/>
        <v>612934.11</v>
      </c>
      <c r="AN21" s="125">
        <f t="shared" si="5"/>
        <v>282874.36</v>
      </c>
    </row>
    <row r="22" spans="1:40" x14ac:dyDescent="0.25">
      <c r="A22" s="121" t="s">
        <v>136</v>
      </c>
      <c r="B22" s="121" t="s">
        <v>137</v>
      </c>
      <c r="C22" s="121">
        <v>4016</v>
      </c>
      <c r="D22" s="121" t="s">
        <v>166</v>
      </c>
      <c r="E22" t="s">
        <v>166</v>
      </c>
      <c r="F22">
        <v>193562.97</v>
      </c>
      <c r="G22">
        <v>200269.22</v>
      </c>
      <c r="H22">
        <v>82161.240000000005</v>
      </c>
      <c r="J22">
        <v>643769.82999999996</v>
      </c>
      <c r="K22">
        <v>608785.96</v>
      </c>
      <c r="N22">
        <v>49880</v>
      </c>
      <c r="P22">
        <v>111009.65</v>
      </c>
      <c r="Q22">
        <v>3094.81</v>
      </c>
      <c r="U22">
        <v>117741.69</v>
      </c>
      <c r="V22">
        <v>1741975.93</v>
      </c>
      <c r="X22">
        <v>265549.71999999997</v>
      </c>
      <c r="AA22">
        <v>319912</v>
      </c>
      <c r="AB22">
        <v>85378.48</v>
      </c>
      <c r="AC22">
        <v>369108</v>
      </c>
      <c r="AF22">
        <v>522375.56</v>
      </c>
      <c r="AG22">
        <v>74509.5</v>
      </c>
      <c r="AI22" s="123">
        <f t="shared" si="6"/>
        <v>475993.43</v>
      </c>
      <c r="AJ22" s="129">
        <f t="shared" si="7"/>
        <v>163984.46</v>
      </c>
      <c r="AK22" s="125">
        <f t="shared" si="8"/>
        <v>312008.96999999997</v>
      </c>
      <c r="AL22" s="130">
        <f t="shared" si="9"/>
        <v>670840.19999999995</v>
      </c>
      <c r="AM22" s="131">
        <f t="shared" si="10"/>
        <v>965993.06</v>
      </c>
      <c r="AN22" s="125">
        <f t="shared" si="5"/>
        <v>-295152.8600000001</v>
      </c>
    </row>
    <row r="23" spans="1:40" x14ac:dyDescent="0.25">
      <c r="A23" s="121" t="s">
        <v>136</v>
      </c>
      <c r="B23" s="121" t="s">
        <v>137</v>
      </c>
      <c r="C23" s="121">
        <v>1202</v>
      </c>
      <c r="D23" s="121" t="s">
        <v>168</v>
      </c>
      <c r="E23" t="s">
        <v>168</v>
      </c>
      <c r="F23">
        <v>518996.04</v>
      </c>
      <c r="G23">
        <v>323616.84000000003</v>
      </c>
      <c r="H23">
        <v>179909.78</v>
      </c>
      <c r="J23">
        <v>995597.13</v>
      </c>
      <c r="K23">
        <v>87595.95</v>
      </c>
      <c r="N23">
        <v>18960</v>
      </c>
      <c r="P23">
        <v>0</v>
      </c>
      <c r="Q23">
        <v>2288.8000000000002</v>
      </c>
      <c r="U23">
        <v>-393369.27</v>
      </c>
      <c r="V23">
        <v>2083742</v>
      </c>
      <c r="X23">
        <v>700959.03</v>
      </c>
      <c r="AA23">
        <v>133340.1</v>
      </c>
      <c r="AC23">
        <v>238786.1</v>
      </c>
      <c r="AF23">
        <v>189833</v>
      </c>
      <c r="AG23">
        <v>11585.82</v>
      </c>
      <c r="AI23" s="123">
        <f t="shared" si="6"/>
        <v>1022522.66</v>
      </c>
      <c r="AJ23" s="129">
        <f t="shared" si="7"/>
        <v>21248.799999999999</v>
      </c>
      <c r="AK23" s="125">
        <f t="shared" si="8"/>
        <v>1001273.86</v>
      </c>
      <c r="AL23" s="130">
        <f t="shared" si="9"/>
        <v>834299.13</v>
      </c>
      <c r="AM23" s="131">
        <f t="shared" si="10"/>
        <v>440204.92</v>
      </c>
      <c r="AN23" s="125">
        <f t="shared" si="5"/>
        <v>394094.21</v>
      </c>
    </row>
    <row r="24" spans="1:40" x14ac:dyDescent="0.25">
      <c r="A24" s="121" t="s">
        <v>140</v>
      </c>
      <c r="B24" s="121" t="s">
        <v>170</v>
      </c>
      <c r="C24" s="121">
        <v>6244</v>
      </c>
      <c r="D24" s="121" t="s">
        <v>173</v>
      </c>
      <c r="E24" t="s">
        <v>173</v>
      </c>
      <c r="F24">
        <v>645990.38</v>
      </c>
      <c r="G24">
        <v>0</v>
      </c>
      <c r="H24">
        <v>15680.73</v>
      </c>
      <c r="J24">
        <v>109874.38</v>
      </c>
      <c r="K24">
        <v>460656.41</v>
      </c>
      <c r="N24">
        <v>127.41</v>
      </c>
      <c r="Q24">
        <v>0</v>
      </c>
      <c r="U24">
        <v>-2019</v>
      </c>
      <c r="V24">
        <v>763183.35</v>
      </c>
      <c r="X24">
        <v>1140910.8</v>
      </c>
      <c r="AA24">
        <v>483748</v>
      </c>
      <c r="AB24">
        <v>3000</v>
      </c>
      <c r="AC24">
        <v>625786</v>
      </c>
      <c r="AF24">
        <v>530962.66</v>
      </c>
      <c r="AI24" s="123">
        <f t="shared" si="6"/>
        <v>661671.11</v>
      </c>
      <c r="AJ24" s="129">
        <f t="shared" si="7"/>
        <v>127.41</v>
      </c>
      <c r="AK24" s="125">
        <f t="shared" si="8"/>
        <v>661543.69999999995</v>
      </c>
      <c r="AL24" s="130">
        <f t="shared" si="9"/>
        <v>1627658.8</v>
      </c>
      <c r="AM24" s="131">
        <f t="shared" si="10"/>
        <v>1156748.6600000001</v>
      </c>
      <c r="AN24" s="125">
        <f t="shared" si="5"/>
        <v>470910.1399999999</v>
      </c>
    </row>
    <row r="25" spans="1:40" x14ac:dyDescent="0.25">
      <c r="A25" s="121" t="s">
        <v>140</v>
      </c>
      <c r="B25" s="121" t="s">
        <v>170</v>
      </c>
      <c r="C25" s="121">
        <v>4760</v>
      </c>
      <c r="D25" s="121" t="s">
        <v>174</v>
      </c>
      <c r="E25" t="s">
        <v>174</v>
      </c>
      <c r="F25">
        <v>735744.18</v>
      </c>
      <c r="G25">
        <v>65725.56</v>
      </c>
      <c r="H25">
        <v>84224.15</v>
      </c>
      <c r="J25">
        <v>651981.04</v>
      </c>
      <c r="K25">
        <v>851800.62</v>
      </c>
      <c r="Q25">
        <v>20720.43</v>
      </c>
      <c r="U25">
        <v>-3215998.57</v>
      </c>
      <c r="V25">
        <v>5424740</v>
      </c>
      <c r="X25">
        <v>344670.59</v>
      </c>
      <c r="AA25">
        <v>186581.84</v>
      </c>
      <c r="AF25">
        <v>228304.32</v>
      </c>
      <c r="AG25">
        <v>82934.42</v>
      </c>
      <c r="AH25">
        <v>60000</v>
      </c>
      <c r="AI25" s="123">
        <f t="shared" si="6"/>
        <v>885693.89</v>
      </c>
      <c r="AJ25" s="129">
        <f t="shared" si="7"/>
        <v>20720.43</v>
      </c>
      <c r="AK25" s="125">
        <f t="shared" si="8"/>
        <v>864973.46</v>
      </c>
      <c r="AL25" s="130">
        <f t="shared" si="9"/>
        <v>531252.43000000005</v>
      </c>
      <c r="AM25" s="131">
        <f t="shared" si="10"/>
        <v>371238.74</v>
      </c>
      <c r="AN25" s="125">
        <f t="shared" si="5"/>
        <v>160013.69000000006</v>
      </c>
    </row>
    <row r="26" spans="1:40" x14ac:dyDescent="0.25">
      <c r="A26" s="121" t="s">
        <v>140</v>
      </c>
      <c r="B26" s="121" t="s">
        <v>170</v>
      </c>
      <c r="C26" s="121">
        <v>3665</v>
      </c>
      <c r="D26" s="121" t="s">
        <v>175</v>
      </c>
      <c r="E26" t="s">
        <v>175</v>
      </c>
      <c r="F26">
        <v>531980.57999999996</v>
      </c>
      <c r="G26">
        <v>583823.88</v>
      </c>
      <c r="H26">
        <v>430040.68</v>
      </c>
      <c r="J26">
        <v>1507047.2</v>
      </c>
      <c r="K26">
        <v>5432241.0300000003</v>
      </c>
      <c r="P26">
        <v>855281.35</v>
      </c>
      <c r="Q26">
        <v>1686</v>
      </c>
      <c r="T26">
        <v>384658.7</v>
      </c>
      <c r="U26">
        <v>3943894.7</v>
      </c>
      <c r="V26">
        <v>2965148.71</v>
      </c>
      <c r="X26">
        <v>605234.18000000005</v>
      </c>
      <c r="AC26">
        <v>58787</v>
      </c>
      <c r="AF26">
        <v>209205.51</v>
      </c>
      <c r="AG26">
        <v>2777.76</v>
      </c>
      <c r="AI26" s="123">
        <f t="shared" si="6"/>
        <v>1545845.14</v>
      </c>
      <c r="AJ26" s="129">
        <f t="shared" si="7"/>
        <v>856967.35</v>
      </c>
      <c r="AK26" s="125">
        <f t="shared" si="8"/>
        <v>688877.78999999992</v>
      </c>
      <c r="AL26" s="130">
        <f t="shared" si="9"/>
        <v>605234.18000000005</v>
      </c>
      <c r="AM26" s="131">
        <f t="shared" si="10"/>
        <v>270770.27</v>
      </c>
      <c r="AN26" s="125">
        <f t="shared" si="5"/>
        <v>334463.91000000003</v>
      </c>
    </row>
    <row r="27" spans="1:40" x14ac:dyDescent="0.25">
      <c r="A27" s="121" t="s">
        <v>140</v>
      </c>
      <c r="B27" s="121" t="s">
        <v>170</v>
      </c>
      <c r="C27" s="121">
        <v>4355</v>
      </c>
      <c r="D27" s="121" t="s">
        <v>176</v>
      </c>
      <c r="E27" t="s">
        <v>176</v>
      </c>
      <c r="F27">
        <v>476842.14</v>
      </c>
      <c r="G27">
        <v>3469</v>
      </c>
      <c r="H27">
        <v>2068.79</v>
      </c>
      <c r="J27">
        <v>678324.3</v>
      </c>
      <c r="K27">
        <v>922200.97</v>
      </c>
      <c r="P27">
        <v>576487</v>
      </c>
      <c r="Q27">
        <v>8115</v>
      </c>
      <c r="S27">
        <v>52200</v>
      </c>
      <c r="U27">
        <v>-2006930.83</v>
      </c>
      <c r="V27">
        <v>3263098.4</v>
      </c>
      <c r="X27">
        <v>506127.5</v>
      </c>
      <c r="AA27">
        <v>353960</v>
      </c>
      <c r="AC27">
        <v>411040</v>
      </c>
      <c r="AF27">
        <v>223144.67</v>
      </c>
      <c r="AG27">
        <v>35967.199999999997</v>
      </c>
      <c r="AI27" s="123">
        <f t="shared" si="6"/>
        <v>482379.93</v>
      </c>
      <c r="AJ27" s="129">
        <f t="shared" si="7"/>
        <v>584602</v>
      </c>
      <c r="AK27" s="125">
        <f t="shared" si="8"/>
        <v>-102222.07</v>
      </c>
      <c r="AL27" s="130">
        <f t="shared" si="9"/>
        <v>860087.5</v>
      </c>
      <c r="AM27" s="131">
        <f t="shared" si="10"/>
        <v>670151.87</v>
      </c>
      <c r="AN27" s="125">
        <f t="shared" si="5"/>
        <v>189935.63</v>
      </c>
    </row>
    <row r="28" spans="1:40" x14ac:dyDescent="0.25">
      <c r="A28" s="121" t="s">
        <v>140</v>
      </c>
      <c r="B28" s="121" t="s">
        <v>170</v>
      </c>
      <c r="C28" s="121">
        <v>2703</v>
      </c>
      <c r="D28" s="121" t="s">
        <v>177</v>
      </c>
      <c r="E28" t="s">
        <v>177</v>
      </c>
      <c r="F28">
        <v>190425.86</v>
      </c>
      <c r="G28">
        <v>0</v>
      </c>
      <c r="H28">
        <v>97385.31</v>
      </c>
      <c r="J28">
        <v>1520580.45</v>
      </c>
      <c r="K28">
        <v>125131.56</v>
      </c>
      <c r="Q28">
        <v>3456</v>
      </c>
      <c r="U28">
        <v>-1176593.47</v>
      </c>
      <c r="V28">
        <v>3122820.6</v>
      </c>
      <c r="X28">
        <v>431909.48</v>
      </c>
      <c r="AB28">
        <v>74300</v>
      </c>
      <c r="AC28">
        <v>158322</v>
      </c>
      <c r="AF28">
        <v>291519.32</v>
      </c>
      <c r="AG28">
        <v>72528.11</v>
      </c>
      <c r="AI28" s="123">
        <f t="shared" si="6"/>
        <v>287811.17</v>
      </c>
      <c r="AJ28" s="129">
        <f t="shared" si="7"/>
        <v>3456</v>
      </c>
      <c r="AK28" s="125">
        <f t="shared" si="8"/>
        <v>284355.17</v>
      </c>
      <c r="AL28" s="130">
        <f t="shared" si="9"/>
        <v>506209.48</v>
      </c>
      <c r="AM28" s="131">
        <f t="shared" si="10"/>
        <v>522369.43</v>
      </c>
      <c r="AN28" s="125">
        <f t="shared" si="5"/>
        <v>-16159.950000000012</v>
      </c>
    </row>
    <row r="29" spans="1:40" x14ac:dyDescent="0.25">
      <c r="A29" s="121" t="s">
        <v>140</v>
      </c>
      <c r="B29" s="121" t="s">
        <v>170</v>
      </c>
      <c r="C29" s="121">
        <v>3283</v>
      </c>
      <c r="D29" s="121" t="s">
        <v>178</v>
      </c>
      <c r="E29" t="s">
        <v>178</v>
      </c>
      <c r="F29">
        <v>175033.92</v>
      </c>
      <c r="G29">
        <v>2912829</v>
      </c>
      <c r="H29">
        <v>15632.18</v>
      </c>
      <c r="J29">
        <v>448785.33</v>
      </c>
      <c r="K29">
        <v>266298.58</v>
      </c>
      <c r="Q29">
        <v>0</v>
      </c>
      <c r="U29">
        <v>471244.87</v>
      </c>
      <c r="V29">
        <v>406381</v>
      </c>
      <c r="X29">
        <v>3111840.84</v>
      </c>
      <c r="Z29">
        <v>1528.8</v>
      </c>
      <c r="AA29">
        <v>273540</v>
      </c>
      <c r="AB29">
        <v>119920.52</v>
      </c>
      <c r="AC29">
        <v>389380</v>
      </c>
      <c r="AF29">
        <v>157768.48000000001</v>
      </c>
      <c r="AG29">
        <v>18728.54</v>
      </c>
      <c r="AI29" s="123">
        <f t="shared" si="6"/>
        <v>3103495.1</v>
      </c>
      <c r="AJ29" s="129">
        <f t="shared" si="7"/>
        <v>0</v>
      </c>
      <c r="AK29" s="125">
        <f t="shared" si="8"/>
        <v>3103495.1</v>
      </c>
      <c r="AL29" s="130">
        <f t="shared" si="9"/>
        <v>3506830.1599999997</v>
      </c>
      <c r="AM29" s="131">
        <f t="shared" si="10"/>
        <v>565877.02</v>
      </c>
      <c r="AN29" s="125">
        <f t="shared" si="5"/>
        <v>2940953.1399999997</v>
      </c>
    </row>
    <row r="30" spans="1:40" x14ac:dyDescent="0.25">
      <c r="A30" s="121" t="s">
        <v>140</v>
      </c>
      <c r="B30" s="121" t="s">
        <v>170</v>
      </c>
      <c r="C30" s="121">
        <v>1804</v>
      </c>
      <c r="D30" s="121" t="s">
        <v>179</v>
      </c>
      <c r="E30" t="s">
        <v>179</v>
      </c>
      <c r="F30">
        <v>1365267</v>
      </c>
      <c r="G30">
        <v>58821.94</v>
      </c>
      <c r="H30">
        <v>14044.67</v>
      </c>
      <c r="J30">
        <v>268668</v>
      </c>
      <c r="K30">
        <v>396675.05</v>
      </c>
      <c r="U30">
        <v>-819239.2</v>
      </c>
      <c r="V30">
        <v>2143445.4500000002</v>
      </c>
      <c r="X30">
        <v>773683.61</v>
      </c>
      <c r="AA30">
        <v>173900</v>
      </c>
      <c r="AB30">
        <v>161522.25</v>
      </c>
      <c r="AC30">
        <v>205131</v>
      </c>
      <c r="AF30">
        <v>106479.49</v>
      </c>
      <c r="AG30">
        <v>18224.96</v>
      </c>
      <c r="AI30" s="123">
        <f t="shared" si="6"/>
        <v>1438133.6099999999</v>
      </c>
      <c r="AJ30" s="129">
        <f t="shared" si="7"/>
        <v>0</v>
      </c>
      <c r="AK30" s="125">
        <f t="shared" si="8"/>
        <v>1438133.6099999999</v>
      </c>
      <c r="AL30" s="130">
        <f t="shared" si="9"/>
        <v>1109105.8599999999</v>
      </c>
      <c r="AM30" s="131">
        <f t="shared" si="10"/>
        <v>329835.45</v>
      </c>
      <c r="AN30" s="125">
        <f t="shared" si="5"/>
        <v>779270.40999999992</v>
      </c>
    </row>
    <row r="31" spans="1:40" x14ac:dyDescent="0.25">
      <c r="A31" s="121" t="s">
        <v>140</v>
      </c>
      <c r="B31" s="121" t="s">
        <v>170</v>
      </c>
      <c r="C31" s="121">
        <v>2904</v>
      </c>
      <c r="D31" s="121" t="s">
        <v>180</v>
      </c>
      <c r="E31" t="s">
        <v>180</v>
      </c>
      <c r="F31">
        <v>912504.37</v>
      </c>
      <c r="G31">
        <v>0</v>
      </c>
      <c r="H31">
        <v>75058.3</v>
      </c>
      <c r="I31">
        <v>21469</v>
      </c>
      <c r="J31">
        <v>2</v>
      </c>
      <c r="K31">
        <v>920768.7</v>
      </c>
      <c r="P31">
        <v>1114844</v>
      </c>
      <c r="Q31">
        <v>22030</v>
      </c>
      <c r="S31">
        <v>551</v>
      </c>
      <c r="U31">
        <v>-30395502.379999999</v>
      </c>
      <c r="V31">
        <v>30951144.84</v>
      </c>
      <c r="X31">
        <v>409814.33</v>
      </c>
      <c r="AA31">
        <v>292380</v>
      </c>
      <c r="AB31">
        <v>117922.12</v>
      </c>
      <c r="AC31">
        <v>373357</v>
      </c>
      <c r="AF31">
        <v>169061.9</v>
      </c>
      <c r="AG31">
        <v>40962.639999999999</v>
      </c>
      <c r="AI31" s="123">
        <f t="shared" si="6"/>
        <v>1009031.67</v>
      </c>
      <c r="AJ31" s="129">
        <f t="shared" si="7"/>
        <v>1136874</v>
      </c>
      <c r="AK31" s="125">
        <f t="shared" si="8"/>
        <v>-127842.32999999996</v>
      </c>
      <c r="AL31" s="130">
        <f t="shared" si="9"/>
        <v>820116.45000000007</v>
      </c>
      <c r="AM31" s="131">
        <f t="shared" si="10"/>
        <v>583381.54</v>
      </c>
      <c r="AN31" s="125">
        <f t="shared" si="5"/>
        <v>236734.91000000003</v>
      </c>
    </row>
    <row r="32" spans="1:40" x14ac:dyDescent="0.25">
      <c r="A32" s="121" t="s">
        <v>140</v>
      </c>
      <c r="B32" s="121" t="s">
        <v>170</v>
      </c>
      <c r="C32" s="121">
        <v>6953</v>
      </c>
      <c r="D32" s="121" t="s">
        <v>181</v>
      </c>
      <c r="E32" t="s">
        <v>181</v>
      </c>
      <c r="F32">
        <v>602791.31999999995</v>
      </c>
      <c r="G32">
        <v>453542.95</v>
      </c>
      <c r="H32">
        <v>16047</v>
      </c>
      <c r="J32">
        <v>257343</v>
      </c>
      <c r="K32">
        <v>171591</v>
      </c>
      <c r="N32">
        <v>0</v>
      </c>
      <c r="Q32">
        <v>0</v>
      </c>
      <c r="U32">
        <v>-10919195.1</v>
      </c>
      <c r="V32">
        <v>11903501.289999999</v>
      </c>
      <c r="W32">
        <v>4000.13</v>
      </c>
      <c r="X32">
        <v>866493.75</v>
      </c>
      <c r="AA32">
        <v>422698.1</v>
      </c>
      <c r="AC32">
        <v>433066.1</v>
      </c>
      <c r="AF32">
        <v>323902.8</v>
      </c>
      <c r="AG32">
        <v>19214</v>
      </c>
      <c r="AI32" s="123">
        <f t="shared" si="6"/>
        <v>1072381.27</v>
      </c>
      <c r="AJ32" s="129">
        <f t="shared" si="7"/>
        <v>0</v>
      </c>
      <c r="AK32" s="125">
        <f t="shared" si="8"/>
        <v>1072381.27</v>
      </c>
      <c r="AL32" s="130">
        <f t="shared" si="9"/>
        <v>1293191.98</v>
      </c>
      <c r="AM32" s="131">
        <f t="shared" si="10"/>
        <v>776182.89999999991</v>
      </c>
      <c r="AN32" s="125">
        <f t="shared" si="5"/>
        <v>517009.08000000007</v>
      </c>
    </row>
    <row r="33" spans="1:40" x14ac:dyDescent="0.25">
      <c r="A33" s="121" t="s">
        <v>140</v>
      </c>
      <c r="B33" s="121" t="s">
        <v>170</v>
      </c>
      <c r="C33" s="121">
        <v>5358</v>
      </c>
      <c r="D33" s="121" t="s">
        <v>182</v>
      </c>
      <c r="E33" t="s">
        <v>182</v>
      </c>
      <c r="F33">
        <v>416257.89</v>
      </c>
      <c r="G33">
        <v>0</v>
      </c>
      <c r="H33">
        <v>19661.86</v>
      </c>
      <c r="J33">
        <v>2271927.19</v>
      </c>
      <c r="K33">
        <v>210466.11</v>
      </c>
      <c r="Q33">
        <v>0</v>
      </c>
      <c r="S33">
        <v>75000</v>
      </c>
      <c r="U33">
        <v>830350.43</v>
      </c>
      <c r="V33">
        <v>1736316.04</v>
      </c>
      <c r="X33">
        <v>489438.73</v>
      </c>
      <c r="AA33">
        <v>51600</v>
      </c>
      <c r="AB33">
        <v>110000</v>
      </c>
      <c r="AC33">
        <v>120626</v>
      </c>
      <c r="AF33">
        <v>187411.31</v>
      </c>
      <c r="AG33">
        <v>34014.839999999997</v>
      </c>
      <c r="AH33">
        <v>32340</v>
      </c>
      <c r="AI33" s="123">
        <f t="shared" si="6"/>
        <v>435919.75</v>
      </c>
      <c r="AJ33" s="129">
        <f t="shared" si="7"/>
        <v>0</v>
      </c>
      <c r="AK33" s="125">
        <f t="shared" si="8"/>
        <v>435919.75</v>
      </c>
      <c r="AL33" s="130">
        <f t="shared" si="9"/>
        <v>651038.73</v>
      </c>
      <c r="AM33" s="131">
        <f t="shared" si="10"/>
        <v>374392.15</v>
      </c>
      <c r="AN33" s="125">
        <f t="shared" si="5"/>
        <v>276646.57999999996</v>
      </c>
    </row>
    <row r="34" spans="1:40" x14ac:dyDescent="0.25">
      <c r="A34" s="121" t="s">
        <v>140</v>
      </c>
      <c r="B34" s="121" t="s">
        <v>170</v>
      </c>
      <c r="C34" s="121">
        <v>1450</v>
      </c>
      <c r="D34" s="121" t="s">
        <v>183</v>
      </c>
      <c r="E34" t="s">
        <v>183</v>
      </c>
      <c r="F34">
        <v>897656.76</v>
      </c>
      <c r="G34">
        <v>203046.55</v>
      </c>
      <c r="H34">
        <v>98440.72</v>
      </c>
      <c r="J34">
        <v>644375.87</v>
      </c>
      <c r="K34">
        <v>402148.72</v>
      </c>
      <c r="Q34">
        <v>2893</v>
      </c>
      <c r="U34">
        <v>142794.99</v>
      </c>
      <c r="V34">
        <v>1829621.52</v>
      </c>
      <c r="X34">
        <v>456693.22</v>
      </c>
      <c r="AA34">
        <v>313246.8</v>
      </c>
      <c r="AB34">
        <v>181041.75</v>
      </c>
      <c r="AC34">
        <v>443519.8</v>
      </c>
      <c r="AF34">
        <v>171106.56</v>
      </c>
      <c r="AG34">
        <v>15996.3</v>
      </c>
      <c r="AH34">
        <v>50000</v>
      </c>
      <c r="AI34" s="123">
        <f t="shared" si="6"/>
        <v>1199144.03</v>
      </c>
      <c r="AJ34" s="129">
        <f t="shared" si="7"/>
        <v>2893</v>
      </c>
      <c r="AK34" s="125">
        <f t="shared" si="8"/>
        <v>1196251.03</v>
      </c>
      <c r="AL34" s="130">
        <f t="shared" si="9"/>
        <v>950981.77</v>
      </c>
      <c r="AM34" s="131">
        <f t="shared" si="10"/>
        <v>680622.66</v>
      </c>
      <c r="AN34" s="125">
        <f t="shared" si="5"/>
        <v>270359.11</v>
      </c>
    </row>
    <row r="35" spans="1:40" x14ac:dyDescent="0.25">
      <c r="A35" s="121" t="s">
        <v>140</v>
      </c>
      <c r="B35" s="121" t="s">
        <v>170</v>
      </c>
      <c r="C35" s="121">
        <v>1590</v>
      </c>
      <c r="D35" s="121" t="s">
        <v>184</v>
      </c>
      <c r="E35" t="s">
        <v>184</v>
      </c>
      <c r="F35">
        <v>92769.54</v>
      </c>
      <c r="G35">
        <v>86591.79</v>
      </c>
      <c r="H35">
        <v>13184.61</v>
      </c>
      <c r="J35">
        <v>145315.85999999999</v>
      </c>
      <c r="K35">
        <v>-290284.90000000002</v>
      </c>
      <c r="L35">
        <v>2</v>
      </c>
      <c r="Q35">
        <v>0</v>
      </c>
      <c r="U35">
        <v>-5068262.24</v>
      </c>
      <c r="V35">
        <v>5126606.4400000004</v>
      </c>
      <c r="X35">
        <v>245797.3</v>
      </c>
      <c r="Z35">
        <v>1.1000000000000001</v>
      </c>
      <c r="AA35">
        <v>203980</v>
      </c>
      <c r="AC35">
        <v>326045</v>
      </c>
      <c r="AF35">
        <v>103351.02</v>
      </c>
      <c r="AG35">
        <v>31147.68</v>
      </c>
      <c r="AI35" s="123">
        <f t="shared" si="6"/>
        <v>192545.94</v>
      </c>
      <c r="AJ35" s="129">
        <f t="shared" si="7"/>
        <v>0</v>
      </c>
      <c r="AK35" s="125">
        <f t="shared" si="8"/>
        <v>192545.94</v>
      </c>
      <c r="AL35" s="130">
        <f t="shared" si="9"/>
        <v>449778.4</v>
      </c>
      <c r="AM35" s="131">
        <f t="shared" si="10"/>
        <v>460543.7</v>
      </c>
      <c r="AN35" s="125">
        <f t="shared" si="5"/>
        <v>-10765.299999999988</v>
      </c>
    </row>
    <row r="36" spans="1:40" x14ac:dyDescent="0.25">
      <c r="A36" s="121" t="s">
        <v>143</v>
      </c>
      <c r="B36" s="121" t="s">
        <v>186</v>
      </c>
      <c r="C36" s="121">
        <v>6255</v>
      </c>
      <c r="D36" s="121" t="s">
        <v>188</v>
      </c>
      <c r="E36" t="s">
        <v>188</v>
      </c>
      <c r="F36">
        <v>347033.49</v>
      </c>
      <c r="G36">
        <v>4229</v>
      </c>
      <c r="H36">
        <v>21930.18</v>
      </c>
      <c r="J36">
        <v>456815.16</v>
      </c>
      <c r="K36">
        <v>304412.19</v>
      </c>
      <c r="M36">
        <v>0</v>
      </c>
      <c r="N36">
        <v>10609.97</v>
      </c>
      <c r="Q36">
        <v>6961.9</v>
      </c>
      <c r="U36">
        <v>-2493993.02</v>
      </c>
      <c r="V36">
        <v>3551030.77</v>
      </c>
      <c r="X36">
        <v>184568.58</v>
      </c>
      <c r="Y36">
        <v>209061</v>
      </c>
      <c r="AA36">
        <v>380838.5</v>
      </c>
      <c r="AB36">
        <v>19888</v>
      </c>
      <c r="AC36">
        <v>539898.5</v>
      </c>
      <c r="AD36">
        <v>24768</v>
      </c>
      <c r="AF36">
        <v>140131.47</v>
      </c>
      <c r="AG36">
        <v>29747.71</v>
      </c>
      <c r="AI36" s="123">
        <f t="shared" si="6"/>
        <v>373192.67</v>
      </c>
      <c r="AJ36" s="129">
        <f t="shared" si="7"/>
        <v>17571.87</v>
      </c>
      <c r="AK36" s="125">
        <f t="shared" si="8"/>
        <v>355620.8</v>
      </c>
      <c r="AL36" s="130">
        <f t="shared" si="9"/>
        <v>794356.08</v>
      </c>
      <c r="AM36" s="131">
        <f t="shared" si="10"/>
        <v>734545.67999999993</v>
      </c>
      <c r="AN36" s="125">
        <f t="shared" si="5"/>
        <v>59810.400000000023</v>
      </c>
    </row>
    <row r="37" spans="1:40" x14ac:dyDescent="0.25">
      <c r="A37" s="121" t="s">
        <v>143</v>
      </c>
      <c r="B37" s="121" t="s">
        <v>186</v>
      </c>
      <c r="C37" s="121">
        <v>4295</v>
      </c>
      <c r="D37" s="121" t="s">
        <v>189</v>
      </c>
      <c r="E37" t="s">
        <v>189</v>
      </c>
      <c r="F37">
        <v>153997.06</v>
      </c>
      <c r="G37">
        <v>141151.94</v>
      </c>
      <c r="H37">
        <v>25603.19</v>
      </c>
      <c r="J37">
        <v>81909</v>
      </c>
      <c r="K37">
        <v>15122.12</v>
      </c>
      <c r="M37">
        <v>0</v>
      </c>
      <c r="N37">
        <v>7908.58</v>
      </c>
      <c r="Q37">
        <v>2798.86</v>
      </c>
      <c r="U37">
        <v>-1523928.09</v>
      </c>
      <c r="V37">
        <v>1997207.95</v>
      </c>
      <c r="X37">
        <v>151365.95000000001</v>
      </c>
      <c r="AA37">
        <v>159117.5</v>
      </c>
      <c r="AC37">
        <v>280595.5</v>
      </c>
      <c r="AD37">
        <v>8056</v>
      </c>
      <c r="AF37">
        <v>73529.7</v>
      </c>
      <c r="AG37">
        <v>14506.24</v>
      </c>
      <c r="AI37" s="123">
        <f t="shared" si="6"/>
        <v>320752.19</v>
      </c>
      <c r="AJ37" s="129">
        <f t="shared" si="7"/>
        <v>10707.44</v>
      </c>
      <c r="AK37" s="125">
        <f t="shared" si="8"/>
        <v>310044.75</v>
      </c>
      <c r="AL37" s="130">
        <f t="shared" si="9"/>
        <v>310483.45</v>
      </c>
      <c r="AM37" s="131">
        <f t="shared" si="10"/>
        <v>376687.44</v>
      </c>
      <c r="AN37" s="125">
        <f t="shared" si="5"/>
        <v>-66203.989999999991</v>
      </c>
    </row>
    <row r="38" spans="1:40" x14ac:dyDescent="0.25">
      <c r="A38" s="121" t="s">
        <v>143</v>
      </c>
      <c r="B38" s="121" t="s">
        <v>186</v>
      </c>
      <c r="C38" s="121">
        <v>5791</v>
      </c>
      <c r="D38" s="121" t="s">
        <v>190</v>
      </c>
      <c r="E38" t="s">
        <v>190</v>
      </c>
      <c r="F38">
        <v>173291.08</v>
      </c>
      <c r="G38">
        <v>43813.49</v>
      </c>
      <c r="H38">
        <v>22455.18</v>
      </c>
      <c r="J38">
        <v>302903.44</v>
      </c>
      <c r="K38">
        <v>31890.17</v>
      </c>
      <c r="M38">
        <v>0</v>
      </c>
      <c r="N38">
        <v>18242.68</v>
      </c>
      <c r="P38">
        <v>0</v>
      </c>
      <c r="Q38">
        <v>8983.84</v>
      </c>
      <c r="U38">
        <v>-2194277.46</v>
      </c>
      <c r="V38">
        <v>2854572.07</v>
      </c>
      <c r="X38">
        <v>209542.31</v>
      </c>
      <c r="Y38">
        <v>699614</v>
      </c>
      <c r="AA38">
        <v>372545</v>
      </c>
      <c r="AC38">
        <v>476026</v>
      </c>
      <c r="AF38">
        <v>908147.88</v>
      </c>
      <c r="AG38">
        <v>10695.2</v>
      </c>
      <c r="AI38" s="123">
        <f t="shared" si="6"/>
        <v>239559.74999999997</v>
      </c>
      <c r="AJ38" s="129">
        <f t="shared" si="7"/>
        <v>27226.52</v>
      </c>
      <c r="AK38" s="125">
        <f t="shared" si="8"/>
        <v>212333.22999999998</v>
      </c>
      <c r="AL38" s="130">
        <f t="shared" si="9"/>
        <v>1281701.31</v>
      </c>
      <c r="AM38" s="131">
        <f t="shared" si="10"/>
        <v>1394869.0799999998</v>
      </c>
      <c r="AN38" s="125">
        <f t="shared" si="5"/>
        <v>-113167.76999999979</v>
      </c>
    </row>
    <row r="39" spans="1:40" x14ac:dyDescent="0.25">
      <c r="A39" s="121" t="s">
        <v>143</v>
      </c>
      <c r="B39" s="121" t="s">
        <v>186</v>
      </c>
      <c r="C39" s="121">
        <v>2483</v>
      </c>
      <c r="D39" s="121" t="s">
        <v>191</v>
      </c>
      <c r="E39" t="s">
        <v>191</v>
      </c>
      <c r="F39">
        <v>64116.78</v>
      </c>
      <c r="G39">
        <v>65459.63</v>
      </c>
      <c r="H39">
        <v>45580.35</v>
      </c>
      <c r="J39">
        <v>1079136.3400000001</v>
      </c>
      <c r="K39">
        <v>400999.33</v>
      </c>
      <c r="M39">
        <v>0</v>
      </c>
      <c r="N39">
        <v>12316.3</v>
      </c>
      <c r="Q39">
        <v>1362.69</v>
      </c>
      <c r="U39">
        <v>230482.92</v>
      </c>
      <c r="V39">
        <v>1440362.48</v>
      </c>
      <c r="X39">
        <v>159089.78</v>
      </c>
      <c r="Y39">
        <v>23128</v>
      </c>
      <c r="AA39">
        <v>94200</v>
      </c>
      <c r="AC39">
        <v>146401</v>
      </c>
      <c r="AD39">
        <v>2400</v>
      </c>
      <c r="AF39">
        <v>110669.19</v>
      </c>
      <c r="AG39">
        <v>46179.55</v>
      </c>
      <c r="AI39" s="123">
        <f t="shared" si="6"/>
        <v>175156.76</v>
      </c>
      <c r="AJ39" s="129">
        <f t="shared" si="7"/>
        <v>13678.99</v>
      </c>
      <c r="AK39" s="125">
        <f t="shared" si="8"/>
        <v>161477.77000000002</v>
      </c>
      <c r="AL39" s="130">
        <f t="shared" si="9"/>
        <v>276417.78000000003</v>
      </c>
      <c r="AM39" s="131">
        <f t="shared" si="10"/>
        <v>305649.74</v>
      </c>
      <c r="AN39" s="125">
        <f t="shared" si="5"/>
        <v>-29231.959999999963</v>
      </c>
    </row>
    <row r="40" spans="1:40" x14ac:dyDescent="0.25">
      <c r="A40" s="121" t="s">
        <v>143</v>
      </c>
      <c r="B40" s="121" t="s">
        <v>186</v>
      </c>
      <c r="C40" s="121">
        <v>2151</v>
      </c>
      <c r="D40" s="121" t="s">
        <v>192</v>
      </c>
      <c r="E40" t="s">
        <v>192</v>
      </c>
      <c r="F40">
        <v>162058.51</v>
      </c>
      <c r="G40">
        <v>57786.65</v>
      </c>
      <c r="H40">
        <v>14588.06</v>
      </c>
      <c r="J40">
        <v>3262379</v>
      </c>
      <c r="K40">
        <v>133763.42000000001</v>
      </c>
      <c r="M40">
        <v>4000</v>
      </c>
      <c r="N40">
        <v>12218.3</v>
      </c>
      <c r="Q40">
        <v>0</v>
      </c>
      <c r="U40">
        <v>3264585.11</v>
      </c>
      <c r="V40">
        <v>455164.99</v>
      </c>
      <c r="X40">
        <v>112757.75</v>
      </c>
      <c r="Z40">
        <v>8.26</v>
      </c>
      <c r="AA40">
        <v>181595.58</v>
      </c>
      <c r="AC40">
        <v>272697.58</v>
      </c>
      <c r="AD40">
        <v>820</v>
      </c>
      <c r="AF40">
        <v>77068.45</v>
      </c>
      <c r="AG40">
        <v>49168.32</v>
      </c>
      <c r="AI40" s="123">
        <f t="shared" si="6"/>
        <v>234433.22</v>
      </c>
      <c r="AJ40" s="129">
        <f t="shared" si="7"/>
        <v>16218.3</v>
      </c>
      <c r="AK40" s="125">
        <f t="shared" si="8"/>
        <v>218214.92</v>
      </c>
      <c r="AL40" s="130">
        <f t="shared" si="9"/>
        <v>294361.58999999997</v>
      </c>
      <c r="AM40" s="131">
        <f t="shared" si="10"/>
        <v>399754.35000000003</v>
      </c>
      <c r="AN40" s="125">
        <f t="shared" si="5"/>
        <v>-105392.76000000007</v>
      </c>
    </row>
    <row r="41" spans="1:40" x14ac:dyDescent="0.25">
      <c r="A41" s="121" t="s">
        <v>143</v>
      </c>
      <c r="B41" s="121" t="s">
        <v>186</v>
      </c>
      <c r="C41" s="121">
        <v>2636</v>
      </c>
      <c r="D41" s="121" t="s">
        <v>193</v>
      </c>
      <c r="E41" t="s">
        <v>193</v>
      </c>
      <c r="F41">
        <v>71012.84</v>
      </c>
      <c r="G41">
        <v>7866.95</v>
      </c>
      <c r="H41">
        <v>41826.080000000002</v>
      </c>
      <c r="J41">
        <v>132250.04999999999</v>
      </c>
      <c r="K41">
        <v>133332.35999999999</v>
      </c>
      <c r="M41">
        <v>0</v>
      </c>
      <c r="N41">
        <v>15918.3</v>
      </c>
      <c r="Q41">
        <v>1505.32</v>
      </c>
      <c r="U41">
        <v>-1513481.69</v>
      </c>
      <c r="V41">
        <v>1976836.89</v>
      </c>
      <c r="X41">
        <v>88958.38</v>
      </c>
      <c r="AA41">
        <v>62622</v>
      </c>
      <c r="AC41">
        <v>121819</v>
      </c>
      <c r="AF41">
        <v>105503.03999999999</v>
      </c>
      <c r="AG41">
        <v>18748.88</v>
      </c>
      <c r="AI41" s="123">
        <f t="shared" si="6"/>
        <v>120705.87</v>
      </c>
      <c r="AJ41" s="129">
        <f t="shared" si="7"/>
        <v>17423.62</v>
      </c>
      <c r="AK41" s="125">
        <f t="shared" si="8"/>
        <v>103282.25</v>
      </c>
      <c r="AL41" s="130">
        <f t="shared" si="9"/>
        <v>151580.38</v>
      </c>
      <c r="AM41" s="131">
        <f t="shared" si="10"/>
        <v>246070.91999999998</v>
      </c>
      <c r="AN41" s="125">
        <f t="shared" si="5"/>
        <v>-94490.539999999979</v>
      </c>
    </row>
    <row r="42" spans="1:40" x14ac:dyDescent="0.25">
      <c r="A42" s="121" t="s">
        <v>143</v>
      </c>
      <c r="B42" s="121" t="s">
        <v>186</v>
      </c>
      <c r="C42" s="121">
        <v>4545</v>
      </c>
      <c r="D42" s="121" t="s">
        <v>194</v>
      </c>
      <c r="E42" t="s">
        <v>194</v>
      </c>
      <c r="F42">
        <v>323516.06</v>
      </c>
      <c r="G42">
        <v>36056</v>
      </c>
      <c r="H42">
        <v>67021.88</v>
      </c>
      <c r="J42">
        <v>359533</v>
      </c>
      <c r="K42">
        <v>99990.99</v>
      </c>
      <c r="M42">
        <v>3536</v>
      </c>
      <c r="N42">
        <v>16501.939999999999</v>
      </c>
      <c r="Q42">
        <v>55.14</v>
      </c>
      <c r="U42">
        <v>-1003368.19</v>
      </c>
      <c r="V42">
        <v>1732965.71</v>
      </c>
      <c r="X42">
        <v>332848.38</v>
      </c>
      <c r="Y42">
        <v>132747.4</v>
      </c>
      <c r="AA42">
        <v>237846</v>
      </c>
      <c r="AC42">
        <v>346297</v>
      </c>
      <c r="AD42">
        <v>17456</v>
      </c>
      <c r="AF42">
        <v>183440.59</v>
      </c>
      <c r="AG42">
        <v>19820.86</v>
      </c>
      <c r="AI42" s="123">
        <f t="shared" si="6"/>
        <v>426593.94</v>
      </c>
      <c r="AJ42" s="129">
        <f t="shared" si="7"/>
        <v>20093.079999999998</v>
      </c>
      <c r="AK42" s="125">
        <f t="shared" si="8"/>
        <v>406500.86</v>
      </c>
      <c r="AL42" s="130">
        <f t="shared" si="9"/>
        <v>703441.78</v>
      </c>
      <c r="AM42" s="131">
        <f t="shared" si="10"/>
        <v>567014.44999999995</v>
      </c>
      <c r="AN42" s="125">
        <f t="shared" si="5"/>
        <v>136427.33000000007</v>
      </c>
    </row>
    <row r="43" spans="1:40" x14ac:dyDescent="0.25">
      <c r="A43" s="121" t="s">
        <v>143</v>
      </c>
      <c r="B43" s="121" t="s">
        <v>186</v>
      </c>
      <c r="C43" s="121">
        <v>2870</v>
      </c>
      <c r="D43" s="121" t="s">
        <v>195</v>
      </c>
      <c r="E43" t="s">
        <v>195</v>
      </c>
      <c r="F43">
        <v>122795.63</v>
      </c>
      <c r="G43">
        <v>6960</v>
      </c>
      <c r="H43">
        <v>20380.53</v>
      </c>
      <c r="J43">
        <v>11</v>
      </c>
      <c r="K43">
        <v>236</v>
      </c>
      <c r="M43">
        <v>0</v>
      </c>
      <c r="N43">
        <v>14340.54</v>
      </c>
      <c r="Q43">
        <v>1108.69</v>
      </c>
      <c r="U43">
        <v>-1923061.97</v>
      </c>
      <c r="V43">
        <v>2083523.09</v>
      </c>
      <c r="X43">
        <v>97205.34</v>
      </c>
      <c r="Y43">
        <v>60000</v>
      </c>
      <c r="AA43">
        <v>205513.28</v>
      </c>
      <c r="AC43">
        <v>270648.28000000003</v>
      </c>
      <c r="AF43">
        <v>96904.08</v>
      </c>
      <c r="AG43">
        <v>20693.45</v>
      </c>
      <c r="AI43" s="123">
        <f t="shared" si="6"/>
        <v>150136.16</v>
      </c>
      <c r="AJ43" s="129">
        <f t="shared" si="7"/>
        <v>15449.230000000001</v>
      </c>
      <c r="AK43" s="125">
        <f t="shared" si="8"/>
        <v>134686.93</v>
      </c>
      <c r="AL43" s="130">
        <f t="shared" si="9"/>
        <v>362718.62</v>
      </c>
      <c r="AM43" s="131">
        <f t="shared" si="10"/>
        <v>388245.81000000006</v>
      </c>
      <c r="AN43" s="125">
        <f t="shared" si="5"/>
        <v>-25527.190000000061</v>
      </c>
    </row>
    <row r="44" spans="1:40" x14ac:dyDescent="0.25">
      <c r="A44" s="121" t="s">
        <v>143</v>
      </c>
      <c r="B44" s="121" t="s">
        <v>186</v>
      </c>
      <c r="C44" s="121">
        <v>3482</v>
      </c>
      <c r="D44" s="121" t="s">
        <v>196</v>
      </c>
      <c r="E44" t="s">
        <v>196</v>
      </c>
      <c r="F44">
        <v>147705</v>
      </c>
      <c r="G44">
        <v>90347.75</v>
      </c>
      <c r="H44">
        <v>63027.98</v>
      </c>
      <c r="J44">
        <v>4044086.77</v>
      </c>
      <c r="K44">
        <v>322884.15000000002</v>
      </c>
      <c r="M44">
        <v>2300</v>
      </c>
      <c r="N44">
        <v>86554.559999999998</v>
      </c>
      <c r="P44">
        <v>104440</v>
      </c>
      <c r="Q44">
        <v>19.72</v>
      </c>
      <c r="U44">
        <v>3945500.3</v>
      </c>
      <c r="V44">
        <v>664987.81999999995</v>
      </c>
      <c r="X44">
        <v>148473.71</v>
      </c>
      <c r="AA44">
        <v>170149</v>
      </c>
      <c r="AC44">
        <v>300835</v>
      </c>
      <c r="AD44">
        <v>6510</v>
      </c>
      <c r="AE44">
        <v>6654</v>
      </c>
      <c r="AF44">
        <v>65956.679999999993</v>
      </c>
      <c r="AG44">
        <v>74417.78</v>
      </c>
      <c r="AI44" s="123">
        <f t="shared" si="6"/>
        <v>301080.73</v>
      </c>
      <c r="AJ44" s="129">
        <f t="shared" si="7"/>
        <v>193314.28</v>
      </c>
      <c r="AK44" s="125">
        <f t="shared" si="8"/>
        <v>107766.44999999998</v>
      </c>
      <c r="AL44" s="130">
        <f t="shared" si="9"/>
        <v>318622.70999999996</v>
      </c>
      <c r="AM44" s="131">
        <f t="shared" si="10"/>
        <v>454373.45999999996</v>
      </c>
      <c r="AN44" s="125">
        <f t="shared" si="5"/>
        <v>-135750.75</v>
      </c>
    </row>
    <row r="45" spans="1:40" x14ac:dyDescent="0.25">
      <c r="A45" s="121" t="s">
        <v>143</v>
      </c>
      <c r="B45" s="121" t="s">
        <v>186</v>
      </c>
      <c r="C45" s="121">
        <v>4225</v>
      </c>
      <c r="D45" s="121" t="s">
        <v>197</v>
      </c>
      <c r="E45" t="s">
        <v>197</v>
      </c>
      <c r="F45">
        <v>97051.45</v>
      </c>
      <c r="G45">
        <v>8080</v>
      </c>
      <c r="H45">
        <v>19890.509999999998</v>
      </c>
      <c r="J45">
        <v>483192.24</v>
      </c>
      <c r="K45">
        <v>11390.2</v>
      </c>
      <c r="M45">
        <v>2000</v>
      </c>
      <c r="N45">
        <v>14454.65</v>
      </c>
      <c r="Q45">
        <v>9558.3799999999992</v>
      </c>
      <c r="U45">
        <v>-818639.97</v>
      </c>
      <c r="V45">
        <v>1500565.11</v>
      </c>
      <c r="X45">
        <v>133240.09</v>
      </c>
      <c r="AA45">
        <v>187474</v>
      </c>
      <c r="AC45">
        <v>288867</v>
      </c>
      <c r="AF45">
        <v>109511.82</v>
      </c>
      <c r="AG45">
        <v>10669.04</v>
      </c>
      <c r="AI45" s="123">
        <f t="shared" si="6"/>
        <v>125021.95999999999</v>
      </c>
      <c r="AJ45" s="129">
        <f t="shared" si="7"/>
        <v>26013.03</v>
      </c>
      <c r="AK45" s="125">
        <f t="shared" si="8"/>
        <v>99008.93</v>
      </c>
      <c r="AL45" s="130">
        <f t="shared" si="9"/>
        <v>320714.08999999997</v>
      </c>
      <c r="AM45" s="131">
        <f t="shared" si="10"/>
        <v>409047.86</v>
      </c>
      <c r="AN45" s="125">
        <f t="shared" si="5"/>
        <v>-88333.770000000019</v>
      </c>
    </row>
    <row r="46" spans="1:40" x14ac:dyDescent="0.25">
      <c r="A46" s="121" t="s">
        <v>143</v>
      </c>
      <c r="B46" s="121" t="s">
        <v>186</v>
      </c>
      <c r="C46" s="121">
        <v>3058</v>
      </c>
      <c r="D46" s="121" t="s">
        <v>199</v>
      </c>
      <c r="E46" t="s">
        <v>199</v>
      </c>
      <c r="F46">
        <v>35704.379999999997</v>
      </c>
      <c r="G46">
        <v>8405.2999999999993</v>
      </c>
      <c r="H46">
        <v>57722.26</v>
      </c>
      <c r="J46">
        <v>4</v>
      </c>
      <c r="K46">
        <v>4758.3599999999997</v>
      </c>
      <c r="M46">
        <v>0</v>
      </c>
      <c r="N46">
        <v>12042.33</v>
      </c>
      <c r="Q46">
        <v>88</v>
      </c>
      <c r="U46">
        <v>-2103832.9700000002</v>
      </c>
      <c r="V46">
        <v>2280594.58</v>
      </c>
      <c r="X46">
        <v>101296.91</v>
      </c>
      <c r="AA46">
        <v>332425.59999999998</v>
      </c>
      <c r="AC46">
        <v>459396.6</v>
      </c>
      <c r="AF46">
        <v>54734.67</v>
      </c>
      <c r="AG46">
        <v>1888.88</v>
      </c>
      <c r="AI46" s="123">
        <f t="shared" si="6"/>
        <v>101831.94</v>
      </c>
      <c r="AJ46" s="129">
        <f t="shared" si="7"/>
        <v>12130.33</v>
      </c>
      <c r="AK46" s="125">
        <f t="shared" si="8"/>
        <v>89701.61</v>
      </c>
      <c r="AL46" s="130">
        <f t="shared" si="9"/>
        <v>433722.51</v>
      </c>
      <c r="AM46" s="131">
        <f t="shared" si="10"/>
        <v>516020.14999999997</v>
      </c>
      <c r="AN46" s="125">
        <f t="shared" si="5"/>
        <v>-82297.639999999956</v>
      </c>
    </row>
    <row r="47" spans="1:40" x14ac:dyDescent="0.25">
      <c r="A47" s="121" t="s">
        <v>145</v>
      </c>
      <c r="B47" s="121" t="s">
        <v>201</v>
      </c>
      <c r="C47" s="121">
        <v>2820</v>
      </c>
      <c r="D47" s="121" t="s">
        <v>203</v>
      </c>
      <c r="E47" t="s">
        <v>203</v>
      </c>
      <c r="F47">
        <v>376581.82</v>
      </c>
      <c r="G47">
        <v>162913.98000000001</v>
      </c>
      <c r="H47">
        <v>309098.51</v>
      </c>
      <c r="J47">
        <v>5658547.4500000002</v>
      </c>
      <c r="K47">
        <v>2050587.62</v>
      </c>
      <c r="M47">
        <v>0</v>
      </c>
      <c r="N47">
        <v>0</v>
      </c>
      <c r="Q47">
        <v>392</v>
      </c>
      <c r="U47">
        <v>6410570.5599999996</v>
      </c>
      <c r="V47">
        <v>2114009</v>
      </c>
      <c r="X47">
        <v>261288.88</v>
      </c>
      <c r="AA47">
        <v>94153.5</v>
      </c>
      <c r="AC47">
        <v>156408.5</v>
      </c>
      <c r="AF47">
        <v>106870.74</v>
      </c>
      <c r="AG47">
        <v>59405.32</v>
      </c>
      <c r="AI47" s="123">
        <f t="shared" si="6"/>
        <v>848594.31</v>
      </c>
      <c r="AJ47" s="129">
        <f t="shared" si="7"/>
        <v>392</v>
      </c>
      <c r="AK47" s="125">
        <f t="shared" si="8"/>
        <v>848202.31</v>
      </c>
      <c r="AL47" s="130">
        <f t="shared" si="9"/>
        <v>355442.38</v>
      </c>
      <c r="AM47" s="131">
        <f t="shared" si="10"/>
        <v>322684.56</v>
      </c>
      <c r="AN47" s="125">
        <f t="shared" si="5"/>
        <v>32757.820000000007</v>
      </c>
    </row>
    <row r="48" spans="1:40" x14ac:dyDescent="0.25">
      <c r="A48" s="121" t="s">
        <v>145</v>
      </c>
      <c r="B48" s="121" t="s">
        <v>201</v>
      </c>
      <c r="C48" s="121">
        <v>3895</v>
      </c>
      <c r="D48" s="121" t="s">
        <v>204</v>
      </c>
      <c r="E48" t="s">
        <v>204</v>
      </c>
      <c r="F48">
        <v>501609.98</v>
      </c>
      <c r="G48">
        <v>38516.75</v>
      </c>
      <c r="H48">
        <v>50934.42</v>
      </c>
      <c r="J48">
        <v>3273309.67</v>
      </c>
      <c r="K48">
        <v>357428.46</v>
      </c>
      <c r="M48">
        <v>0</v>
      </c>
      <c r="N48">
        <v>5479.88</v>
      </c>
      <c r="Q48">
        <v>2820</v>
      </c>
      <c r="U48">
        <v>2504098.9700000002</v>
      </c>
      <c r="V48">
        <v>1646714.98</v>
      </c>
      <c r="X48">
        <v>383344.65</v>
      </c>
      <c r="AA48">
        <v>245826</v>
      </c>
      <c r="AC48">
        <v>376170</v>
      </c>
      <c r="AE48">
        <v>752</v>
      </c>
      <c r="AF48">
        <v>112250.9</v>
      </c>
      <c r="AG48">
        <v>77312.3</v>
      </c>
      <c r="AI48" s="123">
        <f t="shared" si="6"/>
        <v>591061.15</v>
      </c>
      <c r="AJ48" s="129">
        <f t="shared" si="7"/>
        <v>8299.880000000001</v>
      </c>
      <c r="AK48" s="125">
        <f t="shared" si="8"/>
        <v>582761.27</v>
      </c>
      <c r="AL48" s="130">
        <f t="shared" si="9"/>
        <v>629170.65</v>
      </c>
      <c r="AM48" s="131">
        <f t="shared" si="10"/>
        <v>566485.20000000007</v>
      </c>
      <c r="AN48" s="125">
        <f t="shared" si="5"/>
        <v>62685.449999999953</v>
      </c>
    </row>
    <row r="49" spans="1:40" x14ac:dyDescent="0.25">
      <c r="A49" s="121" t="s">
        <v>145</v>
      </c>
      <c r="B49" s="121" t="s">
        <v>201</v>
      </c>
      <c r="C49" s="121">
        <v>2041</v>
      </c>
      <c r="D49" s="121" t="s">
        <v>205</v>
      </c>
      <c r="E49" t="s">
        <v>205</v>
      </c>
      <c r="F49">
        <v>825134.97</v>
      </c>
      <c r="G49">
        <v>7482.28</v>
      </c>
      <c r="H49">
        <v>227153.88</v>
      </c>
      <c r="J49">
        <v>963516.28</v>
      </c>
      <c r="K49">
        <v>280642.24</v>
      </c>
      <c r="M49">
        <v>0</v>
      </c>
      <c r="N49">
        <v>0</v>
      </c>
      <c r="P49">
        <v>737404</v>
      </c>
      <c r="Q49">
        <v>1111.2</v>
      </c>
      <c r="U49">
        <v>-778545.53</v>
      </c>
      <c r="V49">
        <v>2273364.33</v>
      </c>
      <c r="X49">
        <v>206051.05</v>
      </c>
      <c r="AA49">
        <v>103097.60000000001</v>
      </c>
      <c r="AB49">
        <v>45675</v>
      </c>
      <c r="AC49">
        <v>161693.6</v>
      </c>
      <c r="AF49">
        <v>76691.3</v>
      </c>
      <c r="AG49">
        <v>45843.1</v>
      </c>
      <c r="AI49" s="123">
        <f t="shared" si="6"/>
        <v>1059771.1299999999</v>
      </c>
      <c r="AJ49" s="129">
        <f t="shared" si="7"/>
        <v>738515.2</v>
      </c>
      <c r="AK49" s="125">
        <f t="shared" si="8"/>
        <v>321255.92999999993</v>
      </c>
      <c r="AL49" s="130">
        <f t="shared" si="9"/>
        <v>354823.65</v>
      </c>
      <c r="AM49" s="131">
        <f t="shared" si="10"/>
        <v>284228</v>
      </c>
      <c r="AN49" s="125">
        <f t="shared" si="5"/>
        <v>70595.650000000023</v>
      </c>
    </row>
    <row r="50" spans="1:40" x14ac:dyDescent="0.25">
      <c r="A50" s="121" t="s">
        <v>147</v>
      </c>
      <c r="B50" s="121" t="s">
        <v>207</v>
      </c>
      <c r="C50" s="121">
        <v>2880</v>
      </c>
      <c r="D50" s="121" t="s">
        <v>209</v>
      </c>
      <c r="E50" t="s">
        <v>209</v>
      </c>
      <c r="F50">
        <v>1467543.88</v>
      </c>
      <c r="G50">
        <v>0</v>
      </c>
      <c r="H50">
        <v>0</v>
      </c>
      <c r="J50">
        <v>21157.84</v>
      </c>
      <c r="K50">
        <v>639368.25</v>
      </c>
      <c r="M50">
        <v>35000</v>
      </c>
      <c r="N50">
        <v>350</v>
      </c>
      <c r="Q50">
        <v>1045</v>
      </c>
      <c r="U50">
        <v>-575698.23</v>
      </c>
      <c r="V50">
        <v>2191305.25</v>
      </c>
      <c r="X50">
        <v>652742.91</v>
      </c>
      <c r="AA50">
        <v>264550.59999999998</v>
      </c>
      <c r="AC50">
        <v>291187.59999999998</v>
      </c>
      <c r="AF50">
        <v>135952.62</v>
      </c>
      <c r="AG50">
        <v>14085.34</v>
      </c>
      <c r="AI50" s="123">
        <f t="shared" si="6"/>
        <v>1467543.88</v>
      </c>
      <c r="AJ50" s="129">
        <f t="shared" si="7"/>
        <v>36395</v>
      </c>
      <c r="AK50" s="125">
        <f t="shared" si="8"/>
        <v>1431148.88</v>
      </c>
      <c r="AL50" s="130">
        <f t="shared" si="9"/>
        <v>917293.51</v>
      </c>
      <c r="AM50" s="131">
        <f t="shared" si="10"/>
        <v>441225.56</v>
      </c>
      <c r="AN50" s="125">
        <f t="shared" si="5"/>
        <v>476067.95</v>
      </c>
    </row>
    <row r="51" spans="1:40" x14ac:dyDescent="0.25">
      <c r="A51" s="121" t="s">
        <v>147</v>
      </c>
      <c r="B51" s="121" t="s">
        <v>207</v>
      </c>
      <c r="C51" s="121">
        <v>9821</v>
      </c>
      <c r="D51" s="121" t="s">
        <v>210</v>
      </c>
      <c r="E51" t="s">
        <v>210</v>
      </c>
      <c r="F51">
        <v>1218780.51</v>
      </c>
      <c r="G51">
        <v>0</v>
      </c>
      <c r="H51">
        <v>10321.709999999999</v>
      </c>
      <c r="J51">
        <v>945497.9</v>
      </c>
      <c r="K51">
        <v>1243492.3400000001</v>
      </c>
      <c r="M51">
        <v>0</v>
      </c>
      <c r="N51">
        <v>0</v>
      </c>
      <c r="P51">
        <v>825438</v>
      </c>
      <c r="Q51">
        <v>71166.009999999995</v>
      </c>
      <c r="U51">
        <v>197295.72</v>
      </c>
      <c r="V51">
        <v>2281491.52</v>
      </c>
      <c r="X51">
        <v>347118.45</v>
      </c>
      <c r="AA51">
        <v>580708.66</v>
      </c>
      <c r="AC51">
        <v>673328.66</v>
      </c>
      <c r="AF51">
        <v>195318.58</v>
      </c>
      <c r="AG51">
        <v>16478.66</v>
      </c>
      <c r="AI51" s="123">
        <f t="shared" si="6"/>
        <v>1229102.22</v>
      </c>
      <c r="AJ51" s="129">
        <f t="shared" si="7"/>
        <v>896604.01</v>
      </c>
      <c r="AK51" s="125">
        <f t="shared" si="8"/>
        <v>332498.20999999996</v>
      </c>
      <c r="AL51" s="130">
        <f t="shared" si="9"/>
        <v>927827.1100000001</v>
      </c>
      <c r="AM51" s="131">
        <f t="shared" si="10"/>
        <v>885125.9</v>
      </c>
      <c r="AN51" s="125">
        <f t="shared" si="5"/>
        <v>42701.210000000079</v>
      </c>
    </row>
    <row r="52" spans="1:40" x14ac:dyDescent="0.25">
      <c r="A52" s="121" t="s">
        <v>147</v>
      </c>
      <c r="B52" s="121" t="s">
        <v>207</v>
      </c>
      <c r="C52" s="121">
        <v>4858</v>
      </c>
      <c r="D52" s="121" t="s">
        <v>211</v>
      </c>
      <c r="E52" t="s">
        <v>211</v>
      </c>
      <c r="F52">
        <v>553447.32999999996</v>
      </c>
      <c r="G52">
        <v>0</v>
      </c>
      <c r="H52">
        <v>79715.199999999997</v>
      </c>
      <c r="J52">
        <v>45859.11</v>
      </c>
      <c r="K52">
        <v>1753915.82</v>
      </c>
      <c r="M52">
        <v>0</v>
      </c>
      <c r="N52">
        <v>0</v>
      </c>
      <c r="Q52">
        <v>5514.31</v>
      </c>
      <c r="U52">
        <v>-543224.09</v>
      </c>
      <c r="V52">
        <v>2647377.69</v>
      </c>
      <c r="X52">
        <v>642479.91</v>
      </c>
      <c r="AA52">
        <v>353718.6</v>
      </c>
      <c r="AC52">
        <v>411668.6</v>
      </c>
      <c r="AF52">
        <v>241194.36</v>
      </c>
      <c r="AG52">
        <v>20066</v>
      </c>
      <c r="AI52" s="123">
        <f t="shared" si="6"/>
        <v>633162.52999999991</v>
      </c>
      <c r="AJ52" s="129">
        <f t="shared" si="7"/>
        <v>5514.31</v>
      </c>
      <c r="AK52" s="125">
        <f t="shared" si="8"/>
        <v>627648.21999999986</v>
      </c>
      <c r="AL52" s="130">
        <f t="shared" si="9"/>
        <v>996198.51</v>
      </c>
      <c r="AM52" s="131">
        <f t="shared" si="10"/>
        <v>672928.96</v>
      </c>
      <c r="AN52" s="125">
        <f t="shared" si="5"/>
        <v>323269.55000000005</v>
      </c>
    </row>
    <row r="53" spans="1:40" x14ac:dyDescent="0.25">
      <c r="A53" s="121" t="s">
        <v>147</v>
      </c>
      <c r="B53" s="121" t="s">
        <v>207</v>
      </c>
      <c r="C53" s="121">
        <v>5652</v>
      </c>
      <c r="D53" s="121" t="s">
        <v>212</v>
      </c>
      <c r="E53" t="s">
        <v>212</v>
      </c>
      <c r="F53">
        <v>1986327.35</v>
      </c>
      <c r="G53">
        <v>0</v>
      </c>
      <c r="H53">
        <v>72631.58</v>
      </c>
      <c r="J53">
        <v>14</v>
      </c>
      <c r="K53">
        <v>266424.03000000003</v>
      </c>
      <c r="M53">
        <v>0</v>
      </c>
      <c r="N53">
        <v>0</v>
      </c>
      <c r="O53">
        <v>299520</v>
      </c>
      <c r="Q53">
        <v>9831</v>
      </c>
      <c r="U53">
        <v>-3104974.45</v>
      </c>
      <c r="V53">
        <v>4706462.17</v>
      </c>
      <c r="X53">
        <v>822121.22</v>
      </c>
      <c r="AA53">
        <v>306641.40000000002</v>
      </c>
      <c r="AC53">
        <v>428161.4</v>
      </c>
      <c r="AD53">
        <v>1000</v>
      </c>
      <c r="AF53">
        <v>278879.76</v>
      </c>
      <c r="AG53">
        <v>6163.22</v>
      </c>
      <c r="AI53" s="123">
        <f t="shared" si="6"/>
        <v>2058958.9300000002</v>
      </c>
      <c r="AJ53" s="129">
        <f t="shared" si="7"/>
        <v>309351</v>
      </c>
      <c r="AK53" s="125">
        <f t="shared" si="8"/>
        <v>1749607.9300000002</v>
      </c>
      <c r="AL53" s="130">
        <f t="shared" si="9"/>
        <v>1128762.6200000001</v>
      </c>
      <c r="AM53" s="131">
        <f t="shared" si="10"/>
        <v>714204.38</v>
      </c>
      <c r="AN53" s="125">
        <f t="shared" si="5"/>
        <v>414558.24000000011</v>
      </c>
    </row>
    <row r="54" spans="1:40" s="175" customFormat="1" x14ac:dyDescent="0.25">
      <c r="A54" s="137" t="s">
        <v>149</v>
      </c>
      <c r="B54" s="137" t="s">
        <v>214</v>
      </c>
      <c r="C54" s="137">
        <v>2823</v>
      </c>
      <c r="D54" s="137" t="s">
        <v>216</v>
      </c>
      <c r="E54" t="s">
        <v>216</v>
      </c>
      <c r="F54">
        <v>530599.26</v>
      </c>
      <c r="G54">
        <v>92968</v>
      </c>
      <c r="H54">
        <v>33694.03</v>
      </c>
      <c r="I54"/>
      <c r="J54">
        <v>1728343.72</v>
      </c>
      <c r="K54">
        <v>1208580.6200000001</v>
      </c>
      <c r="L54"/>
      <c r="M54"/>
      <c r="N54">
        <v>68455.45</v>
      </c>
      <c r="O54"/>
      <c r="P54"/>
      <c r="Q54">
        <v>3538.16</v>
      </c>
      <c r="R54"/>
      <c r="S54"/>
      <c r="T54"/>
      <c r="U54">
        <v>2881274.21</v>
      </c>
      <c r="V54">
        <v>954921</v>
      </c>
      <c r="W54"/>
      <c r="X54">
        <v>347528.14</v>
      </c>
      <c r="Y54"/>
      <c r="Z54"/>
      <c r="AA54">
        <v>201659.55</v>
      </c>
      <c r="AB54"/>
      <c r="AC54">
        <v>292777.55</v>
      </c>
      <c r="AD54">
        <v>4024</v>
      </c>
      <c r="AE54">
        <v>328</v>
      </c>
      <c r="AF54">
        <v>292972.05</v>
      </c>
      <c r="AG54">
        <v>98289.279999999999</v>
      </c>
      <c r="AH54">
        <v>174800</v>
      </c>
      <c r="AI54" s="123">
        <f t="shared" si="6"/>
        <v>657261.29</v>
      </c>
      <c r="AJ54" s="129">
        <f t="shared" si="7"/>
        <v>71993.61</v>
      </c>
      <c r="AK54" s="125">
        <f t="shared" si="8"/>
        <v>585267.68000000005</v>
      </c>
      <c r="AL54" s="130">
        <f t="shared" si="9"/>
        <v>549187.68999999994</v>
      </c>
      <c r="AM54" s="131">
        <f t="shared" si="10"/>
        <v>863190.88</v>
      </c>
      <c r="AN54" s="176">
        <f t="shared" si="5"/>
        <v>-314003.19000000006</v>
      </c>
    </row>
    <row r="55" spans="1:40" s="175" customFormat="1" x14ac:dyDescent="0.25">
      <c r="A55" s="137" t="s">
        <v>149</v>
      </c>
      <c r="B55" s="137" t="s">
        <v>214</v>
      </c>
      <c r="C55" s="137">
        <v>4818</v>
      </c>
      <c r="D55" s="137" t="s">
        <v>217</v>
      </c>
      <c r="E55" t="s">
        <v>217</v>
      </c>
      <c r="F55">
        <v>1350988.83</v>
      </c>
      <c r="G55">
        <v>123735</v>
      </c>
      <c r="H55">
        <v>50687.79</v>
      </c>
      <c r="I55"/>
      <c r="J55">
        <v>1143052.6499999999</v>
      </c>
      <c r="K55">
        <v>468783.9</v>
      </c>
      <c r="L55"/>
      <c r="M55"/>
      <c r="N55">
        <v>32600</v>
      </c>
      <c r="O55"/>
      <c r="P55">
        <v>1129497.3899999999</v>
      </c>
      <c r="Q55">
        <v>1464</v>
      </c>
      <c r="R55"/>
      <c r="S55"/>
      <c r="T55"/>
      <c r="U55">
        <v>-462360.35</v>
      </c>
      <c r="V55">
        <v>2528782.23</v>
      </c>
      <c r="W55"/>
      <c r="X55">
        <v>191098.07</v>
      </c>
      <c r="Y55"/>
      <c r="Z55"/>
      <c r="AA55">
        <v>296985.5</v>
      </c>
      <c r="AB55">
        <v>24000</v>
      </c>
      <c r="AC55">
        <v>371377.5</v>
      </c>
      <c r="AD55">
        <v>3000</v>
      </c>
      <c r="AE55"/>
      <c r="AF55">
        <v>176020.33</v>
      </c>
      <c r="AG55">
        <v>54420.84</v>
      </c>
      <c r="AH55"/>
      <c r="AI55" s="123">
        <f t="shared" si="6"/>
        <v>1525411.62</v>
      </c>
      <c r="AJ55" s="129">
        <f t="shared" si="7"/>
        <v>1163561.3899999999</v>
      </c>
      <c r="AK55" s="125">
        <f t="shared" si="8"/>
        <v>361850.23000000021</v>
      </c>
      <c r="AL55" s="130">
        <f t="shared" si="9"/>
        <v>512083.57</v>
      </c>
      <c r="AM55" s="131">
        <f t="shared" si="10"/>
        <v>604818.66999999993</v>
      </c>
      <c r="AN55" s="176">
        <f t="shared" si="5"/>
        <v>-92735.099999999919</v>
      </c>
    </row>
    <row r="56" spans="1:40" s="175" customFormat="1" x14ac:dyDescent="0.25">
      <c r="A56" s="137" t="s">
        <v>149</v>
      </c>
      <c r="B56" s="137" t="s">
        <v>214</v>
      </c>
      <c r="C56" s="137">
        <v>2500</v>
      </c>
      <c r="D56" s="137" t="s">
        <v>218</v>
      </c>
      <c r="E56" t="s">
        <v>218</v>
      </c>
      <c r="F56">
        <v>336662.24</v>
      </c>
      <c r="G56">
        <v>50596.33</v>
      </c>
      <c r="H56">
        <v>32815.29</v>
      </c>
      <c r="I56"/>
      <c r="J56">
        <v>634269.38</v>
      </c>
      <c r="K56">
        <v>217706.11</v>
      </c>
      <c r="L56"/>
      <c r="M56">
        <v>0</v>
      </c>
      <c r="N56">
        <v>65714.61</v>
      </c>
      <c r="O56"/>
      <c r="P56"/>
      <c r="Q56">
        <v>841</v>
      </c>
      <c r="R56"/>
      <c r="S56"/>
      <c r="T56"/>
      <c r="U56">
        <v>-1201336.03</v>
      </c>
      <c r="V56">
        <v>2500517.0699999998</v>
      </c>
      <c r="W56"/>
      <c r="X56">
        <v>167378.17000000001</v>
      </c>
      <c r="Y56"/>
      <c r="Z56"/>
      <c r="AA56">
        <v>340432.25</v>
      </c>
      <c r="AB56"/>
      <c r="AC56">
        <v>371487.25</v>
      </c>
      <c r="AD56">
        <v>4024</v>
      </c>
      <c r="AE56"/>
      <c r="AF56">
        <v>193549.73</v>
      </c>
      <c r="AG56">
        <v>32436.74</v>
      </c>
      <c r="AH56"/>
      <c r="AI56" s="123">
        <f t="shared" si="6"/>
        <v>420073.86</v>
      </c>
      <c r="AJ56" s="129">
        <f t="shared" si="7"/>
        <v>66555.61</v>
      </c>
      <c r="AK56" s="125">
        <f t="shared" si="8"/>
        <v>353518.25</v>
      </c>
      <c r="AL56" s="130">
        <f t="shared" si="9"/>
        <v>507810.42000000004</v>
      </c>
      <c r="AM56" s="131">
        <f t="shared" si="10"/>
        <v>601497.72</v>
      </c>
      <c r="AN56" s="176">
        <f t="shared" si="5"/>
        <v>-93687.29999999993</v>
      </c>
    </row>
    <row r="57" spans="1:40" s="175" customFormat="1" x14ac:dyDescent="0.25">
      <c r="A57" s="137" t="s">
        <v>149</v>
      </c>
      <c r="B57" s="137" t="s">
        <v>214</v>
      </c>
      <c r="C57" s="137">
        <v>4429</v>
      </c>
      <c r="D57" s="137" t="s">
        <v>219</v>
      </c>
      <c r="E57" t="s">
        <v>219</v>
      </c>
      <c r="F57">
        <v>383920.43</v>
      </c>
      <c r="G57">
        <v>2519</v>
      </c>
      <c r="H57">
        <v>362277.01</v>
      </c>
      <c r="I57"/>
      <c r="J57">
        <v>282036.11</v>
      </c>
      <c r="K57">
        <v>166583.03</v>
      </c>
      <c r="L57"/>
      <c r="M57">
        <v>5000</v>
      </c>
      <c r="N57">
        <v>53331.05</v>
      </c>
      <c r="O57"/>
      <c r="P57"/>
      <c r="Q57">
        <v>23</v>
      </c>
      <c r="R57"/>
      <c r="S57"/>
      <c r="T57"/>
      <c r="U57">
        <v>-719027.71</v>
      </c>
      <c r="V57">
        <v>1946573.94</v>
      </c>
      <c r="W57"/>
      <c r="X57">
        <v>75693.94</v>
      </c>
      <c r="Y57"/>
      <c r="Z57"/>
      <c r="AA57">
        <v>271914.09999999998</v>
      </c>
      <c r="AB57">
        <v>146202.32999999999</v>
      </c>
      <c r="AC57">
        <v>336234.1</v>
      </c>
      <c r="AD57"/>
      <c r="AE57">
        <v>1008</v>
      </c>
      <c r="AF57">
        <v>205103.93</v>
      </c>
      <c r="AG57">
        <v>28029.040000000001</v>
      </c>
      <c r="AH57">
        <v>12000</v>
      </c>
      <c r="AI57" s="123">
        <f t="shared" si="6"/>
        <v>748716.44</v>
      </c>
      <c r="AJ57" s="129">
        <f t="shared" si="7"/>
        <v>58354.05</v>
      </c>
      <c r="AK57" s="125">
        <f t="shared" si="8"/>
        <v>690362.3899999999</v>
      </c>
      <c r="AL57" s="130">
        <f t="shared" si="9"/>
        <v>493810.37</v>
      </c>
      <c r="AM57" s="131">
        <f t="shared" si="10"/>
        <v>582375.07000000007</v>
      </c>
      <c r="AN57" s="176">
        <f t="shared" si="5"/>
        <v>-88564.70000000007</v>
      </c>
    </row>
    <row r="58" spans="1:40" s="175" customFormat="1" x14ac:dyDescent="0.25">
      <c r="A58" s="137" t="s">
        <v>149</v>
      </c>
      <c r="B58" s="137" t="s">
        <v>214</v>
      </c>
      <c r="C58" s="137">
        <v>3247</v>
      </c>
      <c r="D58" s="137" t="s">
        <v>220</v>
      </c>
      <c r="E58" t="s">
        <v>220</v>
      </c>
      <c r="F58">
        <v>487191.78</v>
      </c>
      <c r="G58">
        <v>20842</v>
      </c>
      <c r="H58">
        <v>21703.97</v>
      </c>
      <c r="I58"/>
      <c r="J58">
        <v>572147.13</v>
      </c>
      <c r="K58">
        <v>262344.71999999997</v>
      </c>
      <c r="L58"/>
      <c r="M58">
        <v>0</v>
      </c>
      <c r="N58">
        <v>51791</v>
      </c>
      <c r="O58"/>
      <c r="P58"/>
      <c r="Q58">
        <v>701</v>
      </c>
      <c r="R58"/>
      <c r="S58"/>
      <c r="T58"/>
      <c r="U58">
        <v>579676.87</v>
      </c>
      <c r="V58">
        <v>980950.37</v>
      </c>
      <c r="W58"/>
      <c r="X58">
        <v>169938.78</v>
      </c>
      <c r="Y58"/>
      <c r="Z58"/>
      <c r="AA58">
        <v>198436</v>
      </c>
      <c r="AB58"/>
      <c r="AC58">
        <v>226386</v>
      </c>
      <c r="AD58">
        <v>568</v>
      </c>
      <c r="AE58"/>
      <c r="AF58">
        <v>210326.67</v>
      </c>
      <c r="AG58">
        <v>179983.75</v>
      </c>
      <c r="AH58"/>
      <c r="AI58" s="123">
        <f t="shared" si="6"/>
        <v>529737.75</v>
      </c>
      <c r="AJ58" s="129">
        <f t="shared" si="7"/>
        <v>52492</v>
      </c>
      <c r="AK58" s="125">
        <f t="shared" si="8"/>
        <v>477245.75</v>
      </c>
      <c r="AL58" s="130">
        <f t="shared" si="9"/>
        <v>368374.78</v>
      </c>
      <c r="AM58" s="131">
        <f t="shared" si="10"/>
        <v>617264.42000000004</v>
      </c>
      <c r="AN58" s="176">
        <f t="shared" si="5"/>
        <v>-248889.64</v>
      </c>
    </row>
    <row r="59" spans="1:40" s="175" customFormat="1" x14ac:dyDescent="0.25">
      <c r="A59" s="118" t="s">
        <v>149</v>
      </c>
      <c r="B59" s="118" t="s">
        <v>214</v>
      </c>
      <c r="C59" s="118">
        <v>1126</v>
      </c>
      <c r="D59" s="118" t="s">
        <v>221</v>
      </c>
      <c r="E59" t="s">
        <v>221</v>
      </c>
      <c r="F59">
        <v>215080.2</v>
      </c>
      <c r="G59">
        <v>24705</v>
      </c>
      <c r="H59">
        <v>9669.2900000000009</v>
      </c>
      <c r="I59"/>
      <c r="J59">
        <v>434177.27</v>
      </c>
      <c r="K59">
        <v>106340.37</v>
      </c>
      <c r="L59"/>
      <c r="M59">
        <v>0</v>
      </c>
      <c r="N59">
        <v>31837.4</v>
      </c>
      <c r="O59"/>
      <c r="P59"/>
      <c r="Q59">
        <v>721</v>
      </c>
      <c r="R59"/>
      <c r="S59"/>
      <c r="T59"/>
      <c r="U59">
        <v>-1070697.58</v>
      </c>
      <c r="V59">
        <v>1692734</v>
      </c>
      <c r="W59"/>
      <c r="X59">
        <v>217146.79</v>
      </c>
      <c r="Y59"/>
      <c r="Z59"/>
      <c r="AA59">
        <v>135709</v>
      </c>
      <c r="AB59">
        <v>50000</v>
      </c>
      <c r="AC59">
        <v>166671</v>
      </c>
      <c r="AD59"/>
      <c r="AE59"/>
      <c r="AF59">
        <v>61395.88</v>
      </c>
      <c r="AG59">
        <v>39411.599999999999</v>
      </c>
      <c r="AH59"/>
      <c r="AI59" s="123">
        <f t="shared" si="6"/>
        <v>249454.49000000002</v>
      </c>
      <c r="AJ59" s="129">
        <f t="shared" si="7"/>
        <v>32558.400000000001</v>
      </c>
      <c r="AK59" s="125">
        <f t="shared" si="8"/>
        <v>216896.09000000003</v>
      </c>
      <c r="AL59" s="130">
        <f t="shared" si="9"/>
        <v>402855.79000000004</v>
      </c>
      <c r="AM59" s="131">
        <f t="shared" si="10"/>
        <v>267478.48</v>
      </c>
      <c r="AN59" s="176">
        <f t="shared" si="5"/>
        <v>135377.31000000006</v>
      </c>
    </row>
    <row r="60" spans="1:40" s="133" customFormat="1" x14ac:dyDescent="0.25">
      <c r="A60" s="121" t="s">
        <v>151</v>
      </c>
      <c r="B60" s="121" t="s">
        <v>223</v>
      </c>
      <c r="C60" s="121">
        <v>3728</v>
      </c>
      <c r="D60" s="121" t="s">
        <v>225</v>
      </c>
      <c r="E60" t="s">
        <v>225</v>
      </c>
      <c r="F60">
        <v>329702.3</v>
      </c>
      <c r="G60">
        <v>204933.1</v>
      </c>
      <c r="H60">
        <v>35335.160000000003</v>
      </c>
      <c r="I60"/>
      <c r="J60">
        <v>208615.59</v>
      </c>
      <c r="K60">
        <v>-510377.34</v>
      </c>
      <c r="L60"/>
      <c r="M60">
        <v>0</v>
      </c>
      <c r="N60">
        <v>26260</v>
      </c>
      <c r="O60"/>
      <c r="P60"/>
      <c r="Q60">
        <v>0</v>
      </c>
      <c r="R60"/>
      <c r="S60"/>
      <c r="T60"/>
      <c r="U60">
        <v>-2303560.5499999998</v>
      </c>
      <c r="V60">
        <v>2210713.7999999998</v>
      </c>
      <c r="W60"/>
      <c r="X60">
        <v>326199.36</v>
      </c>
      <c r="Y60">
        <v>430400</v>
      </c>
      <c r="Z60"/>
      <c r="AA60">
        <v>253457.8</v>
      </c>
      <c r="AB60"/>
      <c r="AC60">
        <v>361430.8</v>
      </c>
      <c r="AD60"/>
      <c r="AE60"/>
      <c r="AF60">
        <v>193166.88</v>
      </c>
      <c r="AG60">
        <v>104702.92</v>
      </c>
      <c r="AH60">
        <v>15961</v>
      </c>
      <c r="AI60" s="123">
        <f t="shared" si="6"/>
        <v>569970.56000000006</v>
      </c>
      <c r="AJ60" s="129">
        <f t="shared" si="7"/>
        <v>26260</v>
      </c>
      <c r="AK60" s="125">
        <f t="shared" si="8"/>
        <v>543710.56000000006</v>
      </c>
      <c r="AL60" s="130">
        <f t="shared" si="9"/>
        <v>1010057.1599999999</v>
      </c>
      <c r="AM60" s="131">
        <f t="shared" si="10"/>
        <v>675261.6</v>
      </c>
      <c r="AN60" s="125">
        <f t="shared" si="5"/>
        <v>334795.55999999994</v>
      </c>
    </row>
    <row r="61" spans="1:40" x14ac:dyDescent="0.25">
      <c r="A61" s="121" t="s">
        <v>151</v>
      </c>
      <c r="B61" s="121" t="s">
        <v>223</v>
      </c>
      <c r="C61" s="121">
        <v>3543</v>
      </c>
      <c r="D61" s="121" t="s">
        <v>226</v>
      </c>
      <c r="E61" t="s">
        <v>226</v>
      </c>
      <c r="F61">
        <v>423223.57</v>
      </c>
      <c r="G61">
        <v>128324</v>
      </c>
      <c r="H61">
        <v>83231.649999999994</v>
      </c>
      <c r="J61">
        <v>100172.48</v>
      </c>
      <c r="K61">
        <v>32415.73</v>
      </c>
      <c r="M61">
        <v>0</v>
      </c>
      <c r="N61">
        <v>17630</v>
      </c>
      <c r="Q61">
        <v>43736.5</v>
      </c>
      <c r="U61">
        <v>-1030052.57</v>
      </c>
      <c r="V61">
        <v>1549075.07</v>
      </c>
      <c r="X61">
        <v>448615.44</v>
      </c>
      <c r="Y61">
        <v>138821</v>
      </c>
      <c r="AA61">
        <v>444021</v>
      </c>
      <c r="AC61">
        <v>544699</v>
      </c>
      <c r="AE61">
        <v>800</v>
      </c>
      <c r="AF61">
        <v>273587.81</v>
      </c>
      <c r="AG61">
        <v>12316.2</v>
      </c>
      <c r="AH61">
        <v>13076</v>
      </c>
      <c r="AI61" s="123">
        <f t="shared" si="6"/>
        <v>634779.22000000009</v>
      </c>
      <c r="AJ61" s="129">
        <f t="shared" si="7"/>
        <v>61366.5</v>
      </c>
      <c r="AK61" s="125">
        <f t="shared" si="8"/>
        <v>573412.72000000009</v>
      </c>
      <c r="AL61" s="130">
        <f t="shared" si="9"/>
        <v>1031457.44</v>
      </c>
      <c r="AM61" s="131">
        <f t="shared" si="10"/>
        <v>844479.01</v>
      </c>
      <c r="AN61" s="125">
        <f t="shared" si="5"/>
        <v>186978.42999999993</v>
      </c>
    </row>
    <row r="62" spans="1:40" x14ac:dyDescent="0.25">
      <c r="A62" s="121" t="s">
        <v>151</v>
      </c>
      <c r="B62" s="121" t="s">
        <v>223</v>
      </c>
      <c r="C62" s="121">
        <v>6330</v>
      </c>
      <c r="D62" s="121" t="s">
        <v>227</v>
      </c>
      <c r="E62" t="s">
        <v>227</v>
      </c>
      <c r="F62">
        <v>395485.06</v>
      </c>
      <c r="G62">
        <v>252248.13</v>
      </c>
      <c r="H62">
        <v>78559.8</v>
      </c>
      <c r="J62">
        <v>1943249.67</v>
      </c>
      <c r="K62">
        <v>499634.25</v>
      </c>
      <c r="M62">
        <v>0</v>
      </c>
      <c r="N62">
        <v>74710</v>
      </c>
      <c r="Q62">
        <v>48500</v>
      </c>
      <c r="U62">
        <v>-820324.22</v>
      </c>
      <c r="V62">
        <v>3406179.86</v>
      </c>
      <c r="X62">
        <v>725783.08</v>
      </c>
      <c r="Y62">
        <v>560718</v>
      </c>
      <c r="AA62">
        <v>340230.5</v>
      </c>
      <c r="AC62">
        <v>504812.5</v>
      </c>
      <c r="AD62">
        <v>2680</v>
      </c>
      <c r="AF62">
        <v>581862.71</v>
      </c>
      <c r="AG62">
        <v>59505.1</v>
      </c>
      <c r="AH62">
        <v>17760</v>
      </c>
      <c r="AI62" s="123">
        <f t="shared" si="6"/>
        <v>726292.99</v>
      </c>
      <c r="AJ62" s="129">
        <f t="shared" si="7"/>
        <v>123210</v>
      </c>
      <c r="AK62" s="125">
        <f t="shared" si="8"/>
        <v>603082.99</v>
      </c>
      <c r="AL62" s="130">
        <f t="shared" si="9"/>
        <v>1626731.58</v>
      </c>
      <c r="AM62" s="131">
        <f t="shared" si="10"/>
        <v>1166620.31</v>
      </c>
      <c r="AN62" s="125">
        <f t="shared" si="5"/>
        <v>460111.27</v>
      </c>
    </row>
    <row r="63" spans="1:40" x14ac:dyDescent="0.25">
      <c r="A63" s="121" t="s">
        <v>151</v>
      </c>
      <c r="B63" s="121" t="s">
        <v>223</v>
      </c>
      <c r="C63" s="121">
        <v>3421</v>
      </c>
      <c r="D63" s="121" t="s">
        <v>228</v>
      </c>
      <c r="E63" t="s">
        <v>228</v>
      </c>
      <c r="F63">
        <v>246488.41</v>
      </c>
      <c r="G63">
        <v>162627.44</v>
      </c>
      <c r="H63">
        <v>4310.74</v>
      </c>
      <c r="J63">
        <v>113434.04</v>
      </c>
      <c r="K63">
        <v>65758.210000000006</v>
      </c>
      <c r="M63">
        <v>4500</v>
      </c>
      <c r="N63">
        <v>34628.25</v>
      </c>
      <c r="P63">
        <v>0</v>
      </c>
      <c r="Q63">
        <v>11050</v>
      </c>
      <c r="U63">
        <v>-1450909.14</v>
      </c>
      <c r="V63">
        <v>1679166.57</v>
      </c>
      <c r="X63">
        <v>495296.66</v>
      </c>
      <c r="Y63">
        <v>81810</v>
      </c>
      <c r="AA63">
        <v>302586.3</v>
      </c>
      <c r="AC63">
        <v>351517.3</v>
      </c>
      <c r="AD63">
        <v>800</v>
      </c>
      <c r="AE63">
        <v>1304</v>
      </c>
      <c r="AF63">
        <v>186470.2</v>
      </c>
      <c r="AG63">
        <v>22887.3</v>
      </c>
      <c r="AH63">
        <v>2531</v>
      </c>
      <c r="AI63" s="123">
        <f t="shared" si="6"/>
        <v>413426.58999999997</v>
      </c>
      <c r="AJ63" s="129">
        <f t="shared" si="7"/>
        <v>50178.25</v>
      </c>
      <c r="AK63" s="125">
        <f t="shared" si="8"/>
        <v>363248.33999999997</v>
      </c>
      <c r="AL63" s="130">
        <f t="shared" si="9"/>
        <v>879692.96</v>
      </c>
      <c r="AM63" s="131">
        <f t="shared" si="10"/>
        <v>565509.80000000005</v>
      </c>
      <c r="AN63" s="125">
        <f t="shared" si="5"/>
        <v>314183.15999999992</v>
      </c>
    </row>
    <row r="64" spans="1:40" x14ac:dyDescent="0.25">
      <c r="A64" s="121" t="s">
        <v>151</v>
      </c>
      <c r="B64" s="121" t="s">
        <v>223</v>
      </c>
      <c r="C64" s="121">
        <v>3591</v>
      </c>
      <c r="D64" s="121" t="s">
        <v>229</v>
      </c>
      <c r="E64" t="s">
        <v>229</v>
      </c>
      <c r="F64">
        <v>508376</v>
      </c>
      <c r="G64">
        <v>213578.66</v>
      </c>
      <c r="H64">
        <v>46918.93</v>
      </c>
      <c r="J64">
        <v>755577.74</v>
      </c>
      <c r="K64">
        <v>114088.65</v>
      </c>
      <c r="M64">
        <v>0</v>
      </c>
      <c r="N64">
        <v>102761.51</v>
      </c>
      <c r="Q64">
        <v>0</v>
      </c>
      <c r="U64">
        <v>-333299.82</v>
      </c>
      <c r="V64">
        <v>1290095.46</v>
      </c>
      <c r="X64">
        <v>221403</v>
      </c>
      <c r="Y64">
        <v>501216</v>
      </c>
      <c r="AA64">
        <v>392521</v>
      </c>
      <c r="AC64">
        <v>434921</v>
      </c>
      <c r="AF64">
        <v>86751.87</v>
      </c>
      <c r="AG64">
        <v>14484.3</v>
      </c>
      <c r="AI64" s="123">
        <f t="shared" si="6"/>
        <v>768873.59000000008</v>
      </c>
      <c r="AJ64" s="129">
        <f t="shared" si="7"/>
        <v>102761.51</v>
      </c>
      <c r="AK64" s="125">
        <f t="shared" si="8"/>
        <v>666112.08000000007</v>
      </c>
      <c r="AL64" s="130">
        <f t="shared" si="9"/>
        <v>1115140</v>
      </c>
      <c r="AM64" s="131">
        <f t="shared" si="10"/>
        <v>536157.17000000004</v>
      </c>
      <c r="AN64" s="125">
        <f t="shared" si="5"/>
        <v>578982.82999999996</v>
      </c>
    </row>
    <row r="65" spans="1:40" x14ac:dyDescent="0.25">
      <c r="A65" s="121" t="s">
        <v>151</v>
      </c>
      <c r="B65" s="121" t="s">
        <v>223</v>
      </c>
      <c r="C65" s="121">
        <v>4772</v>
      </c>
      <c r="D65" s="121" t="s">
        <v>230</v>
      </c>
      <c r="E65" t="s">
        <v>230</v>
      </c>
      <c r="F65">
        <v>147127.91</v>
      </c>
      <c r="G65">
        <v>199208.4</v>
      </c>
      <c r="H65">
        <v>79781.06</v>
      </c>
      <c r="J65">
        <v>581247.86</v>
      </c>
      <c r="K65">
        <v>622693.06999999995</v>
      </c>
      <c r="M65">
        <v>0</v>
      </c>
      <c r="N65">
        <v>65530</v>
      </c>
      <c r="Q65">
        <v>23150</v>
      </c>
      <c r="U65">
        <v>-1186267.1299999999</v>
      </c>
      <c r="V65">
        <v>2056145.55</v>
      </c>
      <c r="X65">
        <v>777417.15</v>
      </c>
      <c r="Y65">
        <v>198398</v>
      </c>
      <c r="AA65">
        <v>409441.2</v>
      </c>
      <c r="AC65">
        <v>465147.2</v>
      </c>
      <c r="AE65">
        <v>1580</v>
      </c>
      <c r="AF65">
        <v>228053.25</v>
      </c>
      <c r="AG65">
        <v>11491.02</v>
      </c>
      <c r="AH65">
        <v>7485</v>
      </c>
      <c r="AI65" s="123">
        <f t="shared" si="6"/>
        <v>426117.37</v>
      </c>
      <c r="AJ65" s="129">
        <f t="shared" si="7"/>
        <v>88680</v>
      </c>
      <c r="AK65" s="125">
        <f t="shared" si="8"/>
        <v>337437.37</v>
      </c>
      <c r="AL65" s="130">
        <f t="shared" si="9"/>
        <v>1385256.35</v>
      </c>
      <c r="AM65" s="131">
        <f t="shared" si="10"/>
        <v>713756.47</v>
      </c>
      <c r="AN65" s="125">
        <f t="shared" si="5"/>
        <v>671499.88000000012</v>
      </c>
    </row>
    <row r="66" spans="1:40" x14ac:dyDescent="0.25">
      <c r="A66" s="121" t="s">
        <v>153</v>
      </c>
      <c r="B66" s="121" t="s">
        <v>232</v>
      </c>
      <c r="C66" s="121">
        <v>5834</v>
      </c>
      <c r="D66" s="121" t="s">
        <v>234</v>
      </c>
      <c r="E66" t="s">
        <v>234</v>
      </c>
      <c r="F66">
        <v>1398554.57</v>
      </c>
      <c r="G66">
        <v>15876</v>
      </c>
      <c r="H66">
        <v>99135.93</v>
      </c>
      <c r="J66">
        <v>320606.21000000002</v>
      </c>
      <c r="K66">
        <v>735765.98</v>
      </c>
      <c r="M66">
        <v>65008</v>
      </c>
      <c r="N66">
        <v>39180.230000000003</v>
      </c>
      <c r="P66">
        <v>428112</v>
      </c>
      <c r="Q66">
        <v>36485.379999999997</v>
      </c>
      <c r="U66">
        <v>-1102006.17</v>
      </c>
      <c r="V66">
        <v>2912713.08</v>
      </c>
      <c r="X66">
        <v>472213.26</v>
      </c>
      <c r="Y66">
        <v>152450</v>
      </c>
      <c r="AA66">
        <v>207210</v>
      </c>
      <c r="AC66">
        <v>270314</v>
      </c>
      <c r="AD66">
        <v>5620</v>
      </c>
      <c r="AF66">
        <v>319884.43</v>
      </c>
      <c r="AG66">
        <v>37396.660000000003</v>
      </c>
      <c r="AH66">
        <v>8212</v>
      </c>
      <c r="AI66" s="123">
        <f t="shared" si="6"/>
        <v>1513566.5</v>
      </c>
      <c r="AJ66" s="129">
        <f t="shared" si="7"/>
        <v>568785.61</v>
      </c>
      <c r="AK66" s="125">
        <f t="shared" si="8"/>
        <v>944780.89</v>
      </c>
      <c r="AL66" s="130">
        <f t="shared" si="9"/>
        <v>831873.26</v>
      </c>
      <c r="AM66" s="131">
        <f t="shared" si="10"/>
        <v>641427.09</v>
      </c>
      <c r="AN66" s="125">
        <f t="shared" si="5"/>
        <v>190446.17000000004</v>
      </c>
    </row>
    <row r="67" spans="1:40" x14ac:dyDescent="0.25">
      <c r="A67" s="121" t="s">
        <v>153</v>
      </c>
      <c r="B67" s="121" t="s">
        <v>232</v>
      </c>
      <c r="C67" s="121">
        <v>4475</v>
      </c>
      <c r="D67" s="121" t="s">
        <v>235</v>
      </c>
      <c r="E67" t="s">
        <v>235</v>
      </c>
      <c r="F67">
        <v>685252.02</v>
      </c>
      <c r="G67">
        <v>13950</v>
      </c>
      <c r="H67">
        <v>29091.21</v>
      </c>
      <c r="J67">
        <v>627921.41</v>
      </c>
      <c r="K67">
        <v>481162.78</v>
      </c>
      <c r="M67">
        <v>0</v>
      </c>
      <c r="N67">
        <v>34788.78</v>
      </c>
      <c r="Q67">
        <v>452</v>
      </c>
      <c r="U67">
        <v>93641.46</v>
      </c>
      <c r="V67">
        <v>1364480.05</v>
      </c>
      <c r="X67">
        <v>301919.81</v>
      </c>
      <c r="Y67">
        <v>239540</v>
      </c>
      <c r="AA67">
        <v>426940</v>
      </c>
      <c r="AB67">
        <v>50700</v>
      </c>
      <c r="AC67">
        <v>488550</v>
      </c>
      <c r="AF67">
        <v>150844.72</v>
      </c>
      <c r="AG67">
        <v>30919.96</v>
      </c>
      <c r="AH67">
        <v>4770</v>
      </c>
      <c r="AI67" s="123">
        <f t="shared" si="6"/>
        <v>728293.23</v>
      </c>
      <c r="AJ67" s="129">
        <f t="shared" si="7"/>
        <v>35240.78</v>
      </c>
      <c r="AK67" s="125">
        <f t="shared" si="8"/>
        <v>693052.45</v>
      </c>
      <c r="AL67" s="130">
        <f t="shared" si="9"/>
        <v>1019099.81</v>
      </c>
      <c r="AM67" s="131">
        <f t="shared" si="10"/>
        <v>675084.67999999993</v>
      </c>
      <c r="AN67" s="125">
        <f t="shared" si="5"/>
        <v>344015.13000000012</v>
      </c>
    </row>
    <row r="68" spans="1:40" x14ac:dyDescent="0.25">
      <c r="A68" s="121" t="s">
        <v>153</v>
      </c>
      <c r="B68" s="121" t="s">
        <v>232</v>
      </c>
      <c r="C68" s="121">
        <v>1990</v>
      </c>
      <c r="D68" s="121" t="s">
        <v>236</v>
      </c>
      <c r="E68" t="s">
        <v>236</v>
      </c>
      <c r="F68">
        <v>290496.52</v>
      </c>
      <c r="G68">
        <v>4876</v>
      </c>
      <c r="H68">
        <v>15218.7</v>
      </c>
      <c r="J68">
        <v>1576258.54</v>
      </c>
      <c r="K68">
        <v>171380.36</v>
      </c>
      <c r="M68">
        <v>17810</v>
      </c>
      <c r="N68">
        <v>25052</v>
      </c>
      <c r="P68">
        <v>0</v>
      </c>
      <c r="Q68">
        <v>19647.84</v>
      </c>
      <c r="U68">
        <v>-254411.77</v>
      </c>
      <c r="V68">
        <v>2067672.51</v>
      </c>
      <c r="X68">
        <v>311066.56</v>
      </c>
      <c r="Y68">
        <v>112095</v>
      </c>
      <c r="AA68">
        <v>228450</v>
      </c>
      <c r="AB68">
        <v>27600</v>
      </c>
      <c r="AC68">
        <v>251080</v>
      </c>
      <c r="AF68">
        <v>213835.06</v>
      </c>
      <c r="AG68">
        <v>24157.96</v>
      </c>
      <c r="AH68">
        <v>7679</v>
      </c>
      <c r="AI68" s="123">
        <f t="shared" si="6"/>
        <v>310591.22000000003</v>
      </c>
      <c r="AJ68" s="129">
        <f t="shared" si="7"/>
        <v>62509.84</v>
      </c>
      <c r="AK68" s="125">
        <f t="shared" si="8"/>
        <v>248081.38000000003</v>
      </c>
      <c r="AL68" s="130">
        <f t="shared" si="9"/>
        <v>679211.56</v>
      </c>
      <c r="AM68" s="131">
        <f t="shared" si="10"/>
        <v>496752.02</v>
      </c>
      <c r="AN68" s="125">
        <f t="shared" si="5"/>
        <v>182459.54000000004</v>
      </c>
    </row>
    <row r="69" spans="1:40" x14ac:dyDescent="0.25">
      <c r="A69" s="121" t="s">
        <v>153</v>
      </c>
      <c r="B69" s="121" t="s">
        <v>232</v>
      </c>
      <c r="C69" s="121">
        <v>5043</v>
      </c>
      <c r="D69" s="121" t="s">
        <v>237</v>
      </c>
      <c r="E69" t="s">
        <v>237</v>
      </c>
      <c r="F69">
        <v>493601.73</v>
      </c>
      <c r="G69">
        <v>18384</v>
      </c>
      <c r="H69">
        <v>14983.28</v>
      </c>
      <c r="J69">
        <v>885339.46</v>
      </c>
      <c r="K69">
        <v>212469.18</v>
      </c>
      <c r="M69">
        <v>9450</v>
      </c>
      <c r="N69">
        <v>42051.3</v>
      </c>
      <c r="P69">
        <v>204400</v>
      </c>
      <c r="Q69">
        <v>10227.379999999999</v>
      </c>
      <c r="R69">
        <v>-10</v>
      </c>
      <c r="U69">
        <v>-941557.12</v>
      </c>
      <c r="V69">
        <v>2226508.67</v>
      </c>
      <c r="X69">
        <v>434135.21</v>
      </c>
      <c r="AA69">
        <v>489660</v>
      </c>
      <c r="AC69">
        <v>563139</v>
      </c>
      <c r="AD69">
        <v>5620</v>
      </c>
      <c r="AF69">
        <v>241895.81</v>
      </c>
      <c r="AG69">
        <v>33903.980000000003</v>
      </c>
      <c r="AH69">
        <v>5529</v>
      </c>
      <c r="AI69" s="123">
        <f t="shared" si="6"/>
        <v>526969.01</v>
      </c>
      <c r="AJ69" s="129">
        <f t="shared" si="7"/>
        <v>266118.68</v>
      </c>
      <c r="AK69" s="125">
        <f t="shared" si="8"/>
        <v>260850.33000000002</v>
      </c>
      <c r="AL69" s="130">
        <f t="shared" si="9"/>
        <v>923795.21</v>
      </c>
      <c r="AM69" s="131">
        <f t="shared" si="10"/>
        <v>850087.79</v>
      </c>
      <c r="AN69" s="125">
        <f t="shared" si="5"/>
        <v>73707.419999999925</v>
      </c>
    </row>
    <row r="70" spans="1:40" x14ac:dyDescent="0.25">
      <c r="A70" s="121" t="s">
        <v>153</v>
      </c>
      <c r="B70" s="121" t="s">
        <v>232</v>
      </c>
      <c r="C70" s="121">
        <v>5442</v>
      </c>
      <c r="D70" s="121" t="s">
        <v>238</v>
      </c>
      <c r="E70" t="s">
        <v>238</v>
      </c>
      <c r="F70">
        <v>51395.61</v>
      </c>
      <c r="G70">
        <v>4430</v>
      </c>
      <c r="H70">
        <v>40904.379999999997</v>
      </c>
      <c r="J70">
        <v>502488.06</v>
      </c>
      <c r="K70">
        <v>278719.98</v>
      </c>
      <c r="M70">
        <v>3150</v>
      </c>
      <c r="N70">
        <v>41161.22</v>
      </c>
      <c r="P70">
        <v>0</v>
      </c>
      <c r="Q70">
        <v>12983.09</v>
      </c>
      <c r="U70">
        <v>-1296994.1499999999</v>
      </c>
      <c r="V70">
        <v>2114406.96</v>
      </c>
      <c r="X70">
        <v>307269.75</v>
      </c>
      <c r="Y70">
        <v>126900</v>
      </c>
      <c r="AA70">
        <v>217430</v>
      </c>
      <c r="AC70">
        <v>281592</v>
      </c>
      <c r="AF70">
        <v>331358.38</v>
      </c>
      <c r="AG70">
        <v>29409.46</v>
      </c>
      <c r="AH70">
        <v>6009</v>
      </c>
      <c r="AI70" s="123">
        <f t="shared" si="6"/>
        <v>96729.989999999991</v>
      </c>
      <c r="AJ70" s="129">
        <f t="shared" si="7"/>
        <v>57294.31</v>
      </c>
      <c r="AK70" s="125">
        <f t="shared" si="8"/>
        <v>39435.679999999993</v>
      </c>
      <c r="AL70" s="130">
        <f t="shared" si="9"/>
        <v>651599.75</v>
      </c>
      <c r="AM70" s="131">
        <f t="shared" si="10"/>
        <v>648368.84</v>
      </c>
      <c r="AN70" s="125">
        <f>AL70-AM70</f>
        <v>3230.9100000000326</v>
      </c>
    </row>
    <row r="71" spans="1:40" ht="24.6" x14ac:dyDescent="0.7">
      <c r="D71" s="82"/>
      <c r="AI71" s="123">
        <f t="shared" ref="AI71" ca="1" si="11">SUM(AI71:AI138)</f>
        <v>0</v>
      </c>
      <c r="AJ71" s="129">
        <f>SUM(M71:Q71)</f>
        <v>0</v>
      </c>
      <c r="AK71" s="125">
        <f t="shared" ref="AK71" ca="1" si="12">AI71-AJ71</f>
        <v>0</v>
      </c>
      <c r="AL71" s="130">
        <f>SUM(V71:AH71)</f>
        <v>0</v>
      </c>
      <c r="AM71" s="131" t="e">
        <f>SUM(#REF!)</f>
        <v>#REF!</v>
      </c>
      <c r="AN71" s="125" t="e">
        <f>AL71-AM71</f>
        <v>#REF!</v>
      </c>
    </row>
    <row r="72" spans="1:40" x14ac:dyDescent="0.25">
      <c r="AJ72" s="129"/>
      <c r="AL72" s="130"/>
      <c r="AM72" s="131"/>
    </row>
    <row r="73" spans="1:40" x14ac:dyDescent="0.25">
      <c r="AJ73" s="129"/>
      <c r="AL73" s="130"/>
      <c r="AM73" s="131"/>
    </row>
    <row r="74" spans="1:40" x14ac:dyDescent="0.25">
      <c r="AJ74" s="129"/>
      <c r="AL74" s="130"/>
      <c r="AM74" s="131"/>
    </row>
    <row r="75" spans="1:40" x14ac:dyDescent="0.25">
      <c r="AJ75" s="129"/>
      <c r="AL75" s="130"/>
      <c r="AM75" s="131"/>
    </row>
    <row r="76" spans="1:40" x14ac:dyDescent="0.25">
      <c r="AJ76" s="129"/>
      <c r="AL76" s="130"/>
      <c r="AM76" s="131"/>
    </row>
    <row r="77" spans="1:40" x14ac:dyDescent="0.25">
      <c r="AJ77" s="129"/>
      <c r="AL77" s="130"/>
      <c r="AM77" s="131"/>
    </row>
    <row r="78" spans="1:40" x14ac:dyDescent="0.25">
      <c r="AJ78" s="129"/>
      <c r="AL78" s="130"/>
      <c r="AM78" s="131"/>
    </row>
    <row r="79" spans="1:40" x14ac:dyDescent="0.25">
      <c r="AJ79" s="129"/>
      <c r="AL79" s="130"/>
      <c r="AM79" s="131"/>
    </row>
    <row r="80" spans="1:40" x14ac:dyDescent="0.25">
      <c r="AJ80" s="129"/>
      <c r="AL80" s="130"/>
      <c r="AM80" s="131"/>
    </row>
    <row r="81" spans="36:39" x14ac:dyDescent="0.25">
      <c r="AJ81" s="129"/>
      <c r="AL81" s="130"/>
      <c r="AM81" s="131"/>
    </row>
    <row r="82" spans="36:39" x14ac:dyDescent="0.25">
      <c r="AJ82" s="129"/>
      <c r="AL82" s="130"/>
      <c r="AM82" s="131"/>
    </row>
    <row r="83" spans="36:39" x14ac:dyDescent="0.25">
      <c r="AJ83" s="129"/>
      <c r="AL83" s="130"/>
      <c r="AM83" s="131"/>
    </row>
    <row r="84" spans="36:39" x14ac:dyDescent="0.25">
      <c r="AJ84" s="129"/>
      <c r="AL84" s="130"/>
      <c r="AM84" s="131"/>
    </row>
    <row r="85" spans="36:39" x14ac:dyDescent="0.25">
      <c r="AJ85" s="129"/>
      <c r="AL85" s="130"/>
      <c r="AM85" s="131"/>
    </row>
    <row r="86" spans="36:39" x14ac:dyDescent="0.25">
      <c r="AJ86" s="129"/>
      <c r="AL86" s="130"/>
      <c r="AM86" s="131"/>
    </row>
    <row r="87" spans="36:39" x14ac:dyDescent="0.25">
      <c r="AJ87" s="129"/>
      <c r="AL87" s="130"/>
      <c r="AM87" s="131"/>
    </row>
    <row r="88" spans="36:39" x14ac:dyDescent="0.25">
      <c r="AJ88" s="129"/>
      <c r="AL88" s="130"/>
      <c r="AM88" s="131"/>
    </row>
    <row r="89" spans="36:39" x14ac:dyDescent="0.25">
      <c r="AJ89" s="129"/>
      <c r="AL89" s="130"/>
      <c r="AM89" s="131"/>
    </row>
    <row r="90" spans="36:39" x14ac:dyDescent="0.25">
      <c r="AJ90" s="129"/>
      <c r="AL90" s="130"/>
      <c r="AM90" s="131"/>
    </row>
    <row r="91" spans="36:39" x14ac:dyDescent="0.25">
      <c r="AJ91" s="129"/>
      <c r="AL91" s="130"/>
      <c r="AM91" s="131"/>
    </row>
    <row r="92" spans="36:39" x14ac:dyDescent="0.25">
      <c r="AJ92" s="129"/>
      <c r="AL92" s="130"/>
      <c r="AM92" s="131"/>
    </row>
    <row r="93" spans="36:39" x14ac:dyDescent="0.25">
      <c r="AJ93" s="129"/>
      <c r="AL93" s="130"/>
      <c r="AM93" s="131"/>
    </row>
    <row r="94" spans="36:39" x14ac:dyDescent="0.25">
      <c r="AJ94" s="129"/>
      <c r="AL94" s="130"/>
      <c r="AM94" s="131"/>
    </row>
    <row r="95" spans="36:39" x14ac:dyDescent="0.25">
      <c r="AJ95" s="129"/>
      <c r="AL95" s="130"/>
      <c r="AM95" s="131"/>
    </row>
    <row r="96" spans="36:39" x14ac:dyDescent="0.25">
      <c r="AJ96" s="129"/>
      <c r="AL96" s="130"/>
      <c r="AM96" s="131"/>
    </row>
    <row r="97" spans="36:39" x14ac:dyDescent="0.25">
      <c r="AJ97" s="129"/>
      <c r="AL97" s="130"/>
      <c r="AM97" s="131"/>
    </row>
    <row r="98" spans="36:39" x14ac:dyDescent="0.25">
      <c r="AJ98" s="129"/>
      <c r="AL98" s="130"/>
      <c r="AM98" s="131"/>
    </row>
    <row r="99" spans="36:39" x14ac:dyDescent="0.25">
      <c r="AJ99" s="129"/>
      <c r="AL99" s="130"/>
      <c r="AM99" s="131"/>
    </row>
    <row r="100" spans="36:39" x14ac:dyDescent="0.25">
      <c r="AJ100" s="129"/>
      <c r="AL100" s="130"/>
      <c r="AM100" s="131"/>
    </row>
    <row r="101" spans="36:39" x14ac:dyDescent="0.25">
      <c r="AJ101" s="129"/>
      <c r="AL101" s="130"/>
      <c r="AM101" s="131"/>
    </row>
    <row r="102" spans="36:39" x14ac:dyDescent="0.25">
      <c r="AJ102" s="129"/>
      <c r="AL102" s="130"/>
      <c r="AM102" s="131"/>
    </row>
    <row r="103" spans="36:39" x14ac:dyDescent="0.25">
      <c r="AJ103" s="129"/>
      <c r="AL103" s="130"/>
      <c r="AM103" s="131"/>
    </row>
    <row r="104" spans="36:39" x14ac:dyDescent="0.25">
      <c r="AJ104" s="129"/>
      <c r="AL104" s="130"/>
      <c r="AM104" s="131"/>
    </row>
    <row r="105" spans="36:39" x14ac:dyDescent="0.25">
      <c r="AJ105" s="129"/>
      <c r="AL105" s="130"/>
      <c r="AM105" s="131"/>
    </row>
    <row r="106" spans="36:39" x14ac:dyDescent="0.25">
      <c r="AJ106" s="129"/>
      <c r="AL106" s="130"/>
      <c r="AM106" s="131"/>
    </row>
    <row r="107" spans="36:39" x14ac:dyDescent="0.25">
      <c r="AJ107" s="129"/>
      <c r="AL107" s="130"/>
      <c r="AM107" s="131"/>
    </row>
    <row r="108" spans="36:39" x14ac:dyDescent="0.25">
      <c r="AJ108" s="129"/>
      <c r="AL108" s="130"/>
      <c r="AM108" s="131"/>
    </row>
    <row r="109" spans="36:39" x14ac:dyDescent="0.25">
      <c r="AJ109" s="129"/>
      <c r="AL109" s="130"/>
      <c r="AM109" s="131"/>
    </row>
    <row r="110" spans="36:39" x14ac:dyDescent="0.25">
      <c r="AJ110" s="129"/>
      <c r="AL110" s="130"/>
      <c r="AM110" s="131"/>
    </row>
    <row r="111" spans="36:39" x14ac:dyDescent="0.25">
      <c r="AJ111" s="129"/>
      <c r="AL111" s="130"/>
      <c r="AM111" s="131"/>
    </row>
    <row r="112" spans="36:39" x14ac:dyDescent="0.25">
      <c r="AJ112" s="129"/>
      <c r="AL112" s="130"/>
      <c r="AM112" s="131"/>
    </row>
    <row r="113" spans="36:39" x14ac:dyDescent="0.25">
      <c r="AJ113" s="129"/>
      <c r="AL113" s="130"/>
      <c r="AM113" s="131"/>
    </row>
    <row r="114" spans="36:39" x14ac:dyDescent="0.25">
      <c r="AJ114" s="129"/>
      <c r="AL114" s="130"/>
      <c r="AM114" s="131"/>
    </row>
    <row r="115" spans="36:39" x14ac:dyDescent="0.25">
      <c r="AJ115" s="129"/>
      <c r="AL115" s="130"/>
      <c r="AM115" s="131"/>
    </row>
    <row r="116" spans="36:39" x14ac:dyDescent="0.25">
      <c r="AJ116" s="129"/>
      <c r="AL116" s="130"/>
      <c r="AM116" s="131"/>
    </row>
    <row r="117" spans="36:39" x14ac:dyDescent="0.25">
      <c r="AJ117" s="129"/>
      <c r="AL117" s="130"/>
      <c r="AM117" s="131"/>
    </row>
    <row r="118" spans="36:39" x14ac:dyDescent="0.25">
      <c r="AJ118" s="129"/>
      <c r="AL118" s="130"/>
      <c r="AM118" s="131"/>
    </row>
    <row r="119" spans="36:39" x14ac:dyDescent="0.25">
      <c r="AJ119" s="129"/>
      <c r="AL119" s="130"/>
      <c r="AM119" s="131"/>
    </row>
    <row r="120" spans="36:39" x14ac:dyDescent="0.25">
      <c r="AJ120" s="129"/>
      <c r="AL120" s="130"/>
      <c r="AM120" s="131"/>
    </row>
    <row r="121" spans="36:39" x14ac:dyDescent="0.25">
      <c r="AJ121" s="129"/>
      <c r="AL121" s="130"/>
      <c r="AM121" s="131"/>
    </row>
    <row r="122" spans="36:39" x14ac:dyDescent="0.25">
      <c r="AJ122" s="129"/>
      <c r="AL122" s="130"/>
      <c r="AM122" s="131"/>
    </row>
    <row r="123" spans="36:39" x14ac:dyDescent="0.25">
      <c r="AJ123" s="129"/>
      <c r="AL123" s="130"/>
      <c r="AM123" s="131"/>
    </row>
    <row r="124" spans="36:39" x14ac:dyDescent="0.25">
      <c r="AJ124" s="129"/>
      <c r="AL124" s="130"/>
      <c r="AM124" s="131"/>
    </row>
    <row r="125" spans="36:39" x14ac:dyDescent="0.25">
      <c r="AJ125" s="129"/>
      <c r="AL125" s="130"/>
      <c r="AM125" s="131"/>
    </row>
    <row r="126" spans="36:39" x14ac:dyDescent="0.25">
      <c r="AJ126" s="129"/>
      <c r="AL126" s="130"/>
      <c r="AM126" s="131"/>
    </row>
    <row r="127" spans="36:39" x14ac:dyDescent="0.25">
      <c r="AJ127" s="129"/>
      <c r="AL127" s="130"/>
      <c r="AM127" s="131"/>
    </row>
    <row r="128" spans="36:39" x14ac:dyDescent="0.25">
      <c r="AJ128" s="129"/>
      <c r="AL128" s="130"/>
      <c r="AM128" s="131"/>
    </row>
    <row r="129" spans="36:39" x14ac:dyDescent="0.25">
      <c r="AJ129" s="129"/>
      <c r="AL129" s="130"/>
      <c r="AM129" s="131"/>
    </row>
    <row r="130" spans="36:39" x14ac:dyDescent="0.25">
      <c r="AJ130" s="129"/>
      <c r="AL130" s="130"/>
      <c r="AM130" s="131"/>
    </row>
    <row r="131" spans="36:39" x14ac:dyDescent="0.25">
      <c r="AJ131" s="129"/>
      <c r="AL131" s="130"/>
      <c r="AM131" s="131"/>
    </row>
    <row r="132" spans="36:39" x14ac:dyDescent="0.25">
      <c r="AJ132" s="129"/>
      <c r="AL132" s="130"/>
      <c r="AM132" s="131"/>
    </row>
    <row r="133" spans="36:39" x14ac:dyDescent="0.25">
      <c r="AJ133" s="129"/>
      <c r="AL133" s="130"/>
      <c r="AM133" s="131"/>
    </row>
    <row r="134" spans="36:39" x14ac:dyDescent="0.25">
      <c r="AJ134" s="129"/>
      <c r="AL134" s="130"/>
      <c r="AM134" s="131"/>
    </row>
    <row r="135" spans="36:39" x14ac:dyDescent="0.25">
      <c r="AJ135" s="129"/>
      <c r="AL135" s="130"/>
      <c r="AM135" s="131"/>
    </row>
    <row r="136" spans="36:39" x14ac:dyDescent="0.25">
      <c r="AJ136" s="129"/>
      <c r="AL136" s="130"/>
      <c r="AM136" s="131"/>
    </row>
    <row r="137" spans="36:39" x14ac:dyDescent="0.25">
      <c r="AJ137" s="129"/>
      <c r="AL137" s="130"/>
      <c r="AM137" s="131"/>
    </row>
    <row r="138" spans="36:39" x14ac:dyDescent="0.25">
      <c r="AJ138" s="129"/>
      <c r="AL138" s="130"/>
      <c r="AM138" s="131"/>
    </row>
    <row r="139" spans="36:39" x14ac:dyDescent="0.25">
      <c r="AJ139" s="129"/>
      <c r="AL139" s="130"/>
      <c r="AM139" s="131"/>
    </row>
    <row r="140" spans="36:39" x14ac:dyDescent="0.25">
      <c r="AJ140" s="129"/>
      <c r="AL140" s="130"/>
      <c r="AM140" s="131"/>
    </row>
    <row r="141" spans="36:39" x14ac:dyDescent="0.25">
      <c r="AJ141" s="129"/>
      <c r="AL141" s="130"/>
      <c r="AM141" s="131"/>
    </row>
    <row r="142" spans="36:39" x14ac:dyDescent="0.25">
      <c r="AJ142" s="129"/>
      <c r="AL142" s="130"/>
      <c r="AM142" s="131"/>
    </row>
    <row r="143" spans="36:39" x14ac:dyDescent="0.25">
      <c r="AJ143" s="129"/>
      <c r="AL143" s="130"/>
      <c r="AM143" s="131"/>
    </row>
    <row r="144" spans="36:39" x14ac:dyDescent="0.25">
      <c r="AJ144" s="129"/>
      <c r="AL144" s="130"/>
      <c r="AM144" s="131"/>
    </row>
    <row r="145" spans="36:39" x14ac:dyDescent="0.25">
      <c r="AJ145" s="129"/>
      <c r="AL145" s="130"/>
      <c r="AM145" s="131"/>
    </row>
    <row r="146" spans="36:39" x14ac:dyDescent="0.25">
      <c r="AJ146" s="129"/>
      <c r="AL146" s="130"/>
      <c r="AM146" s="131"/>
    </row>
    <row r="147" spans="36:39" x14ac:dyDescent="0.25">
      <c r="AJ147" s="129"/>
      <c r="AL147" s="130"/>
      <c r="AM147" s="131"/>
    </row>
    <row r="148" spans="36:39" x14ac:dyDescent="0.25">
      <c r="AJ148" s="129"/>
      <c r="AL148" s="130"/>
      <c r="AM148" s="131"/>
    </row>
    <row r="149" spans="36:39" x14ac:dyDescent="0.25">
      <c r="AJ149" s="129"/>
      <c r="AL149" s="130"/>
      <c r="AM149" s="131"/>
    </row>
    <row r="150" spans="36:39" x14ac:dyDescent="0.25">
      <c r="AJ150" s="129"/>
      <c r="AL150" s="130"/>
      <c r="AM150" s="131"/>
    </row>
    <row r="151" spans="36:39" x14ac:dyDescent="0.25">
      <c r="AJ151" s="129"/>
      <c r="AL151" s="130"/>
      <c r="AM151" s="131"/>
    </row>
  </sheetData>
  <autoFilter ref="A1:AN71" xr:uid="{00000000-0001-0000-01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17"/>
  <sheetViews>
    <sheetView zoomScale="99" zoomScaleNormal="99" workbookViewId="0">
      <selection sqref="A1:AH1048576"/>
    </sheetView>
  </sheetViews>
  <sheetFormatPr defaultRowHeight="13.8" x14ac:dyDescent="0.25"/>
  <cols>
    <col min="1" max="1" width="59.09765625" bestFit="1" customWidth="1"/>
  </cols>
  <sheetData>
    <row r="1" spans="1:33" x14ac:dyDescent="0.25">
      <c r="A1" t="s">
        <v>2056</v>
      </c>
      <c r="B1" t="s">
        <v>2057</v>
      </c>
      <c r="C1" t="s">
        <v>2058</v>
      </c>
      <c r="D1" t="s">
        <v>2059</v>
      </c>
      <c r="E1" t="s">
        <v>2061</v>
      </c>
      <c r="F1" t="s">
        <v>2062</v>
      </c>
      <c r="G1" t="s">
        <v>2063</v>
      </c>
      <c r="H1" t="s">
        <v>2064</v>
      </c>
      <c r="I1" t="s">
        <v>2065</v>
      </c>
      <c r="J1" t="s">
        <v>2067</v>
      </c>
      <c r="K1" t="s">
        <v>2068</v>
      </c>
      <c r="L1" t="s">
        <v>2069</v>
      </c>
      <c r="M1" t="s">
        <v>2070</v>
      </c>
      <c r="N1" t="s">
        <v>2071</v>
      </c>
      <c r="O1" t="s">
        <v>2072</v>
      </c>
      <c r="P1" t="s">
        <v>2073</v>
      </c>
      <c r="Q1" t="s">
        <v>2119</v>
      </c>
      <c r="R1" t="s">
        <v>2074</v>
      </c>
      <c r="S1" t="s">
        <v>2075</v>
      </c>
      <c r="T1" t="s">
        <v>2076</v>
      </c>
      <c r="U1" t="s">
        <v>2120</v>
      </c>
      <c r="V1" t="s">
        <v>2077</v>
      </c>
      <c r="W1" t="s">
        <v>2078</v>
      </c>
      <c r="X1" t="s">
        <v>2079</v>
      </c>
      <c r="Y1" t="s">
        <v>2080</v>
      </c>
      <c r="Z1" t="s">
        <v>2081</v>
      </c>
      <c r="AA1" t="s">
        <v>2082</v>
      </c>
      <c r="AB1" t="s">
        <v>2083</v>
      </c>
      <c r="AC1" t="s">
        <v>2121</v>
      </c>
      <c r="AD1" t="s">
        <v>2122</v>
      </c>
      <c r="AE1" t="s">
        <v>2123</v>
      </c>
      <c r="AF1" t="s">
        <v>2084</v>
      </c>
      <c r="AG1" t="s">
        <v>2671</v>
      </c>
    </row>
    <row r="2" spans="1:33" x14ac:dyDescent="0.25">
      <c r="A2" t="s">
        <v>2085</v>
      </c>
      <c r="B2" t="s">
        <v>2086</v>
      </c>
      <c r="C2" t="s">
        <v>2087</v>
      </c>
      <c r="D2" t="s">
        <v>2088</v>
      </c>
      <c r="E2" t="s">
        <v>2090</v>
      </c>
      <c r="F2" t="s">
        <v>2091</v>
      </c>
      <c r="G2" t="s">
        <v>2092</v>
      </c>
      <c r="H2" t="s">
        <v>2093</v>
      </c>
      <c r="I2" t="s">
        <v>2094</v>
      </c>
      <c r="J2" t="s">
        <v>2096</v>
      </c>
      <c r="K2" t="s">
        <v>2097</v>
      </c>
      <c r="L2" t="s">
        <v>2098</v>
      </c>
      <c r="M2" t="s">
        <v>2099</v>
      </c>
      <c r="N2" t="s">
        <v>2100</v>
      </c>
      <c r="O2" t="s">
        <v>2101</v>
      </c>
      <c r="P2" t="s">
        <v>2102</v>
      </c>
      <c r="Q2" t="s">
        <v>2124</v>
      </c>
      <c r="R2" t="s">
        <v>2103</v>
      </c>
      <c r="S2" t="s">
        <v>2104</v>
      </c>
      <c r="T2" t="s">
        <v>2105</v>
      </c>
      <c r="U2" t="s">
        <v>2125</v>
      </c>
      <c r="V2" t="s">
        <v>2106</v>
      </c>
      <c r="W2" t="s">
        <v>2107</v>
      </c>
      <c r="X2" t="s">
        <v>2108</v>
      </c>
      <c r="Y2" t="s">
        <v>2109</v>
      </c>
      <c r="Z2" t="s">
        <v>2110</v>
      </c>
      <c r="AA2" t="s">
        <v>2111</v>
      </c>
      <c r="AB2" t="s">
        <v>2112</v>
      </c>
      <c r="AC2" t="s">
        <v>2126</v>
      </c>
      <c r="AD2" t="s">
        <v>2127</v>
      </c>
      <c r="AE2" t="s">
        <v>2128</v>
      </c>
      <c r="AF2" t="s">
        <v>2113</v>
      </c>
      <c r="AG2" t="s">
        <v>2672</v>
      </c>
    </row>
    <row r="3" spans="1:33" x14ac:dyDescent="0.25">
      <c r="A3" t="s">
        <v>2114</v>
      </c>
      <c r="B3">
        <v>216495089.88999999</v>
      </c>
      <c r="C3">
        <v>44764754.439999998</v>
      </c>
      <c r="D3">
        <v>46024243.950000003</v>
      </c>
      <c r="E3">
        <v>119773656.05</v>
      </c>
      <c r="F3">
        <v>119900781.63</v>
      </c>
      <c r="G3">
        <v>-132361.76999999999</v>
      </c>
      <c r="H3">
        <v>2735675.37</v>
      </c>
      <c r="I3">
        <v>14827070.35</v>
      </c>
      <c r="J3">
        <v>3865039.42</v>
      </c>
      <c r="K3">
        <v>4136584.56</v>
      </c>
      <c r="L3">
        <v>866</v>
      </c>
      <c r="M3">
        <v>7028390.6299999999</v>
      </c>
      <c r="N3">
        <v>-25639399.329999998</v>
      </c>
      <c r="O3">
        <v>36834956.350000001</v>
      </c>
      <c r="P3">
        <v>505977552.44</v>
      </c>
      <c r="Q3">
        <v>2550</v>
      </c>
      <c r="R3">
        <v>54239472.079999998</v>
      </c>
      <c r="S3">
        <v>15892426.550000001</v>
      </c>
      <c r="T3">
        <v>8817.9599999999991</v>
      </c>
      <c r="U3">
        <v>100</v>
      </c>
      <c r="V3">
        <v>64924293.409999996</v>
      </c>
      <c r="W3">
        <v>8905951.3599999994</v>
      </c>
      <c r="X3">
        <v>87560685.280000001</v>
      </c>
      <c r="Y3">
        <v>274628.08</v>
      </c>
      <c r="Z3">
        <v>162665</v>
      </c>
      <c r="AA3">
        <v>43883117.670000002</v>
      </c>
      <c r="AB3">
        <v>8855177.4299999997</v>
      </c>
      <c r="AC3">
        <v>73000</v>
      </c>
      <c r="AD3">
        <v>125779.68</v>
      </c>
      <c r="AE3">
        <v>108142.69</v>
      </c>
      <c r="AF3">
        <v>5814767.1299999999</v>
      </c>
      <c r="AG3">
        <v>56220</v>
      </c>
    </row>
    <row r="10" spans="1:33" x14ac:dyDescent="0.25">
      <c r="A10" t="s">
        <v>2129</v>
      </c>
      <c r="B10">
        <v>830181.62</v>
      </c>
      <c r="C10">
        <v>117769.5</v>
      </c>
      <c r="D10">
        <v>701619.19999999995</v>
      </c>
      <c r="E10">
        <v>304269.64</v>
      </c>
      <c r="F10">
        <v>880636.3</v>
      </c>
      <c r="H10">
        <v>14762</v>
      </c>
      <c r="I10">
        <v>91208.1</v>
      </c>
      <c r="K10">
        <v>0</v>
      </c>
      <c r="O10">
        <v>1460819.16</v>
      </c>
      <c r="P10">
        <v>1534772.11</v>
      </c>
      <c r="R10">
        <v>320651.03999999998</v>
      </c>
      <c r="V10">
        <v>667789</v>
      </c>
      <c r="W10">
        <v>10401</v>
      </c>
      <c r="X10">
        <v>793350</v>
      </c>
      <c r="AA10">
        <v>414489.24</v>
      </c>
      <c r="AB10">
        <v>58086.91</v>
      </c>
    </row>
    <row r="11" spans="1:33" x14ac:dyDescent="0.25">
      <c r="A11" t="s">
        <v>2130</v>
      </c>
      <c r="B11">
        <v>2125608.86</v>
      </c>
      <c r="C11">
        <v>7400</v>
      </c>
      <c r="D11">
        <v>227597.33</v>
      </c>
      <c r="E11">
        <v>50602</v>
      </c>
      <c r="F11">
        <v>2463290.02</v>
      </c>
      <c r="H11">
        <v>12934</v>
      </c>
      <c r="I11">
        <v>82174.880000000005</v>
      </c>
      <c r="K11">
        <v>9743.61</v>
      </c>
      <c r="O11">
        <v>4054076.44</v>
      </c>
      <c r="P11">
        <v>1097038.29</v>
      </c>
      <c r="R11">
        <v>116617.78</v>
      </c>
      <c r="V11">
        <v>354580</v>
      </c>
      <c r="W11">
        <v>22000</v>
      </c>
      <c r="X11">
        <v>439517</v>
      </c>
      <c r="AA11">
        <v>283987.43</v>
      </c>
      <c r="AB11">
        <v>151162.35999999999</v>
      </c>
    </row>
    <row r="12" spans="1:33" x14ac:dyDescent="0.25">
      <c r="A12" t="s">
        <v>2131</v>
      </c>
      <c r="B12">
        <v>412009.93</v>
      </c>
      <c r="C12">
        <v>5100</v>
      </c>
      <c r="D12">
        <v>329495.46000000002</v>
      </c>
      <c r="E12">
        <v>1497648.88</v>
      </c>
      <c r="F12">
        <v>1322936.47</v>
      </c>
      <c r="H12">
        <v>6110</v>
      </c>
      <c r="I12">
        <v>34327.5</v>
      </c>
      <c r="K12">
        <v>0</v>
      </c>
      <c r="O12">
        <v>1973015.9</v>
      </c>
      <c r="P12">
        <v>1718005.94</v>
      </c>
      <c r="R12">
        <v>142644.32</v>
      </c>
      <c r="V12">
        <v>195340</v>
      </c>
      <c r="W12">
        <v>22000</v>
      </c>
      <c r="X12">
        <v>261780</v>
      </c>
      <c r="AA12">
        <v>137016.19</v>
      </c>
      <c r="AB12">
        <v>125456.73</v>
      </c>
    </row>
    <row r="13" spans="1:33" x14ac:dyDescent="0.25">
      <c r="A13" t="s">
        <v>2132</v>
      </c>
      <c r="B13">
        <v>1898271.76</v>
      </c>
      <c r="C13">
        <v>204147.15</v>
      </c>
      <c r="D13">
        <v>818575.07</v>
      </c>
      <c r="E13">
        <v>7</v>
      </c>
      <c r="F13">
        <v>720156.96</v>
      </c>
      <c r="H13">
        <v>13151</v>
      </c>
      <c r="I13">
        <v>126047.39</v>
      </c>
      <c r="K13">
        <v>32161.99</v>
      </c>
      <c r="O13">
        <v>-273841.28999999998</v>
      </c>
      <c r="P13">
        <v>3950541.16</v>
      </c>
      <c r="R13">
        <v>395413.04</v>
      </c>
      <c r="V13">
        <v>904632.5</v>
      </c>
      <c r="W13">
        <v>5344</v>
      </c>
      <c r="X13">
        <v>1028683.5</v>
      </c>
      <c r="AA13">
        <v>411148.49</v>
      </c>
      <c r="AB13">
        <v>45259.86</v>
      </c>
      <c r="AF13">
        <v>27200</v>
      </c>
    </row>
    <row r="14" spans="1:33" x14ac:dyDescent="0.25">
      <c r="A14" t="s">
        <v>2133</v>
      </c>
      <c r="B14">
        <v>2164712.14</v>
      </c>
      <c r="C14">
        <v>108625.5</v>
      </c>
      <c r="D14">
        <v>594552.9</v>
      </c>
      <c r="E14">
        <v>460176.14</v>
      </c>
      <c r="F14">
        <v>284340.03000000003</v>
      </c>
      <c r="H14">
        <v>12853</v>
      </c>
      <c r="I14">
        <v>118251.87</v>
      </c>
      <c r="K14">
        <v>107.44</v>
      </c>
      <c r="O14">
        <v>3667594.89</v>
      </c>
      <c r="R14">
        <v>203788.98</v>
      </c>
      <c r="S14">
        <v>180000</v>
      </c>
      <c r="V14">
        <v>531528</v>
      </c>
      <c r="W14">
        <v>24700</v>
      </c>
      <c r="X14">
        <v>696000</v>
      </c>
      <c r="AA14">
        <v>397246.28</v>
      </c>
      <c r="AB14">
        <v>31891.19</v>
      </c>
      <c r="AF14">
        <v>1280</v>
      </c>
    </row>
    <row r="15" spans="1:33" x14ac:dyDescent="0.25">
      <c r="A15" t="s">
        <v>2134</v>
      </c>
      <c r="B15">
        <v>1172583.74</v>
      </c>
      <c r="C15">
        <v>5000</v>
      </c>
      <c r="D15">
        <v>328306.3</v>
      </c>
      <c r="E15">
        <v>401126.27</v>
      </c>
      <c r="F15">
        <v>636979.94999999995</v>
      </c>
      <c r="I15">
        <v>57018.53</v>
      </c>
      <c r="K15">
        <v>0</v>
      </c>
      <c r="O15">
        <v>464303.69</v>
      </c>
      <c r="P15">
        <v>2287723.02</v>
      </c>
      <c r="R15">
        <v>89205.68</v>
      </c>
      <c r="V15">
        <v>298178</v>
      </c>
      <c r="X15">
        <v>375374</v>
      </c>
      <c r="Y15">
        <v>4090.08</v>
      </c>
      <c r="AA15">
        <v>235419.02</v>
      </c>
      <c r="AB15">
        <v>37549.56</v>
      </c>
    </row>
    <row r="16" spans="1:33" x14ac:dyDescent="0.25">
      <c r="A16" t="s">
        <v>2135</v>
      </c>
      <c r="B16">
        <v>1274402.47</v>
      </c>
      <c r="C16">
        <v>61645</v>
      </c>
      <c r="D16">
        <v>604141.29</v>
      </c>
      <c r="E16">
        <v>535409.72</v>
      </c>
      <c r="F16">
        <v>654665.38</v>
      </c>
      <c r="H16">
        <v>14510</v>
      </c>
      <c r="I16">
        <v>117979.3</v>
      </c>
      <c r="K16">
        <v>0</v>
      </c>
      <c r="O16">
        <v>2896839.4</v>
      </c>
      <c r="P16">
        <v>312292.87</v>
      </c>
      <c r="R16">
        <v>276904.90000000002</v>
      </c>
      <c r="V16">
        <v>553190</v>
      </c>
      <c r="W16">
        <v>18000</v>
      </c>
      <c r="X16">
        <v>693405</v>
      </c>
      <c r="AA16">
        <v>307718.39</v>
      </c>
      <c r="AB16">
        <v>58329.22</v>
      </c>
    </row>
    <row r="17" spans="1:32" x14ac:dyDescent="0.25">
      <c r="A17" t="s">
        <v>2136</v>
      </c>
      <c r="B17">
        <v>1784547.98</v>
      </c>
      <c r="C17">
        <v>26840</v>
      </c>
      <c r="D17">
        <v>1249630.28</v>
      </c>
      <c r="E17">
        <v>880065.7</v>
      </c>
      <c r="F17">
        <v>140472.01999999999</v>
      </c>
      <c r="I17">
        <v>123290.85</v>
      </c>
      <c r="K17">
        <v>112</v>
      </c>
      <c r="O17">
        <v>3244693.01</v>
      </c>
      <c r="P17">
        <v>928313.81</v>
      </c>
      <c r="R17">
        <v>235789.31</v>
      </c>
      <c r="V17">
        <v>424578</v>
      </c>
      <c r="W17">
        <v>2671</v>
      </c>
      <c r="X17">
        <v>575410</v>
      </c>
      <c r="AA17">
        <v>280423.78000000003</v>
      </c>
      <c r="AB17">
        <v>21951.22</v>
      </c>
      <c r="AF17">
        <v>107</v>
      </c>
    </row>
    <row r="18" spans="1:32" x14ac:dyDescent="0.25">
      <c r="A18" t="s">
        <v>2137</v>
      </c>
      <c r="B18">
        <v>1643389.13</v>
      </c>
      <c r="C18">
        <v>50316.14</v>
      </c>
      <c r="D18">
        <v>549039.23</v>
      </c>
      <c r="E18">
        <v>175501</v>
      </c>
      <c r="F18">
        <v>231775.58</v>
      </c>
      <c r="H18">
        <v>0</v>
      </c>
      <c r="I18">
        <v>98879</v>
      </c>
      <c r="K18">
        <v>0</v>
      </c>
      <c r="O18">
        <v>1709090.58</v>
      </c>
      <c r="P18">
        <v>955989.15</v>
      </c>
      <c r="R18">
        <v>375210.97</v>
      </c>
      <c r="T18">
        <v>5447.68</v>
      </c>
      <c r="V18">
        <v>480707</v>
      </c>
      <c r="X18">
        <v>585591</v>
      </c>
      <c r="AA18">
        <v>358311.18</v>
      </c>
      <c r="AB18">
        <v>26341.119999999999</v>
      </c>
      <c r="AF18">
        <v>5060</v>
      </c>
    </row>
    <row r="19" spans="1:32" x14ac:dyDescent="0.25">
      <c r="A19" t="s">
        <v>2138</v>
      </c>
      <c r="B19">
        <v>1689827.74</v>
      </c>
      <c r="C19">
        <v>12000</v>
      </c>
      <c r="D19">
        <v>284777.51</v>
      </c>
      <c r="E19">
        <v>1400025.46</v>
      </c>
      <c r="F19">
        <v>981383.62</v>
      </c>
      <c r="H19">
        <v>2000</v>
      </c>
      <c r="I19">
        <v>78882.87</v>
      </c>
      <c r="K19">
        <v>42</v>
      </c>
      <c r="O19">
        <v>3171098.95</v>
      </c>
      <c r="P19">
        <v>1540469.93</v>
      </c>
      <c r="R19">
        <v>45668.17</v>
      </c>
      <c r="V19">
        <v>522861</v>
      </c>
      <c r="W19">
        <v>18500</v>
      </c>
      <c r="X19">
        <v>602987</v>
      </c>
      <c r="AA19">
        <v>341972</v>
      </c>
      <c r="AB19">
        <v>66549.59</v>
      </c>
    </row>
    <row r="20" spans="1:32" x14ac:dyDescent="0.25">
      <c r="A20" t="s">
        <v>2139</v>
      </c>
      <c r="B20">
        <v>3187991.59</v>
      </c>
      <c r="C20">
        <v>14329.5</v>
      </c>
      <c r="D20">
        <v>510266.91</v>
      </c>
      <c r="E20">
        <v>1071500.03</v>
      </c>
      <c r="F20">
        <v>492542.42</v>
      </c>
      <c r="I20">
        <v>118161.07</v>
      </c>
      <c r="K20">
        <v>0</v>
      </c>
      <c r="O20">
        <v>2974518.9</v>
      </c>
      <c r="P20">
        <v>2399548.4500000002</v>
      </c>
      <c r="R20">
        <v>352960.83</v>
      </c>
      <c r="V20">
        <v>757029</v>
      </c>
      <c r="W20">
        <v>25000</v>
      </c>
      <c r="X20">
        <v>942408</v>
      </c>
      <c r="AA20">
        <v>384228.18</v>
      </c>
      <c r="AB20">
        <v>23951.62</v>
      </c>
    </row>
    <row r="21" spans="1:32" x14ac:dyDescent="0.25">
      <c r="A21" t="s">
        <v>2140</v>
      </c>
      <c r="B21">
        <v>2591945.77</v>
      </c>
      <c r="C21">
        <v>37700</v>
      </c>
      <c r="D21">
        <v>468181.18</v>
      </c>
      <c r="E21">
        <v>660240.89</v>
      </c>
      <c r="F21">
        <v>1158211.97</v>
      </c>
      <c r="I21">
        <v>98835.41</v>
      </c>
      <c r="K21">
        <v>0</v>
      </c>
      <c r="O21">
        <v>624610.48</v>
      </c>
      <c r="P21">
        <v>3847094.62</v>
      </c>
      <c r="R21">
        <v>138518.07999999999</v>
      </c>
      <c r="S21">
        <v>814476</v>
      </c>
      <c r="V21">
        <v>661183.5</v>
      </c>
      <c r="W21">
        <v>15800</v>
      </c>
      <c r="X21">
        <v>805840.5</v>
      </c>
      <c r="AA21">
        <v>421170.6</v>
      </c>
      <c r="AB21">
        <v>57227.18</v>
      </c>
    </row>
    <row r="22" spans="1:32" x14ac:dyDescent="0.25">
      <c r="A22" t="s">
        <v>2141</v>
      </c>
      <c r="B22">
        <v>3172029.15</v>
      </c>
      <c r="C22">
        <v>53600</v>
      </c>
      <c r="D22">
        <v>3328842.92</v>
      </c>
      <c r="E22">
        <v>4</v>
      </c>
      <c r="F22">
        <v>731269.46</v>
      </c>
      <c r="H22">
        <v>24000</v>
      </c>
      <c r="I22">
        <v>75018.77</v>
      </c>
      <c r="K22">
        <v>0</v>
      </c>
      <c r="O22">
        <v>4574860.8</v>
      </c>
      <c r="P22">
        <v>2781867.7</v>
      </c>
      <c r="R22">
        <v>488624.16</v>
      </c>
      <c r="V22">
        <v>736755.56</v>
      </c>
      <c r="W22">
        <v>67800</v>
      </c>
      <c r="X22">
        <v>891343.56</v>
      </c>
      <c r="AA22">
        <v>545888.54</v>
      </c>
      <c r="AB22">
        <v>21245.26</v>
      </c>
      <c r="AF22">
        <v>4704.1000000000004</v>
      </c>
    </row>
    <row r="23" spans="1:32" x14ac:dyDescent="0.25">
      <c r="A23" t="s">
        <v>2142</v>
      </c>
      <c r="B23">
        <v>2447546.2000000002</v>
      </c>
      <c r="C23">
        <v>10057.969999999999</v>
      </c>
      <c r="D23">
        <v>286543.75</v>
      </c>
      <c r="E23">
        <v>243817.76</v>
      </c>
      <c r="F23">
        <v>830047</v>
      </c>
      <c r="I23">
        <v>135676.47</v>
      </c>
      <c r="K23">
        <v>497.24</v>
      </c>
      <c r="O23">
        <v>2122565.37</v>
      </c>
      <c r="P23">
        <v>1887309.56</v>
      </c>
      <c r="R23">
        <v>114918.43</v>
      </c>
      <c r="T23">
        <v>0.4</v>
      </c>
      <c r="V23">
        <v>576989</v>
      </c>
      <c r="W23">
        <v>22950</v>
      </c>
      <c r="X23">
        <v>630867</v>
      </c>
      <c r="Z23">
        <v>4145</v>
      </c>
      <c r="AA23">
        <v>365195.05</v>
      </c>
      <c r="AB23">
        <v>37526.74</v>
      </c>
      <c r="AF23">
        <v>5160</v>
      </c>
    </row>
    <row r="24" spans="1:32" x14ac:dyDescent="0.25">
      <c r="A24" t="s">
        <v>2143</v>
      </c>
      <c r="B24">
        <v>390374.14</v>
      </c>
      <c r="C24">
        <v>30043.35</v>
      </c>
      <c r="D24">
        <v>253043.94</v>
      </c>
      <c r="E24">
        <v>494294.21</v>
      </c>
      <c r="F24">
        <v>293301.89</v>
      </c>
      <c r="I24">
        <v>70138</v>
      </c>
      <c r="K24">
        <v>56</v>
      </c>
      <c r="O24">
        <v>-601436.28</v>
      </c>
      <c r="P24">
        <v>2302867.0299999998</v>
      </c>
      <c r="R24">
        <v>97619.35</v>
      </c>
      <c r="V24">
        <v>337773</v>
      </c>
      <c r="W24">
        <v>18500</v>
      </c>
      <c r="X24">
        <v>394914</v>
      </c>
      <c r="AA24">
        <v>327851.21000000002</v>
      </c>
      <c r="AB24">
        <v>41694.36</v>
      </c>
    </row>
    <row r="25" spans="1:32" x14ac:dyDescent="0.25">
      <c r="A25" t="s">
        <v>2144</v>
      </c>
      <c r="B25">
        <v>1562196.8</v>
      </c>
      <c r="C25">
        <v>10741.6</v>
      </c>
      <c r="D25">
        <v>478884.22</v>
      </c>
      <c r="E25">
        <v>150737</v>
      </c>
      <c r="F25">
        <v>742240.34</v>
      </c>
      <c r="I25">
        <v>83770.64</v>
      </c>
      <c r="K25">
        <v>0</v>
      </c>
      <c r="O25">
        <v>1370297.45</v>
      </c>
      <c r="P25">
        <v>1722667.58</v>
      </c>
      <c r="R25">
        <v>135241.46</v>
      </c>
      <c r="V25">
        <v>432706</v>
      </c>
      <c r="W25">
        <v>4800</v>
      </c>
      <c r="X25">
        <v>507493</v>
      </c>
      <c r="AA25">
        <v>292855.98</v>
      </c>
      <c r="AB25">
        <v>4334.1899999999996</v>
      </c>
    </row>
    <row r="26" spans="1:32" x14ac:dyDescent="0.25">
      <c r="A26" t="s">
        <v>2145</v>
      </c>
      <c r="B26">
        <v>881030.67</v>
      </c>
      <c r="C26">
        <v>18907.84</v>
      </c>
      <c r="D26">
        <v>772185.03</v>
      </c>
      <c r="E26">
        <v>242536.34</v>
      </c>
      <c r="F26">
        <v>730287.44</v>
      </c>
      <c r="H26">
        <v>100</v>
      </c>
      <c r="I26">
        <v>80474.600000000006</v>
      </c>
      <c r="K26">
        <v>0</v>
      </c>
      <c r="O26">
        <v>744779.85</v>
      </c>
      <c r="P26">
        <v>2074532.05</v>
      </c>
      <c r="R26">
        <v>97446.31</v>
      </c>
      <c r="V26">
        <v>348284</v>
      </c>
      <c r="X26">
        <v>397069</v>
      </c>
      <c r="Y26">
        <v>4908</v>
      </c>
      <c r="AA26">
        <v>262242.49</v>
      </c>
      <c r="AB26">
        <v>36450</v>
      </c>
    </row>
    <row r="27" spans="1:32" x14ac:dyDescent="0.25">
      <c r="A27" t="s">
        <v>2146</v>
      </c>
      <c r="B27">
        <v>1825253.36</v>
      </c>
      <c r="C27">
        <v>28124.29</v>
      </c>
      <c r="D27">
        <v>759517.79</v>
      </c>
      <c r="E27">
        <v>242953.09</v>
      </c>
      <c r="F27">
        <v>1019559.77</v>
      </c>
      <c r="H27">
        <v>0</v>
      </c>
      <c r="I27">
        <v>69500.88</v>
      </c>
      <c r="K27">
        <v>0</v>
      </c>
      <c r="O27">
        <v>2631399.2400000002</v>
      </c>
      <c r="P27">
        <v>900591.29</v>
      </c>
      <c r="R27">
        <v>142246.85</v>
      </c>
      <c r="S27">
        <v>480332</v>
      </c>
      <c r="V27">
        <v>626072</v>
      </c>
      <c r="W27">
        <v>2233</v>
      </c>
      <c r="X27">
        <v>700544</v>
      </c>
      <c r="AA27">
        <v>212551.07</v>
      </c>
      <c r="AB27">
        <v>59891.89</v>
      </c>
      <c r="AF27">
        <v>3980</v>
      </c>
    </row>
    <row r="28" spans="1:32" x14ac:dyDescent="0.25">
      <c r="A28" t="s">
        <v>2147</v>
      </c>
      <c r="B28">
        <v>1720022.77</v>
      </c>
      <c r="C28">
        <v>75594.3</v>
      </c>
      <c r="D28">
        <v>394614.02</v>
      </c>
      <c r="E28">
        <v>168854.34</v>
      </c>
      <c r="F28">
        <v>720482.43</v>
      </c>
      <c r="H28">
        <v>25734.63</v>
      </c>
      <c r="I28">
        <v>57141.51</v>
      </c>
      <c r="K28">
        <v>62041.94</v>
      </c>
      <c r="O28">
        <v>643013.87</v>
      </c>
      <c r="P28">
        <v>2673935.1</v>
      </c>
      <c r="R28">
        <v>150289.49</v>
      </c>
      <c r="V28">
        <v>685714</v>
      </c>
      <c r="X28">
        <v>810551</v>
      </c>
      <c r="AA28">
        <v>336639.16</v>
      </c>
      <c r="AB28">
        <v>71112.52</v>
      </c>
    </row>
    <row r="29" spans="1:32" x14ac:dyDescent="0.25">
      <c r="A29" t="s">
        <v>2148</v>
      </c>
      <c r="B29">
        <v>1569906.94</v>
      </c>
      <c r="C29">
        <v>36680.17</v>
      </c>
      <c r="D29">
        <v>385960.41</v>
      </c>
      <c r="E29">
        <v>715689.62</v>
      </c>
      <c r="F29">
        <v>663102.06999999995</v>
      </c>
      <c r="H29">
        <v>117560</v>
      </c>
      <c r="I29">
        <v>72930</v>
      </c>
      <c r="K29">
        <v>0</v>
      </c>
      <c r="O29">
        <v>1665377</v>
      </c>
      <c r="P29">
        <v>1942985.43</v>
      </c>
      <c r="R29">
        <v>219331.18</v>
      </c>
      <c r="S29">
        <v>144800</v>
      </c>
      <c r="V29">
        <v>511388</v>
      </c>
      <c r="W29">
        <v>2100</v>
      </c>
      <c r="X29">
        <v>556769</v>
      </c>
      <c r="AA29">
        <v>679632.76</v>
      </c>
      <c r="AB29">
        <v>66230.64</v>
      </c>
      <c r="AF29">
        <v>2500</v>
      </c>
    </row>
    <row r="30" spans="1:32" x14ac:dyDescent="0.25">
      <c r="A30" t="s">
        <v>2149</v>
      </c>
      <c r="B30">
        <v>1624010.38</v>
      </c>
      <c r="C30">
        <v>20218.47</v>
      </c>
      <c r="D30">
        <v>379387.57</v>
      </c>
      <c r="E30">
        <v>927431.99</v>
      </c>
      <c r="F30">
        <v>2544220.46</v>
      </c>
      <c r="I30">
        <v>68414.45</v>
      </c>
      <c r="K30">
        <v>0</v>
      </c>
      <c r="O30">
        <v>2274700.65</v>
      </c>
      <c r="P30">
        <v>2306439.37</v>
      </c>
      <c r="R30">
        <v>244010.06</v>
      </c>
      <c r="S30">
        <v>1336576</v>
      </c>
      <c r="V30">
        <v>445097</v>
      </c>
      <c r="X30">
        <v>488002</v>
      </c>
      <c r="AA30">
        <v>636931.57999999996</v>
      </c>
      <c r="AB30">
        <v>47075.08</v>
      </c>
      <c r="AF30">
        <v>7960</v>
      </c>
    </row>
    <row r="31" spans="1:32" x14ac:dyDescent="0.25">
      <c r="A31" t="s">
        <v>2150</v>
      </c>
      <c r="B31">
        <v>1560879.67</v>
      </c>
      <c r="C31">
        <v>22543.82</v>
      </c>
      <c r="D31">
        <v>224904.03</v>
      </c>
      <c r="E31">
        <v>207998.1</v>
      </c>
      <c r="F31">
        <v>357336.52</v>
      </c>
      <c r="I31">
        <v>38518.300000000003</v>
      </c>
      <c r="K31">
        <v>0</v>
      </c>
      <c r="O31">
        <v>961457.34</v>
      </c>
      <c r="P31">
        <v>1600056.47</v>
      </c>
      <c r="R31">
        <v>101648.23</v>
      </c>
      <c r="V31">
        <v>345220</v>
      </c>
      <c r="W31">
        <v>10000</v>
      </c>
      <c r="X31">
        <v>418035</v>
      </c>
      <c r="AA31">
        <v>239182.93</v>
      </c>
      <c r="AB31">
        <v>26020.27</v>
      </c>
    </row>
    <row r="32" spans="1:32" x14ac:dyDescent="0.25">
      <c r="A32" t="s">
        <v>2306</v>
      </c>
      <c r="B32">
        <v>1757592.38</v>
      </c>
      <c r="C32">
        <v>76572</v>
      </c>
      <c r="D32">
        <v>585369.06000000006</v>
      </c>
      <c r="E32">
        <v>3</v>
      </c>
      <c r="F32">
        <v>1349764.39</v>
      </c>
      <c r="H32">
        <v>54349.88</v>
      </c>
      <c r="I32">
        <v>87768.33</v>
      </c>
      <c r="K32">
        <v>0</v>
      </c>
      <c r="O32">
        <v>1054617.69</v>
      </c>
      <c r="P32">
        <v>2970314.75</v>
      </c>
      <c r="R32">
        <v>172785.45</v>
      </c>
      <c r="V32">
        <v>494281</v>
      </c>
      <c r="W32">
        <v>23000</v>
      </c>
      <c r="X32">
        <v>634784</v>
      </c>
      <c r="AA32">
        <v>336779.24</v>
      </c>
      <c r="AB32">
        <v>68326.31</v>
      </c>
      <c r="AF32">
        <v>47926.720000000001</v>
      </c>
    </row>
    <row r="33" spans="1:32" x14ac:dyDescent="0.25">
      <c r="A33" t="s">
        <v>2307</v>
      </c>
      <c r="B33">
        <v>2134890.64</v>
      </c>
      <c r="C33">
        <v>158426</v>
      </c>
      <c r="D33">
        <v>468349.7</v>
      </c>
      <c r="E33">
        <v>933962.23999999999</v>
      </c>
      <c r="F33">
        <v>977360.55</v>
      </c>
      <c r="I33">
        <v>97620.53</v>
      </c>
      <c r="K33">
        <v>0</v>
      </c>
      <c r="O33">
        <v>1602097.04</v>
      </c>
      <c r="P33">
        <v>3203233.17</v>
      </c>
      <c r="R33">
        <v>248122.91</v>
      </c>
      <c r="V33">
        <v>467282</v>
      </c>
      <c r="X33">
        <v>615203</v>
      </c>
      <c r="AA33">
        <v>262875.21999999997</v>
      </c>
      <c r="AB33">
        <v>66313.3</v>
      </c>
      <c r="AF33">
        <v>975</v>
      </c>
    </row>
    <row r="34" spans="1:32" x14ac:dyDescent="0.25">
      <c r="A34" t="s">
        <v>2308</v>
      </c>
      <c r="B34">
        <v>1451666.03</v>
      </c>
      <c r="C34">
        <v>43908.2</v>
      </c>
      <c r="D34">
        <v>937268.54</v>
      </c>
      <c r="E34">
        <v>3</v>
      </c>
      <c r="F34">
        <v>255893.29</v>
      </c>
      <c r="I34">
        <v>169858.01</v>
      </c>
      <c r="K34">
        <v>0</v>
      </c>
      <c r="O34">
        <v>684124.66</v>
      </c>
      <c r="P34">
        <v>2001291.5</v>
      </c>
      <c r="R34">
        <v>6080</v>
      </c>
      <c r="V34">
        <v>301133.5</v>
      </c>
      <c r="W34">
        <v>100</v>
      </c>
      <c r="X34">
        <v>312957.5</v>
      </c>
      <c r="AA34">
        <v>147850.54999999999</v>
      </c>
      <c r="AB34">
        <v>13040.56</v>
      </c>
    </row>
    <row r="35" spans="1:32" x14ac:dyDescent="0.25">
      <c r="A35" t="s">
        <v>2335</v>
      </c>
      <c r="B35">
        <v>1369388.99</v>
      </c>
      <c r="C35">
        <v>47738.49</v>
      </c>
      <c r="D35">
        <v>328832.15000000002</v>
      </c>
      <c r="E35">
        <v>767181.67</v>
      </c>
      <c r="F35">
        <v>926260.76</v>
      </c>
      <c r="I35">
        <v>90474.99</v>
      </c>
      <c r="K35">
        <v>0</v>
      </c>
      <c r="O35">
        <v>-620157.01</v>
      </c>
      <c r="P35">
        <v>3800882.66</v>
      </c>
      <c r="R35">
        <v>43482</v>
      </c>
      <c r="S35">
        <v>490774</v>
      </c>
      <c r="T35">
        <v>0.03</v>
      </c>
      <c r="V35">
        <v>570957</v>
      </c>
      <c r="W35">
        <v>18606</v>
      </c>
      <c r="X35">
        <v>629057</v>
      </c>
      <c r="AA35">
        <v>268668.83</v>
      </c>
      <c r="AB35">
        <v>57891.78</v>
      </c>
    </row>
    <row r="36" spans="1:32" x14ac:dyDescent="0.25">
      <c r="A36" t="s">
        <v>2151</v>
      </c>
      <c r="B36">
        <v>1222149.46</v>
      </c>
      <c r="C36">
        <v>56841.3</v>
      </c>
      <c r="D36">
        <v>45616.62</v>
      </c>
      <c r="E36">
        <v>507241.66</v>
      </c>
      <c r="F36">
        <v>547388.06000000006</v>
      </c>
      <c r="H36">
        <v>209840</v>
      </c>
      <c r="I36">
        <v>80110</v>
      </c>
      <c r="K36">
        <v>69.5</v>
      </c>
      <c r="M36">
        <v>384970</v>
      </c>
      <c r="O36">
        <v>-285792.09000000003</v>
      </c>
      <c r="P36">
        <v>2024806.3999999999</v>
      </c>
      <c r="R36">
        <v>359773.65</v>
      </c>
      <c r="V36">
        <v>302439</v>
      </c>
      <c r="X36">
        <v>472345</v>
      </c>
      <c r="AA36">
        <v>161481.63</v>
      </c>
      <c r="AB36">
        <v>48954.080000000002</v>
      </c>
      <c r="AF36">
        <v>14198.65</v>
      </c>
    </row>
    <row r="37" spans="1:32" x14ac:dyDescent="0.25">
      <c r="A37" t="s">
        <v>2152</v>
      </c>
      <c r="B37">
        <v>1591397.82</v>
      </c>
      <c r="C37">
        <v>11627.3</v>
      </c>
      <c r="D37">
        <v>51755.87</v>
      </c>
      <c r="E37">
        <v>70734.95</v>
      </c>
      <c r="F37">
        <v>752148.43</v>
      </c>
      <c r="H37">
        <v>5080</v>
      </c>
      <c r="I37">
        <v>71030.37</v>
      </c>
      <c r="J37">
        <v>0</v>
      </c>
      <c r="K37">
        <v>2199.86</v>
      </c>
      <c r="O37">
        <v>244260.89</v>
      </c>
      <c r="P37">
        <v>2381908.6800000002</v>
      </c>
      <c r="R37">
        <v>102421.39</v>
      </c>
      <c r="V37">
        <v>329556.5</v>
      </c>
      <c r="W37">
        <v>19093.86</v>
      </c>
      <c r="X37">
        <v>436661.5</v>
      </c>
      <c r="AA37">
        <v>176496.47</v>
      </c>
      <c r="AB37">
        <v>49892.160000000003</v>
      </c>
      <c r="AF37">
        <v>14837.05</v>
      </c>
    </row>
    <row r="38" spans="1:32" x14ac:dyDescent="0.25">
      <c r="A38" t="s">
        <v>2153</v>
      </c>
      <c r="B38">
        <v>609107.67000000004</v>
      </c>
      <c r="C38">
        <v>16800</v>
      </c>
      <c r="D38">
        <v>77733.98</v>
      </c>
      <c r="E38">
        <v>527080.35</v>
      </c>
      <c r="F38">
        <v>799709.92</v>
      </c>
      <c r="H38">
        <v>0</v>
      </c>
      <c r="I38">
        <v>53930.559999999998</v>
      </c>
      <c r="K38">
        <v>1790</v>
      </c>
      <c r="O38">
        <v>-649085.19999999995</v>
      </c>
      <c r="P38">
        <v>2692203.68</v>
      </c>
      <c r="R38">
        <v>313447.76</v>
      </c>
      <c r="V38">
        <v>562002</v>
      </c>
      <c r="X38">
        <v>668782</v>
      </c>
      <c r="AA38">
        <v>188636.43</v>
      </c>
      <c r="AB38">
        <v>53904.9</v>
      </c>
      <c r="AF38">
        <v>32533.55</v>
      </c>
    </row>
    <row r="39" spans="1:32" x14ac:dyDescent="0.25">
      <c r="A39" t="s">
        <v>2154</v>
      </c>
      <c r="B39">
        <v>226249.49</v>
      </c>
      <c r="C39">
        <v>286385.26</v>
      </c>
      <c r="D39">
        <v>105696.46</v>
      </c>
      <c r="E39">
        <v>71510.25</v>
      </c>
      <c r="F39">
        <v>496167.65</v>
      </c>
      <c r="H39">
        <v>4800</v>
      </c>
      <c r="I39">
        <v>45270.41</v>
      </c>
      <c r="K39">
        <v>0</v>
      </c>
      <c r="M39">
        <v>8400</v>
      </c>
      <c r="O39">
        <v>589964.65</v>
      </c>
      <c r="P39">
        <v>288756.2</v>
      </c>
      <c r="R39">
        <v>513516.29</v>
      </c>
      <c r="V39">
        <v>195573</v>
      </c>
      <c r="W39">
        <v>15845.57</v>
      </c>
      <c r="X39">
        <v>334165</v>
      </c>
      <c r="AA39">
        <v>106355.81</v>
      </c>
      <c r="AB39">
        <v>27853.06</v>
      </c>
      <c r="AF39">
        <v>7743.14</v>
      </c>
    </row>
    <row r="40" spans="1:32" x14ac:dyDescent="0.25">
      <c r="A40" t="s">
        <v>2155</v>
      </c>
      <c r="B40">
        <v>2766713.82</v>
      </c>
      <c r="C40">
        <v>10782.75</v>
      </c>
      <c r="D40">
        <v>132523.16</v>
      </c>
      <c r="E40">
        <v>-5287.05</v>
      </c>
      <c r="F40">
        <v>1105150.42</v>
      </c>
      <c r="H40">
        <v>4800</v>
      </c>
      <c r="I40">
        <v>75585.100000000006</v>
      </c>
      <c r="K40">
        <v>2157.88</v>
      </c>
      <c r="M40">
        <v>2860</v>
      </c>
      <c r="O40">
        <v>486994.99</v>
      </c>
      <c r="P40">
        <v>3281518.85</v>
      </c>
      <c r="R40">
        <v>151706.07999999999</v>
      </c>
      <c r="V40">
        <v>484347.5</v>
      </c>
      <c r="W40">
        <v>682865.71</v>
      </c>
      <c r="X40">
        <v>783419.36</v>
      </c>
      <c r="AA40">
        <v>251055.65</v>
      </c>
      <c r="AB40">
        <v>48004.2</v>
      </c>
      <c r="AD40">
        <v>80473.8</v>
      </c>
    </row>
    <row r="41" spans="1:32" x14ac:dyDescent="0.25">
      <c r="A41" t="s">
        <v>2156</v>
      </c>
      <c r="B41">
        <v>1573247.45</v>
      </c>
      <c r="C41">
        <v>7588.5</v>
      </c>
      <c r="D41">
        <v>105173.17</v>
      </c>
      <c r="E41">
        <v>455352.12</v>
      </c>
      <c r="F41">
        <v>268366.92</v>
      </c>
      <c r="H41">
        <v>6000</v>
      </c>
      <c r="I41">
        <v>69838</v>
      </c>
      <c r="K41">
        <v>5.92</v>
      </c>
      <c r="O41">
        <v>-1143837.8</v>
      </c>
      <c r="P41">
        <v>3750097.45</v>
      </c>
      <c r="R41">
        <v>148216.59</v>
      </c>
      <c r="V41">
        <v>515690</v>
      </c>
      <c r="W41">
        <v>19770.16</v>
      </c>
      <c r="X41">
        <v>651725</v>
      </c>
      <c r="AA41">
        <v>212222.37</v>
      </c>
      <c r="AB41">
        <v>49090.49</v>
      </c>
      <c r="AF41">
        <v>43014.3</v>
      </c>
    </row>
    <row r="42" spans="1:32" x14ac:dyDescent="0.25">
      <c r="A42" t="s">
        <v>2157</v>
      </c>
      <c r="B42">
        <v>659984.06000000006</v>
      </c>
      <c r="C42">
        <v>23394.959999999999</v>
      </c>
      <c r="D42">
        <v>93806.1</v>
      </c>
      <c r="E42">
        <v>568353.06999999995</v>
      </c>
      <c r="F42">
        <v>412655.55</v>
      </c>
      <c r="H42">
        <v>21105</v>
      </c>
      <c r="I42">
        <v>60367.519999999997</v>
      </c>
      <c r="K42">
        <v>9.86</v>
      </c>
      <c r="M42">
        <v>9700.5</v>
      </c>
      <c r="O42">
        <v>-43613.22</v>
      </c>
      <c r="P42">
        <v>1851653.95</v>
      </c>
      <c r="R42">
        <v>203740.96</v>
      </c>
      <c r="V42">
        <v>368396</v>
      </c>
      <c r="W42">
        <v>28174.79</v>
      </c>
      <c r="X42">
        <v>480758</v>
      </c>
      <c r="Y42">
        <v>1480</v>
      </c>
      <c r="Z42">
        <v>2780</v>
      </c>
      <c r="AA42">
        <v>197594.94</v>
      </c>
      <c r="AB42">
        <v>43495.08</v>
      </c>
      <c r="AF42">
        <v>15233.6</v>
      </c>
    </row>
    <row r="43" spans="1:32" x14ac:dyDescent="0.25">
      <c r="A43" t="s">
        <v>2309</v>
      </c>
      <c r="B43">
        <v>477691.77</v>
      </c>
      <c r="C43">
        <v>6959.64</v>
      </c>
      <c r="D43">
        <v>24973.23</v>
      </c>
      <c r="E43">
        <v>18350.310000000001</v>
      </c>
      <c r="F43">
        <v>431038.15</v>
      </c>
      <c r="H43">
        <v>13500</v>
      </c>
      <c r="I43">
        <v>48644</v>
      </c>
      <c r="K43">
        <v>6826.99</v>
      </c>
      <c r="M43">
        <v>0</v>
      </c>
      <c r="O43">
        <v>-828310.84</v>
      </c>
      <c r="P43">
        <v>1865771.67</v>
      </c>
      <c r="R43">
        <v>217915.87</v>
      </c>
      <c r="V43">
        <v>100736</v>
      </c>
      <c r="W43">
        <v>35027.85</v>
      </c>
      <c r="X43">
        <v>278923</v>
      </c>
      <c r="AA43">
        <v>180190.35</v>
      </c>
      <c r="AB43">
        <v>30115.02</v>
      </c>
      <c r="AF43">
        <v>11870.07</v>
      </c>
    </row>
    <row r="44" spans="1:32" x14ac:dyDescent="0.25">
      <c r="A44" t="s">
        <v>2310</v>
      </c>
      <c r="B44">
        <v>587039.68999999994</v>
      </c>
      <c r="C44">
        <v>5529</v>
      </c>
      <c r="D44">
        <v>23265.759999999998</v>
      </c>
      <c r="E44">
        <v>465599.28</v>
      </c>
      <c r="F44">
        <v>372333.18</v>
      </c>
      <c r="I44">
        <v>16232</v>
      </c>
      <c r="K44">
        <v>3202</v>
      </c>
      <c r="O44">
        <v>442361.89</v>
      </c>
      <c r="P44">
        <v>1234901.48</v>
      </c>
      <c r="R44">
        <v>19209.55</v>
      </c>
      <c r="V44">
        <v>229986</v>
      </c>
      <c r="W44">
        <v>2957.43</v>
      </c>
      <c r="X44">
        <v>342187</v>
      </c>
      <c r="AA44">
        <v>111006.08</v>
      </c>
      <c r="AB44">
        <v>39829.360000000001</v>
      </c>
      <c r="AF44">
        <v>2061</v>
      </c>
    </row>
    <row r="45" spans="1:32" x14ac:dyDescent="0.25">
      <c r="A45" t="s">
        <v>2328</v>
      </c>
      <c r="B45">
        <v>1113592.98</v>
      </c>
      <c r="C45">
        <v>7991.1</v>
      </c>
      <c r="D45">
        <v>120901.06</v>
      </c>
      <c r="E45">
        <v>453645.16</v>
      </c>
      <c r="F45">
        <v>514953.45</v>
      </c>
      <c r="H45">
        <v>1500</v>
      </c>
      <c r="I45">
        <v>55150</v>
      </c>
      <c r="K45">
        <v>2714</v>
      </c>
      <c r="M45">
        <v>316576</v>
      </c>
      <c r="O45">
        <v>-648519.64</v>
      </c>
      <c r="P45">
        <v>2300894.7000000002</v>
      </c>
      <c r="R45">
        <v>505114.54</v>
      </c>
      <c r="V45">
        <v>240177</v>
      </c>
      <c r="W45">
        <v>19748.53</v>
      </c>
      <c r="X45">
        <v>327975</v>
      </c>
      <c r="Y45">
        <v>520</v>
      </c>
      <c r="AA45">
        <v>170080.22</v>
      </c>
      <c r="AB45">
        <v>44730.96</v>
      </c>
      <c r="AF45">
        <v>38965.199999999997</v>
      </c>
    </row>
    <row r="46" spans="1:32" x14ac:dyDescent="0.25">
      <c r="A46" t="s">
        <v>2336</v>
      </c>
      <c r="B46">
        <v>1108831.51</v>
      </c>
      <c r="C46">
        <v>9417</v>
      </c>
      <c r="D46">
        <v>33927.56</v>
      </c>
      <c r="E46">
        <v>3545718.78</v>
      </c>
      <c r="F46">
        <v>431401.16</v>
      </c>
      <c r="H46">
        <v>8000</v>
      </c>
      <c r="I46">
        <v>48341.81</v>
      </c>
      <c r="J46">
        <v>31200</v>
      </c>
      <c r="K46">
        <v>0</v>
      </c>
      <c r="O46">
        <v>1007515.26</v>
      </c>
      <c r="P46">
        <v>4006426</v>
      </c>
      <c r="R46">
        <v>428747.11</v>
      </c>
      <c r="V46">
        <v>242084.14</v>
      </c>
      <c r="X46">
        <v>417380.14</v>
      </c>
      <c r="AA46">
        <v>129933.62</v>
      </c>
      <c r="AB46">
        <v>68448.899999999994</v>
      </c>
      <c r="AE46">
        <v>20916.650000000001</v>
      </c>
      <c r="AF46">
        <v>6339</v>
      </c>
    </row>
    <row r="47" spans="1:32" x14ac:dyDescent="0.25">
      <c r="A47" t="s">
        <v>2158</v>
      </c>
      <c r="B47">
        <v>136818.85</v>
      </c>
      <c r="C47">
        <v>312383.44</v>
      </c>
      <c r="D47">
        <v>125101.9</v>
      </c>
      <c r="E47">
        <v>4</v>
      </c>
      <c r="F47">
        <v>343830.88</v>
      </c>
      <c r="I47">
        <v>44285.5</v>
      </c>
      <c r="K47">
        <v>0</v>
      </c>
      <c r="O47">
        <v>-972541.37</v>
      </c>
      <c r="P47">
        <v>1895478.66</v>
      </c>
      <c r="R47">
        <v>148139.78</v>
      </c>
      <c r="T47">
        <v>100</v>
      </c>
      <c r="V47">
        <v>308755.26</v>
      </c>
      <c r="X47">
        <v>364655.26</v>
      </c>
      <c r="AA47">
        <v>139769.5</v>
      </c>
      <c r="AB47">
        <v>1654</v>
      </c>
    </row>
    <row r="48" spans="1:32" x14ac:dyDescent="0.25">
      <c r="A48" t="s">
        <v>2159</v>
      </c>
      <c r="B48">
        <v>838982.69</v>
      </c>
      <c r="C48">
        <v>33907.32</v>
      </c>
      <c r="D48">
        <v>38347.300000000003</v>
      </c>
      <c r="E48">
        <v>465732.6</v>
      </c>
      <c r="F48">
        <v>180722.96</v>
      </c>
      <c r="H48">
        <v>0</v>
      </c>
      <c r="I48">
        <v>53760.5</v>
      </c>
      <c r="K48">
        <v>0</v>
      </c>
      <c r="O48">
        <v>-1685013.46</v>
      </c>
      <c r="P48">
        <v>2506199.65</v>
      </c>
      <c r="R48">
        <v>453304.21</v>
      </c>
      <c r="S48">
        <v>532542</v>
      </c>
      <c r="V48">
        <v>478694.48</v>
      </c>
      <c r="X48">
        <v>545140.47999999998</v>
      </c>
      <c r="AA48">
        <v>157303.13</v>
      </c>
      <c r="AB48">
        <v>12418.84</v>
      </c>
      <c r="AF48">
        <v>66932.06</v>
      </c>
    </row>
    <row r="49" spans="1:32" x14ac:dyDescent="0.25">
      <c r="A49" t="s">
        <v>2160</v>
      </c>
      <c r="B49">
        <v>796387.64</v>
      </c>
      <c r="C49">
        <v>216154</v>
      </c>
      <c r="D49">
        <v>78280.539999999994</v>
      </c>
      <c r="E49">
        <v>3</v>
      </c>
      <c r="F49">
        <v>83099.34</v>
      </c>
      <c r="H49">
        <v>0</v>
      </c>
      <c r="I49">
        <v>60045</v>
      </c>
      <c r="K49">
        <v>5511</v>
      </c>
      <c r="O49">
        <v>-1703676.56</v>
      </c>
      <c r="P49">
        <v>1985151.03</v>
      </c>
      <c r="R49">
        <v>521621.73</v>
      </c>
      <c r="S49">
        <v>563868</v>
      </c>
      <c r="V49">
        <v>484478.3</v>
      </c>
      <c r="X49">
        <v>564405.80000000005</v>
      </c>
      <c r="AA49">
        <v>150569.18</v>
      </c>
      <c r="AB49">
        <v>25699</v>
      </c>
      <c r="AF49">
        <v>2400</v>
      </c>
    </row>
    <row r="50" spans="1:32" x14ac:dyDescent="0.25">
      <c r="A50" t="s">
        <v>2161</v>
      </c>
      <c r="B50">
        <v>400787.83</v>
      </c>
      <c r="C50">
        <v>56627.06</v>
      </c>
      <c r="D50">
        <v>117265.05</v>
      </c>
      <c r="E50">
        <v>501267.26</v>
      </c>
      <c r="F50">
        <v>35629.75</v>
      </c>
      <c r="H50">
        <v>0</v>
      </c>
      <c r="I50">
        <v>38265</v>
      </c>
      <c r="K50">
        <v>0</v>
      </c>
      <c r="M50">
        <v>250</v>
      </c>
      <c r="N50">
        <v>-1073643.94</v>
      </c>
      <c r="O50">
        <v>1824443.13</v>
      </c>
      <c r="Q50">
        <v>2550</v>
      </c>
      <c r="R50">
        <v>162888.4</v>
      </c>
      <c r="S50">
        <v>407238</v>
      </c>
      <c r="V50">
        <v>295372</v>
      </c>
      <c r="X50">
        <v>370886</v>
      </c>
      <c r="AA50">
        <v>155799.64000000001</v>
      </c>
      <c r="AB50">
        <v>16550</v>
      </c>
      <c r="AF50">
        <v>2550</v>
      </c>
    </row>
    <row r="51" spans="1:32" x14ac:dyDescent="0.25">
      <c r="A51" t="s">
        <v>2162</v>
      </c>
      <c r="B51">
        <v>324863.71999999997</v>
      </c>
      <c r="C51">
        <v>242059.14</v>
      </c>
      <c r="D51">
        <v>231961.16</v>
      </c>
      <c r="E51">
        <v>407592.15</v>
      </c>
      <c r="F51">
        <v>635195.57999999996</v>
      </c>
      <c r="H51">
        <v>16800</v>
      </c>
      <c r="I51">
        <v>95273.13</v>
      </c>
      <c r="K51">
        <v>3884</v>
      </c>
      <c r="M51">
        <v>118506</v>
      </c>
      <c r="O51">
        <v>437098.83</v>
      </c>
      <c r="P51">
        <v>1260400.73</v>
      </c>
      <c r="R51">
        <v>306856.55</v>
      </c>
      <c r="V51">
        <v>613809</v>
      </c>
      <c r="X51">
        <v>704791</v>
      </c>
      <c r="AA51">
        <v>293319.71000000002</v>
      </c>
      <c r="AB51">
        <v>12845.78</v>
      </c>
    </row>
    <row r="52" spans="1:32" x14ac:dyDescent="0.25">
      <c r="A52" t="s">
        <v>2163</v>
      </c>
      <c r="B52">
        <v>123981.64</v>
      </c>
      <c r="C52">
        <v>381097.5</v>
      </c>
      <c r="D52">
        <v>120021.39</v>
      </c>
      <c r="E52">
        <v>3</v>
      </c>
      <c r="F52">
        <v>243283.57</v>
      </c>
      <c r="I52">
        <v>43139.25</v>
      </c>
      <c r="K52">
        <v>0</v>
      </c>
      <c r="M52">
        <v>50</v>
      </c>
      <c r="O52">
        <v>840721.25</v>
      </c>
      <c r="R52">
        <v>223822.48</v>
      </c>
      <c r="V52">
        <v>261800</v>
      </c>
      <c r="X52">
        <v>369312</v>
      </c>
      <c r="AA52">
        <v>115249.78</v>
      </c>
      <c r="AB52">
        <v>12964.1</v>
      </c>
      <c r="AF52">
        <v>3620</v>
      </c>
    </row>
    <row r="53" spans="1:32" x14ac:dyDescent="0.25">
      <c r="A53" t="s">
        <v>2164</v>
      </c>
      <c r="B53">
        <v>229704.98</v>
      </c>
      <c r="C53">
        <v>105465.16</v>
      </c>
      <c r="D53">
        <v>59638.07</v>
      </c>
      <c r="E53">
        <v>853369.12</v>
      </c>
      <c r="F53">
        <v>411323.56</v>
      </c>
      <c r="I53">
        <v>36000</v>
      </c>
      <c r="O53">
        <v>-371965.77</v>
      </c>
      <c r="P53">
        <v>1936400.69</v>
      </c>
      <c r="R53">
        <v>249166.99</v>
      </c>
      <c r="V53">
        <v>158440</v>
      </c>
      <c r="X53">
        <v>223460</v>
      </c>
      <c r="AA53">
        <v>100016.1</v>
      </c>
      <c r="AB53">
        <v>25064.92</v>
      </c>
    </row>
    <row r="54" spans="1:32" x14ac:dyDescent="0.25">
      <c r="A54" t="s">
        <v>2165</v>
      </c>
      <c r="B54">
        <v>1520980.78</v>
      </c>
      <c r="C54">
        <v>100000</v>
      </c>
      <c r="D54">
        <v>520833.87</v>
      </c>
      <c r="E54">
        <v>1381.29</v>
      </c>
      <c r="F54">
        <v>299855.05</v>
      </c>
      <c r="H54">
        <v>2500</v>
      </c>
      <c r="I54">
        <v>41866.58</v>
      </c>
      <c r="K54">
        <v>0</v>
      </c>
      <c r="N54">
        <v>560218.99</v>
      </c>
      <c r="O54">
        <v>-503376.91</v>
      </c>
      <c r="P54">
        <v>1262941.0900000001</v>
      </c>
      <c r="R54">
        <v>776296.61</v>
      </c>
      <c r="S54">
        <v>574162</v>
      </c>
      <c r="V54">
        <v>593620</v>
      </c>
      <c r="X54">
        <v>730362</v>
      </c>
      <c r="AA54">
        <v>115924.37</v>
      </c>
      <c r="AB54">
        <v>8891</v>
      </c>
      <c r="AF54">
        <v>10000</v>
      </c>
    </row>
    <row r="55" spans="1:32" x14ac:dyDescent="0.25">
      <c r="A55" t="s">
        <v>2311</v>
      </c>
      <c r="B55">
        <v>272527.53999999998</v>
      </c>
      <c r="C55">
        <v>77966.45</v>
      </c>
      <c r="D55">
        <v>59980.17</v>
      </c>
      <c r="E55">
        <v>197902.74</v>
      </c>
      <c r="F55">
        <v>627356.86</v>
      </c>
      <c r="H55">
        <v>16000</v>
      </c>
      <c r="I55">
        <v>116042.5</v>
      </c>
      <c r="K55">
        <v>0</v>
      </c>
      <c r="O55">
        <v>-643541.07999999996</v>
      </c>
      <c r="P55">
        <v>1603718.32</v>
      </c>
      <c r="R55">
        <v>389647.45</v>
      </c>
      <c r="W55">
        <v>480466</v>
      </c>
      <c r="X55">
        <v>571210</v>
      </c>
      <c r="AA55">
        <v>138229.43</v>
      </c>
      <c r="AB55">
        <v>17160</v>
      </c>
    </row>
    <row r="56" spans="1:32" x14ac:dyDescent="0.25">
      <c r="A56" t="s">
        <v>2312</v>
      </c>
      <c r="B56">
        <v>758444.45</v>
      </c>
      <c r="C56">
        <v>276972.15999999997</v>
      </c>
      <c r="D56">
        <v>379226.45</v>
      </c>
      <c r="E56">
        <v>-31188.42</v>
      </c>
      <c r="F56">
        <v>256238.62</v>
      </c>
      <c r="I56">
        <v>71726.25</v>
      </c>
      <c r="K56">
        <v>0</v>
      </c>
      <c r="M56">
        <v>30055</v>
      </c>
      <c r="O56">
        <v>-1788289.16</v>
      </c>
      <c r="P56">
        <v>2378594.3199999998</v>
      </c>
      <c r="R56">
        <v>766549.18</v>
      </c>
      <c r="S56">
        <v>522100</v>
      </c>
      <c r="V56">
        <v>315724.5</v>
      </c>
      <c r="X56">
        <v>409538.5</v>
      </c>
      <c r="AA56">
        <v>223557.59</v>
      </c>
      <c r="AB56">
        <v>23670.74</v>
      </c>
    </row>
    <row r="57" spans="1:32" x14ac:dyDescent="0.25">
      <c r="A57" t="s">
        <v>2313</v>
      </c>
      <c r="B57">
        <v>92274.02</v>
      </c>
      <c r="C57">
        <v>101281.16</v>
      </c>
      <c r="D57">
        <v>123946.02</v>
      </c>
      <c r="E57">
        <v>1497939.96</v>
      </c>
      <c r="F57">
        <v>246407.12</v>
      </c>
      <c r="H57">
        <v>0</v>
      </c>
      <c r="I57">
        <v>34639.51</v>
      </c>
      <c r="J57">
        <v>5095</v>
      </c>
      <c r="K57">
        <v>0</v>
      </c>
      <c r="O57">
        <v>-2466118.14</v>
      </c>
      <c r="P57">
        <v>4446748.38</v>
      </c>
      <c r="R57">
        <v>244027.64</v>
      </c>
      <c r="V57">
        <v>406357</v>
      </c>
      <c r="X57">
        <v>472423</v>
      </c>
      <c r="AA57">
        <v>114478.11</v>
      </c>
      <c r="AB57">
        <v>22000</v>
      </c>
    </row>
    <row r="58" spans="1:32" x14ac:dyDescent="0.25">
      <c r="A58" t="s">
        <v>2166</v>
      </c>
      <c r="B58">
        <v>2968157.66</v>
      </c>
      <c r="C58">
        <v>661795</v>
      </c>
      <c r="D58">
        <v>219415.89</v>
      </c>
      <c r="E58">
        <v>756075.17</v>
      </c>
      <c r="F58">
        <v>834382.27</v>
      </c>
      <c r="H58">
        <v>4838.8999999999996</v>
      </c>
      <c r="I58">
        <v>138066.75</v>
      </c>
      <c r="K58">
        <v>2871.9</v>
      </c>
      <c r="M58">
        <v>386354</v>
      </c>
      <c r="O58">
        <v>3063388.97</v>
      </c>
      <c r="P58">
        <v>2222830.41</v>
      </c>
      <c r="R58">
        <v>112184.51</v>
      </c>
      <c r="V58">
        <v>166516</v>
      </c>
      <c r="W58">
        <v>34500</v>
      </c>
      <c r="X58">
        <v>395501</v>
      </c>
      <c r="AA58">
        <v>235715.15</v>
      </c>
      <c r="AB58">
        <v>60509.3</v>
      </c>
    </row>
    <row r="59" spans="1:32" x14ac:dyDescent="0.25">
      <c r="A59" t="s">
        <v>2167</v>
      </c>
      <c r="B59">
        <v>4423137.5599999996</v>
      </c>
      <c r="C59">
        <v>452805.04</v>
      </c>
      <c r="D59">
        <v>327407.48</v>
      </c>
      <c r="E59">
        <v>2013202.32</v>
      </c>
      <c r="F59">
        <v>3570666.67</v>
      </c>
      <c r="H59">
        <v>87500</v>
      </c>
      <c r="I59">
        <v>86379.199999999997</v>
      </c>
      <c r="K59">
        <v>14068.18</v>
      </c>
      <c r="O59">
        <v>1464160.8</v>
      </c>
      <c r="P59">
        <v>7696912.6699999999</v>
      </c>
      <c r="R59">
        <v>271170.76</v>
      </c>
      <c r="S59">
        <v>1649394</v>
      </c>
      <c r="V59">
        <v>768842</v>
      </c>
      <c r="W59">
        <v>12000</v>
      </c>
      <c r="X59">
        <v>840492</v>
      </c>
      <c r="AA59">
        <v>391952.8</v>
      </c>
      <c r="AB59">
        <v>30763.74</v>
      </c>
    </row>
    <row r="60" spans="1:32" x14ac:dyDescent="0.25">
      <c r="A60" t="s">
        <v>2168</v>
      </c>
      <c r="B60">
        <v>2401116.14</v>
      </c>
      <c r="C60">
        <v>694198.27</v>
      </c>
      <c r="D60">
        <v>635829.85</v>
      </c>
      <c r="E60">
        <v>232599.3</v>
      </c>
      <c r="F60">
        <v>791478.55</v>
      </c>
      <c r="I60">
        <v>451359.23</v>
      </c>
      <c r="K60">
        <v>5253.52</v>
      </c>
      <c r="O60">
        <v>2122753.0699999998</v>
      </c>
      <c r="P60">
        <v>2082375.6799999999</v>
      </c>
      <c r="R60">
        <v>316312.43</v>
      </c>
      <c r="V60">
        <v>131223</v>
      </c>
      <c r="X60">
        <v>239887</v>
      </c>
      <c r="AA60">
        <v>100010.04</v>
      </c>
      <c r="AB60">
        <v>14157.78</v>
      </c>
    </row>
    <row r="61" spans="1:32" x14ac:dyDescent="0.25">
      <c r="A61" t="s">
        <v>2169</v>
      </c>
      <c r="B61">
        <v>758712.65</v>
      </c>
      <c r="C61">
        <v>209441.3</v>
      </c>
      <c r="D61">
        <v>52764.15</v>
      </c>
      <c r="E61">
        <v>4882.6400000000003</v>
      </c>
      <c r="F61">
        <v>952647.39</v>
      </c>
      <c r="H61">
        <v>2000</v>
      </c>
      <c r="I61">
        <v>33784.480000000003</v>
      </c>
      <c r="K61">
        <v>1339</v>
      </c>
      <c r="N61">
        <v>1121351.25</v>
      </c>
      <c r="O61">
        <v>166172.76</v>
      </c>
      <c r="P61">
        <v>817347.69</v>
      </c>
      <c r="R61">
        <v>77363.360000000001</v>
      </c>
      <c r="V61">
        <v>357580</v>
      </c>
      <c r="W61">
        <v>12900</v>
      </c>
      <c r="X61">
        <v>418219</v>
      </c>
      <c r="AA61">
        <v>130527.59</v>
      </c>
      <c r="AB61">
        <v>62643.82</v>
      </c>
    </row>
    <row r="62" spans="1:32" x14ac:dyDescent="0.25">
      <c r="A62" t="s">
        <v>2170</v>
      </c>
      <c r="B62">
        <v>1657171.57</v>
      </c>
      <c r="C62">
        <v>611021.59</v>
      </c>
      <c r="D62">
        <v>183199.27</v>
      </c>
      <c r="E62">
        <v>73252.98</v>
      </c>
      <c r="F62">
        <v>670119.13</v>
      </c>
      <c r="H62">
        <v>2598</v>
      </c>
      <c r="I62">
        <v>45613.1</v>
      </c>
      <c r="K62">
        <v>0</v>
      </c>
      <c r="O62">
        <v>1607088.07</v>
      </c>
      <c r="P62">
        <v>1799262.21</v>
      </c>
      <c r="R62">
        <v>110049.29</v>
      </c>
      <c r="V62">
        <v>305432</v>
      </c>
      <c r="W62">
        <v>38400</v>
      </c>
      <c r="X62">
        <v>451138</v>
      </c>
      <c r="AA62">
        <v>238581.47</v>
      </c>
      <c r="AB62">
        <v>23958.66</v>
      </c>
    </row>
    <row r="63" spans="1:32" x14ac:dyDescent="0.25">
      <c r="A63" t="s">
        <v>2172</v>
      </c>
      <c r="B63">
        <v>869067.48</v>
      </c>
      <c r="C63">
        <v>1969972.15</v>
      </c>
      <c r="D63">
        <v>184318.34</v>
      </c>
      <c r="E63">
        <v>311111.27</v>
      </c>
      <c r="F63">
        <v>975352.96</v>
      </c>
      <c r="H63">
        <v>15500</v>
      </c>
      <c r="I63">
        <v>114031.1</v>
      </c>
      <c r="K63">
        <v>11815.04</v>
      </c>
      <c r="M63">
        <v>0</v>
      </c>
      <c r="O63">
        <v>1401157.64</v>
      </c>
      <c r="P63">
        <v>2590732.39</v>
      </c>
      <c r="R63">
        <v>586465.96</v>
      </c>
      <c r="V63">
        <v>505918</v>
      </c>
      <c r="X63">
        <v>591312</v>
      </c>
      <c r="AA63">
        <v>314926.09000000003</v>
      </c>
      <c r="AB63">
        <v>9559.84</v>
      </c>
    </row>
    <row r="64" spans="1:32" x14ac:dyDescent="0.25">
      <c r="A64" t="s">
        <v>2173</v>
      </c>
      <c r="B64">
        <v>1542699.29</v>
      </c>
      <c r="C64">
        <v>8039.44</v>
      </c>
      <c r="D64">
        <v>45201.46</v>
      </c>
      <c r="E64">
        <v>551877.64</v>
      </c>
      <c r="F64">
        <v>1079569.1399999999</v>
      </c>
      <c r="H64">
        <v>4800</v>
      </c>
      <c r="I64">
        <v>66416.84</v>
      </c>
      <c r="K64">
        <v>0</v>
      </c>
      <c r="O64">
        <v>731408.64</v>
      </c>
      <c r="P64">
        <v>2642678.98</v>
      </c>
      <c r="R64">
        <v>72927.320000000007</v>
      </c>
      <c r="V64">
        <v>383958</v>
      </c>
      <c r="W64">
        <v>18400</v>
      </c>
      <c r="X64">
        <v>423010</v>
      </c>
      <c r="AA64">
        <v>177232.14</v>
      </c>
      <c r="AB64">
        <v>73435.820000000007</v>
      </c>
      <c r="AD64">
        <v>19524.849999999999</v>
      </c>
    </row>
    <row r="65" spans="1:32" x14ac:dyDescent="0.25">
      <c r="A65" t="s">
        <v>2176</v>
      </c>
      <c r="B65">
        <v>1358243.59</v>
      </c>
      <c r="C65">
        <v>26755.64</v>
      </c>
      <c r="D65">
        <v>150789.19</v>
      </c>
      <c r="E65">
        <v>409407</v>
      </c>
      <c r="F65">
        <v>992417.16</v>
      </c>
      <c r="H65">
        <v>10200</v>
      </c>
      <c r="I65">
        <v>73957.960000000006</v>
      </c>
      <c r="K65">
        <v>1216</v>
      </c>
      <c r="O65">
        <v>15840</v>
      </c>
      <c r="P65">
        <v>2996104.65</v>
      </c>
      <c r="R65">
        <v>145755.01999999999</v>
      </c>
      <c r="V65">
        <v>410661</v>
      </c>
      <c r="W65">
        <v>8000</v>
      </c>
      <c r="X65">
        <v>469660</v>
      </c>
      <c r="AA65">
        <v>213147.62</v>
      </c>
      <c r="AB65">
        <v>19442</v>
      </c>
      <c r="AD65">
        <v>21872.43</v>
      </c>
    </row>
    <row r="66" spans="1:32" x14ac:dyDescent="0.25">
      <c r="A66" t="s">
        <v>2177</v>
      </c>
      <c r="B66">
        <v>594702.97</v>
      </c>
      <c r="C66">
        <v>14749.34</v>
      </c>
      <c r="D66">
        <v>161110.31</v>
      </c>
      <c r="E66">
        <v>1043487.01</v>
      </c>
      <c r="F66">
        <v>844665.02</v>
      </c>
      <c r="H66">
        <v>5210</v>
      </c>
      <c r="I66">
        <v>331310.63</v>
      </c>
      <c r="K66">
        <v>10580.91</v>
      </c>
      <c r="O66">
        <v>-926028.5</v>
      </c>
      <c r="P66">
        <v>3470807.24</v>
      </c>
      <c r="R66">
        <v>52612.92</v>
      </c>
      <c r="V66">
        <v>343077</v>
      </c>
      <c r="X66">
        <v>452624</v>
      </c>
      <c r="AA66">
        <v>164559.54999999999</v>
      </c>
      <c r="AB66">
        <v>11672</v>
      </c>
    </row>
    <row r="67" spans="1:32" x14ac:dyDescent="0.25">
      <c r="A67" t="s">
        <v>2178</v>
      </c>
      <c r="B67">
        <v>272750.09999999998</v>
      </c>
      <c r="C67">
        <v>1650788.17</v>
      </c>
      <c r="D67">
        <v>98014.53</v>
      </c>
      <c r="E67">
        <v>114559.2</v>
      </c>
      <c r="F67">
        <v>1353044.61</v>
      </c>
      <c r="H67">
        <v>4900</v>
      </c>
      <c r="I67">
        <v>53737.62</v>
      </c>
      <c r="K67">
        <v>2056</v>
      </c>
      <c r="N67">
        <v>1000</v>
      </c>
      <c r="O67">
        <v>1934972.78</v>
      </c>
      <c r="P67">
        <v>1569595.32</v>
      </c>
      <c r="R67">
        <v>257089.33</v>
      </c>
      <c r="V67">
        <v>144627</v>
      </c>
      <c r="W67">
        <v>500</v>
      </c>
      <c r="X67">
        <v>256262</v>
      </c>
      <c r="AA67">
        <v>176407.94</v>
      </c>
      <c r="AB67">
        <v>46651.5</v>
      </c>
    </row>
    <row r="68" spans="1:32" x14ac:dyDescent="0.25">
      <c r="A68" t="s">
        <v>2180</v>
      </c>
      <c r="B68">
        <v>1196944.07</v>
      </c>
      <c r="C68">
        <v>292778.28999999998</v>
      </c>
      <c r="D68">
        <v>524143.5</v>
      </c>
      <c r="E68">
        <v>589888.07999999996</v>
      </c>
      <c r="F68">
        <v>598806.04</v>
      </c>
      <c r="H68">
        <v>4500</v>
      </c>
      <c r="I68">
        <v>101797.48</v>
      </c>
      <c r="K68">
        <v>1317</v>
      </c>
      <c r="O68">
        <v>2332580.0699999998</v>
      </c>
      <c r="P68">
        <v>934454.85</v>
      </c>
      <c r="R68">
        <v>94529.87</v>
      </c>
      <c r="V68">
        <v>437040</v>
      </c>
      <c r="W68">
        <v>15200</v>
      </c>
      <c r="X68">
        <v>507300</v>
      </c>
      <c r="AA68">
        <v>209452.39</v>
      </c>
      <c r="AB68">
        <v>2106.9</v>
      </c>
    </row>
    <row r="69" spans="1:32" x14ac:dyDescent="0.25">
      <c r="A69" t="s">
        <v>2181</v>
      </c>
      <c r="B69">
        <v>1139058.31</v>
      </c>
      <c r="C69">
        <v>796505.91</v>
      </c>
      <c r="D69">
        <v>100842.49</v>
      </c>
      <c r="E69">
        <v>12743.57</v>
      </c>
      <c r="F69">
        <v>1006334.01</v>
      </c>
      <c r="H69">
        <v>3500</v>
      </c>
      <c r="I69">
        <v>77960</v>
      </c>
      <c r="K69">
        <v>0</v>
      </c>
      <c r="M69">
        <v>321988</v>
      </c>
      <c r="O69">
        <v>896782.57</v>
      </c>
      <c r="P69">
        <v>1881601.57</v>
      </c>
      <c r="R69">
        <v>159007.78</v>
      </c>
      <c r="V69">
        <v>292345.34000000003</v>
      </c>
      <c r="W69">
        <v>18800</v>
      </c>
      <c r="X69">
        <v>387585.34</v>
      </c>
      <c r="AA69">
        <v>177326.29</v>
      </c>
      <c r="AB69">
        <v>31589.34</v>
      </c>
    </row>
    <row r="70" spans="1:32" x14ac:dyDescent="0.25">
      <c r="A70" t="s">
        <v>2182</v>
      </c>
      <c r="B70">
        <v>959744.12</v>
      </c>
      <c r="C70">
        <v>104865.8</v>
      </c>
      <c r="D70">
        <v>39575.57</v>
      </c>
      <c r="E70">
        <v>26236.87</v>
      </c>
      <c r="F70">
        <v>569565.59</v>
      </c>
      <c r="H70">
        <v>5500</v>
      </c>
      <c r="I70">
        <v>75162.3</v>
      </c>
      <c r="K70">
        <v>569</v>
      </c>
      <c r="O70">
        <v>-824968.18</v>
      </c>
      <c r="P70">
        <v>2618687.59</v>
      </c>
      <c r="R70">
        <v>61959.72</v>
      </c>
      <c r="V70">
        <v>159440</v>
      </c>
      <c r="W70">
        <v>11300</v>
      </c>
      <c r="X70">
        <v>243589</v>
      </c>
      <c r="AA70">
        <v>122718.42</v>
      </c>
      <c r="AB70">
        <v>41355.06</v>
      </c>
    </row>
    <row r="71" spans="1:32" x14ac:dyDescent="0.25">
      <c r="A71" t="s">
        <v>2183</v>
      </c>
      <c r="B71">
        <v>730502.84</v>
      </c>
      <c r="C71">
        <v>644753.73</v>
      </c>
      <c r="D71">
        <v>54590.82</v>
      </c>
      <c r="E71">
        <v>9120.82</v>
      </c>
      <c r="F71">
        <v>457168.38</v>
      </c>
      <c r="H71">
        <v>3500</v>
      </c>
      <c r="I71">
        <v>80303.73</v>
      </c>
      <c r="K71">
        <v>159.11000000000001</v>
      </c>
      <c r="M71">
        <v>765136</v>
      </c>
      <c r="O71">
        <v>-1008641.98</v>
      </c>
      <c r="P71">
        <v>2255161.35</v>
      </c>
      <c r="R71">
        <v>93671.79</v>
      </c>
      <c r="V71">
        <v>281153</v>
      </c>
      <c r="W71">
        <v>15800</v>
      </c>
      <c r="X71">
        <v>341553</v>
      </c>
      <c r="AA71">
        <v>198291.91</v>
      </c>
      <c r="AB71">
        <v>50261.5</v>
      </c>
    </row>
    <row r="72" spans="1:32" x14ac:dyDescent="0.25">
      <c r="A72" t="s">
        <v>2184</v>
      </c>
      <c r="B72">
        <v>2304002.31</v>
      </c>
      <c r="C72">
        <v>2050238.84</v>
      </c>
      <c r="D72">
        <v>102236.66</v>
      </c>
      <c r="E72">
        <v>320281.49</v>
      </c>
      <c r="F72">
        <v>2714476.4</v>
      </c>
      <c r="H72">
        <v>3500</v>
      </c>
      <c r="I72">
        <v>65867.78</v>
      </c>
      <c r="K72">
        <v>3174.92</v>
      </c>
      <c r="M72">
        <v>1169504</v>
      </c>
      <c r="O72">
        <v>4348823.9000000004</v>
      </c>
      <c r="P72">
        <v>2065017.96</v>
      </c>
      <c r="R72">
        <v>211597.71</v>
      </c>
      <c r="V72">
        <v>200404</v>
      </c>
      <c r="X72">
        <v>324704</v>
      </c>
      <c r="AA72">
        <v>229314.33</v>
      </c>
      <c r="AB72">
        <v>22636.240000000002</v>
      </c>
    </row>
    <row r="73" spans="1:32" x14ac:dyDescent="0.25">
      <c r="A73" t="s">
        <v>2185</v>
      </c>
      <c r="B73">
        <v>2233487.75</v>
      </c>
      <c r="C73">
        <v>726989.32</v>
      </c>
      <c r="D73">
        <v>358300.53</v>
      </c>
      <c r="E73">
        <v>299328.12</v>
      </c>
      <c r="F73">
        <v>878193.57</v>
      </c>
      <c r="H73">
        <v>6500</v>
      </c>
      <c r="I73">
        <v>288057.15000000002</v>
      </c>
      <c r="K73">
        <v>2193</v>
      </c>
      <c r="M73">
        <v>60000</v>
      </c>
      <c r="O73">
        <v>2225321.7200000002</v>
      </c>
      <c r="P73">
        <v>2127187.88</v>
      </c>
      <c r="R73">
        <v>164928.34</v>
      </c>
      <c r="S73">
        <v>7500</v>
      </c>
      <c r="V73">
        <v>186825</v>
      </c>
      <c r="X73">
        <v>354407</v>
      </c>
      <c r="AA73">
        <v>204060.28</v>
      </c>
      <c r="AB73">
        <v>13611.3</v>
      </c>
      <c r="AF73">
        <v>135.22</v>
      </c>
    </row>
    <row r="74" spans="1:32" x14ac:dyDescent="0.25">
      <c r="A74" t="s">
        <v>2329</v>
      </c>
      <c r="B74">
        <v>1450954.61</v>
      </c>
      <c r="C74">
        <v>510505</v>
      </c>
      <c r="D74">
        <v>92643</v>
      </c>
      <c r="E74">
        <v>288738.49</v>
      </c>
      <c r="F74">
        <v>434613.6</v>
      </c>
      <c r="H74">
        <v>8500</v>
      </c>
      <c r="I74">
        <v>55639.26</v>
      </c>
      <c r="K74">
        <v>2900</v>
      </c>
      <c r="M74">
        <v>856244</v>
      </c>
      <c r="O74">
        <v>-1644557.74</v>
      </c>
      <c r="P74">
        <v>3692657.78</v>
      </c>
      <c r="R74">
        <v>70962.990000000005</v>
      </c>
      <c r="V74">
        <v>480806.45</v>
      </c>
      <c r="W74">
        <v>14400</v>
      </c>
      <c r="X74">
        <v>562472.44999999995</v>
      </c>
      <c r="AA74">
        <v>146063.63</v>
      </c>
      <c r="AB74">
        <v>51561.96</v>
      </c>
    </row>
    <row r="75" spans="1:32" x14ac:dyDescent="0.25">
      <c r="A75" t="s">
        <v>2186</v>
      </c>
      <c r="B75">
        <v>955063.01</v>
      </c>
      <c r="C75">
        <v>133509</v>
      </c>
      <c r="D75">
        <v>80474.89</v>
      </c>
      <c r="E75">
        <v>1521860.92</v>
      </c>
      <c r="F75">
        <v>208600.32000000001</v>
      </c>
      <c r="I75">
        <v>51551.3</v>
      </c>
      <c r="K75">
        <v>5.9</v>
      </c>
      <c r="O75">
        <v>742453.58</v>
      </c>
      <c r="P75">
        <v>2241713.0099999998</v>
      </c>
      <c r="R75">
        <v>212666.3</v>
      </c>
      <c r="V75">
        <v>128961</v>
      </c>
      <c r="W75">
        <v>37100</v>
      </c>
      <c r="X75">
        <v>260145</v>
      </c>
      <c r="Z75">
        <v>2320</v>
      </c>
      <c r="AA75">
        <v>177459.3</v>
      </c>
      <c r="AB75">
        <v>75018.649999999994</v>
      </c>
    </row>
    <row r="76" spans="1:32" x14ac:dyDescent="0.25">
      <c r="A76" t="s">
        <v>2187</v>
      </c>
      <c r="B76">
        <v>1655090.23</v>
      </c>
      <c r="C76">
        <v>318512.5</v>
      </c>
      <c r="D76">
        <v>82266.009999999995</v>
      </c>
      <c r="E76">
        <v>472420.1</v>
      </c>
      <c r="F76">
        <v>242597.89</v>
      </c>
      <c r="H76">
        <v>4500</v>
      </c>
      <c r="I76">
        <v>60740</v>
      </c>
      <c r="J76">
        <v>981548</v>
      </c>
      <c r="K76">
        <v>31676.98</v>
      </c>
      <c r="M76">
        <v>444</v>
      </c>
      <c r="O76">
        <v>8850.7000000000007</v>
      </c>
      <c r="P76">
        <v>1881918.88</v>
      </c>
      <c r="R76">
        <v>91899.05</v>
      </c>
      <c r="V76">
        <v>313978</v>
      </c>
      <c r="X76">
        <v>370298</v>
      </c>
      <c r="Y76">
        <v>5700</v>
      </c>
      <c r="AA76">
        <v>158101.34</v>
      </c>
      <c r="AB76">
        <v>20569.54</v>
      </c>
      <c r="AC76">
        <v>50000</v>
      </c>
    </row>
    <row r="77" spans="1:32" x14ac:dyDescent="0.25">
      <c r="A77" t="s">
        <v>2188</v>
      </c>
      <c r="B77">
        <v>842462.15</v>
      </c>
      <c r="C77">
        <v>180489.98</v>
      </c>
      <c r="D77">
        <v>85933.86</v>
      </c>
      <c r="E77">
        <v>126843.16</v>
      </c>
      <c r="F77">
        <v>1315607.8500000001</v>
      </c>
      <c r="I77">
        <v>59066.86</v>
      </c>
      <c r="J77">
        <v>730940</v>
      </c>
      <c r="K77">
        <v>0</v>
      </c>
      <c r="O77">
        <v>29144.29</v>
      </c>
      <c r="P77">
        <v>1941230.36</v>
      </c>
      <c r="R77">
        <v>174063.34</v>
      </c>
      <c r="V77">
        <v>149737</v>
      </c>
      <c r="W77">
        <v>35698.25</v>
      </c>
      <c r="X77">
        <v>301675</v>
      </c>
      <c r="Y77">
        <v>820</v>
      </c>
      <c r="AA77">
        <v>103737.7</v>
      </c>
      <c r="AB77">
        <v>162310.39999999999</v>
      </c>
    </row>
    <row r="78" spans="1:32" x14ac:dyDescent="0.25">
      <c r="A78" t="s">
        <v>2189</v>
      </c>
      <c r="B78">
        <v>654482.12</v>
      </c>
      <c r="C78">
        <v>209862.2</v>
      </c>
      <c r="D78">
        <v>157475.24</v>
      </c>
      <c r="E78">
        <v>222331.12</v>
      </c>
      <c r="F78">
        <v>669004.13</v>
      </c>
      <c r="H78">
        <v>30000</v>
      </c>
      <c r="I78">
        <v>80720</v>
      </c>
      <c r="K78">
        <v>6521.6</v>
      </c>
      <c r="M78">
        <v>5000</v>
      </c>
      <c r="O78">
        <v>-128878.35</v>
      </c>
      <c r="P78">
        <v>1940061.77</v>
      </c>
      <c r="R78">
        <v>385543.98</v>
      </c>
      <c r="S78">
        <v>647754</v>
      </c>
      <c r="V78">
        <v>305572</v>
      </c>
      <c r="X78">
        <v>476288</v>
      </c>
      <c r="AA78">
        <v>632361.06999999995</v>
      </c>
      <c r="AB78">
        <v>150491.12</v>
      </c>
      <c r="AF78">
        <v>100000</v>
      </c>
    </row>
    <row r="79" spans="1:32" x14ac:dyDescent="0.25">
      <c r="A79" t="s">
        <v>2190</v>
      </c>
      <c r="B79">
        <v>573759.55000000005</v>
      </c>
      <c r="C79">
        <v>321458</v>
      </c>
      <c r="D79">
        <v>23225.01</v>
      </c>
      <c r="E79">
        <v>294004</v>
      </c>
      <c r="F79">
        <v>846557.84</v>
      </c>
      <c r="I79">
        <v>61888.9</v>
      </c>
      <c r="K79">
        <v>6117</v>
      </c>
      <c r="O79">
        <v>-5273.45</v>
      </c>
      <c r="P79">
        <v>2076384.94</v>
      </c>
      <c r="R79">
        <v>200975.77</v>
      </c>
      <c r="V79">
        <v>165963</v>
      </c>
      <c r="X79">
        <v>307605</v>
      </c>
      <c r="AA79">
        <v>137446.76</v>
      </c>
      <c r="AB79">
        <v>2000</v>
      </c>
    </row>
    <row r="80" spans="1:32" x14ac:dyDescent="0.25">
      <c r="A80" t="s">
        <v>2191</v>
      </c>
      <c r="B80">
        <v>125167.65</v>
      </c>
      <c r="C80">
        <v>0</v>
      </c>
      <c r="D80">
        <v>145276.72</v>
      </c>
      <c r="E80">
        <v>-890412.81</v>
      </c>
      <c r="F80">
        <v>-178816.71</v>
      </c>
      <c r="H80">
        <v>139587.5</v>
      </c>
      <c r="I80">
        <v>34703</v>
      </c>
      <c r="J80">
        <v>370040</v>
      </c>
      <c r="K80">
        <v>4745</v>
      </c>
      <c r="M80">
        <v>10000</v>
      </c>
      <c r="O80">
        <v>-3027204.73</v>
      </c>
      <c r="P80">
        <v>1879892.65</v>
      </c>
      <c r="R80">
        <v>55232.47</v>
      </c>
      <c r="V80">
        <v>216664</v>
      </c>
      <c r="X80">
        <v>316147</v>
      </c>
      <c r="AA80">
        <v>144872.79999999999</v>
      </c>
      <c r="AB80">
        <v>21425.24</v>
      </c>
    </row>
    <row r="81" spans="1:32" x14ac:dyDescent="0.25">
      <c r="A81" t="s">
        <v>2192</v>
      </c>
      <c r="B81">
        <v>54391.1</v>
      </c>
      <c r="C81">
        <v>106855.85</v>
      </c>
      <c r="D81">
        <v>87585.75</v>
      </c>
      <c r="E81">
        <v>-53656.24</v>
      </c>
      <c r="F81">
        <v>564653.43999999994</v>
      </c>
      <c r="H81">
        <v>0</v>
      </c>
      <c r="I81">
        <v>69850</v>
      </c>
      <c r="K81">
        <v>2620</v>
      </c>
      <c r="O81">
        <v>-1107018.95</v>
      </c>
      <c r="P81">
        <v>1840507.51</v>
      </c>
      <c r="R81">
        <v>105335.52</v>
      </c>
      <c r="S81">
        <v>626520</v>
      </c>
      <c r="V81">
        <v>198480</v>
      </c>
      <c r="W81">
        <v>35701</v>
      </c>
      <c r="X81">
        <v>329621</v>
      </c>
      <c r="Y81">
        <v>1960</v>
      </c>
      <c r="AA81">
        <v>639622.66</v>
      </c>
      <c r="AB81">
        <v>40961.519999999997</v>
      </c>
    </row>
    <row r="82" spans="1:32" x14ac:dyDescent="0.25">
      <c r="A82" t="s">
        <v>2193</v>
      </c>
      <c r="B82">
        <v>65900.479999999996</v>
      </c>
      <c r="C82">
        <v>205615.35</v>
      </c>
      <c r="D82">
        <v>27181.29</v>
      </c>
      <c r="E82">
        <v>1545405.01</v>
      </c>
      <c r="F82">
        <v>45758.41</v>
      </c>
      <c r="H82">
        <v>0</v>
      </c>
      <c r="I82">
        <v>30360</v>
      </c>
      <c r="K82">
        <v>0</v>
      </c>
      <c r="O82">
        <v>-329544.51</v>
      </c>
      <c r="P82">
        <v>2241713.0099999998</v>
      </c>
      <c r="R82">
        <v>75010.55</v>
      </c>
      <c r="V82">
        <v>90809.1</v>
      </c>
      <c r="W82">
        <v>120400</v>
      </c>
      <c r="X82">
        <v>181167.1</v>
      </c>
      <c r="Y82">
        <v>5540</v>
      </c>
      <c r="AA82">
        <v>69696.509999999995</v>
      </c>
      <c r="AB82">
        <v>82484</v>
      </c>
    </row>
    <row r="83" spans="1:32" x14ac:dyDescent="0.25">
      <c r="A83" t="s">
        <v>2314</v>
      </c>
      <c r="B83">
        <v>442831.27</v>
      </c>
      <c r="C83">
        <v>358196.82</v>
      </c>
      <c r="D83">
        <v>53439.29</v>
      </c>
      <c r="E83">
        <v>130002</v>
      </c>
      <c r="F83">
        <v>37553.699999999997</v>
      </c>
      <c r="H83">
        <v>8000</v>
      </c>
      <c r="I83">
        <v>52163</v>
      </c>
      <c r="K83">
        <v>0</v>
      </c>
      <c r="O83">
        <v>-2586478.85</v>
      </c>
      <c r="P83">
        <v>3200752.69</v>
      </c>
      <c r="R83">
        <v>224615.98</v>
      </c>
      <c r="S83">
        <v>334144</v>
      </c>
      <c r="V83">
        <v>464765.2</v>
      </c>
      <c r="W83">
        <v>24200</v>
      </c>
      <c r="X83">
        <v>554667.19999999995</v>
      </c>
      <c r="AA83">
        <v>133425.21</v>
      </c>
      <c r="AB83">
        <v>12046.53</v>
      </c>
    </row>
    <row r="84" spans="1:32" x14ac:dyDescent="0.25">
      <c r="A84" t="s">
        <v>2194</v>
      </c>
      <c r="B84">
        <v>743468.46</v>
      </c>
      <c r="C84">
        <v>131959.98000000001</v>
      </c>
      <c r="D84">
        <v>77424.070000000007</v>
      </c>
      <c r="E84">
        <v>-442442.23999999999</v>
      </c>
      <c r="F84">
        <v>1356786.88</v>
      </c>
      <c r="H84">
        <v>3900</v>
      </c>
      <c r="I84">
        <v>42357.93</v>
      </c>
      <c r="K84">
        <v>309.54000000000002</v>
      </c>
      <c r="M84">
        <v>68430</v>
      </c>
      <c r="O84">
        <v>943597.05</v>
      </c>
      <c r="P84">
        <v>1037408.38</v>
      </c>
      <c r="R84">
        <v>100601.33</v>
      </c>
      <c r="V84">
        <v>212369.8</v>
      </c>
      <c r="W84">
        <v>10810</v>
      </c>
      <c r="X84">
        <v>284661.8</v>
      </c>
      <c r="AA84">
        <v>181299.06</v>
      </c>
      <c r="AB84">
        <v>54534.52</v>
      </c>
      <c r="AF84">
        <v>32091.5</v>
      </c>
    </row>
    <row r="85" spans="1:32" x14ac:dyDescent="0.25">
      <c r="A85" t="s">
        <v>2195</v>
      </c>
      <c r="B85">
        <v>2780036.66</v>
      </c>
      <c r="C85">
        <v>66298.490000000005</v>
      </c>
      <c r="D85">
        <v>813872.32</v>
      </c>
      <c r="E85">
        <v>1245776.5900000001</v>
      </c>
      <c r="F85">
        <v>1295972.8400000001</v>
      </c>
      <c r="H85">
        <v>2000</v>
      </c>
      <c r="I85">
        <v>70843.929999999993</v>
      </c>
      <c r="K85">
        <v>767903.81</v>
      </c>
      <c r="O85">
        <v>1334706.02</v>
      </c>
      <c r="P85">
        <v>3848145.72</v>
      </c>
      <c r="R85">
        <v>883586.02</v>
      </c>
      <c r="S85">
        <v>14790</v>
      </c>
      <c r="V85">
        <v>426731</v>
      </c>
      <c r="W85">
        <v>34370.25</v>
      </c>
      <c r="X85">
        <v>607547.25</v>
      </c>
      <c r="AA85">
        <v>414452.94</v>
      </c>
      <c r="AB85">
        <v>114023.08</v>
      </c>
      <c r="AF85">
        <v>45096.58</v>
      </c>
    </row>
    <row r="86" spans="1:32" x14ac:dyDescent="0.25">
      <c r="A86" t="s">
        <v>2196</v>
      </c>
      <c r="B86">
        <v>4962617.82</v>
      </c>
      <c r="C86">
        <v>111805.77</v>
      </c>
      <c r="D86">
        <v>146128.32000000001</v>
      </c>
      <c r="E86">
        <v>885290.25</v>
      </c>
      <c r="F86">
        <v>698369.5</v>
      </c>
      <c r="H86">
        <v>1850</v>
      </c>
      <c r="I86">
        <v>57101.37</v>
      </c>
      <c r="K86">
        <v>885229.86</v>
      </c>
      <c r="M86">
        <v>56220</v>
      </c>
      <c r="O86">
        <v>3571100.15</v>
      </c>
      <c r="P86">
        <v>2477300.52</v>
      </c>
      <c r="R86">
        <v>149769.82</v>
      </c>
      <c r="V86">
        <v>428315.2</v>
      </c>
      <c r="W86">
        <v>6000</v>
      </c>
      <c r="X86">
        <v>539737.19999999995</v>
      </c>
      <c r="AA86">
        <v>217208.24</v>
      </c>
      <c r="AB86">
        <v>53351.02</v>
      </c>
      <c r="AF86">
        <v>18378.8</v>
      </c>
    </row>
    <row r="87" spans="1:32" x14ac:dyDescent="0.25">
      <c r="A87" t="s">
        <v>2197</v>
      </c>
      <c r="B87">
        <v>723814.32</v>
      </c>
      <c r="C87">
        <v>139457.53</v>
      </c>
      <c r="D87">
        <v>256511.54</v>
      </c>
      <c r="E87">
        <v>634954.77</v>
      </c>
      <c r="F87">
        <v>711733.94</v>
      </c>
      <c r="H87">
        <v>2300</v>
      </c>
      <c r="I87">
        <v>85693.98</v>
      </c>
      <c r="K87">
        <v>6000</v>
      </c>
      <c r="M87">
        <v>917759.8</v>
      </c>
      <c r="N87">
        <v>736.99</v>
      </c>
      <c r="O87">
        <v>93184.52</v>
      </c>
      <c r="P87">
        <v>1537645.9</v>
      </c>
      <c r="R87">
        <v>216650.99</v>
      </c>
      <c r="S87">
        <v>39000</v>
      </c>
      <c r="V87">
        <v>386687</v>
      </c>
      <c r="W87">
        <v>14000</v>
      </c>
      <c r="X87">
        <v>536543</v>
      </c>
      <c r="Z87">
        <v>440</v>
      </c>
      <c r="AA87">
        <v>222663.7</v>
      </c>
      <c r="AB87">
        <v>56146.74</v>
      </c>
      <c r="AF87">
        <v>17393.64</v>
      </c>
    </row>
    <row r="88" spans="1:32" x14ac:dyDescent="0.25">
      <c r="A88" t="s">
        <v>2198</v>
      </c>
      <c r="B88">
        <v>590318.63</v>
      </c>
      <c r="C88">
        <v>217204.96</v>
      </c>
      <c r="D88">
        <v>139277.47</v>
      </c>
      <c r="E88">
        <v>2016598.44</v>
      </c>
      <c r="F88">
        <v>872491.08</v>
      </c>
      <c r="H88">
        <v>10223</v>
      </c>
      <c r="I88">
        <v>55360</v>
      </c>
      <c r="K88">
        <v>78297.61</v>
      </c>
      <c r="O88">
        <v>2316143.0099999998</v>
      </c>
      <c r="P88">
        <v>1677376.63</v>
      </c>
      <c r="R88">
        <v>79094.77</v>
      </c>
      <c r="V88">
        <v>382116</v>
      </c>
      <c r="W88">
        <v>7610</v>
      </c>
      <c r="X88">
        <v>531165</v>
      </c>
      <c r="AA88">
        <v>158374.46</v>
      </c>
      <c r="AB88">
        <v>69595.48</v>
      </c>
      <c r="AF88">
        <v>11195.5</v>
      </c>
    </row>
    <row r="89" spans="1:32" x14ac:dyDescent="0.25">
      <c r="A89" t="s">
        <v>2199</v>
      </c>
      <c r="B89">
        <v>2063387.8</v>
      </c>
      <c r="C89">
        <v>334797.12</v>
      </c>
      <c r="D89">
        <v>177025.48</v>
      </c>
      <c r="E89">
        <v>460964.06</v>
      </c>
      <c r="F89">
        <v>1390155.62</v>
      </c>
      <c r="H89">
        <v>0</v>
      </c>
      <c r="I89">
        <v>63430</v>
      </c>
      <c r="K89">
        <v>409659.68</v>
      </c>
      <c r="O89">
        <v>2337610.16</v>
      </c>
      <c r="P89">
        <v>1937621.24</v>
      </c>
      <c r="R89">
        <v>295750.05</v>
      </c>
      <c r="S89">
        <v>30000</v>
      </c>
      <c r="V89">
        <v>307384</v>
      </c>
      <c r="W89">
        <v>2000</v>
      </c>
      <c r="X89">
        <v>444348</v>
      </c>
      <c r="AA89">
        <v>371318.44</v>
      </c>
      <c r="AB89">
        <v>79594.759999999995</v>
      </c>
      <c r="AF89">
        <v>61863.85</v>
      </c>
    </row>
    <row r="90" spans="1:32" x14ac:dyDescent="0.25">
      <c r="A90" t="s">
        <v>2200</v>
      </c>
      <c r="B90">
        <v>459459.5</v>
      </c>
      <c r="C90">
        <v>24172.58</v>
      </c>
      <c r="D90">
        <v>154233.4</v>
      </c>
      <c r="E90">
        <v>419259.28</v>
      </c>
      <c r="F90">
        <v>822940.83</v>
      </c>
      <c r="H90">
        <v>6284</v>
      </c>
      <c r="I90">
        <v>105880</v>
      </c>
      <c r="J90">
        <v>10946</v>
      </c>
      <c r="K90">
        <v>251177.23</v>
      </c>
      <c r="M90">
        <v>5822.33</v>
      </c>
      <c r="N90">
        <v>-267452.31</v>
      </c>
      <c r="O90">
        <v>-2353083.4</v>
      </c>
      <c r="P90">
        <v>4355323.6100000003</v>
      </c>
      <c r="R90">
        <v>74754.740000000005</v>
      </c>
      <c r="V90">
        <v>256128</v>
      </c>
      <c r="W90">
        <v>3000</v>
      </c>
      <c r="X90">
        <v>384988</v>
      </c>
      <c r="AA90">
        <v>120887.29</v>
      </c>
      <c r="AB90">
        <v>51098.12</v>
      </c>
      <c r="AF90">
        <v>11741.2</v>
      </c>
    </row>
    <row r="91" spans="1:32" x14ac:dyDescent="0.25">
      <c r="A91" t="s">
        <v>2201</v>
      </c>
      <c r="B91">
        <v>2718330.19</v>
      </c>
      <c r="C91">
        <v>95987.41</v>
      </c>
      <c r="D91">
        <v>129375.89</v>
      </c>
      <c r="E91">
        <v>570085.82999999996</v>
      </c>
      <c r="F91">
        <v>723039.69</v>
      </c>
      <c r="H91">
        <v>9000</v>
      </c>
      <c r="I91">
        <v>76449.34</v>
      </c>
      <c r="K91">
        <v>927499.11</v>
      </c>
      <c r="O91">
        <v>944338.39</v>
      </c>
      <c r="P91">
        <v>2312272.9300000002</v>
      </c>
      <c r="R91">
        <v>345052.14</v>
      </c>
      <c r="V91">
        <v>568609.6</v>
      </c>
      <c r="W91">
        <v>7000</v>
      </c>
      <c r="X91">
        <v>709459.6</v>
      </c>
      <c r="AA91">
        <v>190524.62</v>
      </c>
      <c r="AB91">
        <v>37329.78</v>
      </c>
      <c r="AF91">
        <v>16088.5</v>
      </c>
    </row>
    <row r="92" spans="1:32" x14ac:dyDescent="0.25">
      <c r="A92" t="s">
        <v>2202</v>
      </c>
      <c r="B92">
        <v>1897526.88</v>
      </c>
      <c r="C92">
        <v>77594.3</v>
      </c>
      <c r="D92">
        <v>122191.07</v>
      </c>
      <c r="E92">
        <v>646528.41</v>
      </c>
      <c r="F92">
        <v>724654.7</v>
      </c>
      <c r="H92">
        <v>5000</v>
      </c>
      <c r="I92">
        <v>51711.38</v>
      </c>
      <c r="K92">
        <v>65.19</v>
      </c>
      <c r="O92">
        <v>1983067.23</v>
      </c>
      <c r="P92">
        <v>1586779.38</v>
      </c>
      <c r="R92">
        <v>142235.46</v>
      </c>
      <c r="V92">
        <v>353107</v>
      </c>
      <c r="W92">
        <v>6442</v>
      </c>
      <c r="X92">
        <v>451959</v>
      </c>
      <c r="AA92">
        <v>127240.78</v>
      </c>
      <c r="AB92">
        <v>59785</v>
      </c>
      <c r="AF92">
        <v>20927.5</v>
      </c>
    </row>
    <row r="93" spans="1:32" x14ac:dyDescent="0.25">
      <c r="A93" t="s">
        <v>2203</v>
      </c>
      <c r="B93">
        <v>2106837.3199999998</v>
      </c>
      <c r="C93">
        <v>147432.04</v>
      </c>
      <c r="D93">
        <v>201340.16</v>
      </c>
      <c r="E93">
        <v>1173860.46</v>
      </c>
      <c r="F93">
        <v>874902.13</v>
      </c>
      <c r="H93">
        <v>1570</v>
      </c>
      <c r="I93">
        <v>62969.93</v>
      </c>
      <c r="K93">
        <v>944.78</v>
      </c>
      <c r="O93">
        <v>383042.58</v>
      </c>
      <c r="P93">
        <v>4249528.84</v>
      </c>
      <c r="R93">
        <v>208255.96</v>
      </c>
      <c r="V93">
        <v>349108</v>
      </c>
      <c r="X93">
        <v>412211</v>
      </c>
      <c r="AA93">
        <v>243625.62</v>
      </c>
      <c r="AB93">
        <v>77773.86</v>
      </c>
      <c r="AF93">
        <v>17437.5</v>
      </c>
    </row>
    <row r="94" spans="1:32" x14ac:dyDescent="0.25">
      <c r="A94" t="s">
        <v>2204</v>
      </c>
      <c r="B94">
        <v>1680202.08</v>
      </c>
      <c r="C94">
        <v>48570.89</v>
      </c>
      <c r="D94">
        <v>92072.56</v>
      </c>
      <c r="E94">
        <v>331453.28000000003</v>
      </c>
      <c r="F94">
        <v>1057258.53</v>
      </c>
      <c r="H94">
        <v>6000</v>
      </c>
      <c r="I94">
        <v>47750</v>
      </c>
      <c r="K94">
        <v>1727.24</v>
      </c>
      <c r="O94">
        <v>1464512.88</v>
      </c>
      <c r="P94">
        <v>1939533.85</v>
      </c>
      <c r="R94">
        <v>109761.47</v>
      </c>
      <c r="V94">
        <v>263123</v>
      </c>
      <c r="W94">
        <v>5000</v>
      </c>
      <c r="X94">
        <v>391446</v>
      </c>
      <c r="AA94">
        <v>126128.94</v>
      </c>
      <c r="AB94">
        <v>86134.66</v>
      </c>
      <c r="AF94">
        <v>24141.5</v>
      </c>
    </row>
    <row r="95" spans="1:32" x14ac:dyDescent="0.25">
      <c r="A95" t="s">
        <v>2205</v>
      </c>
      <c r="B95">
        <v>307820.49</v>
      </c>
      <c r="C95">
        <v>116347.41</v>
      </c>
      <c r="D95">
        <v>135106.79999999999</v>
      </c>
      <c r="E95">
        <v>1284385.3500000001</v>
      </c>
      <c r="F95">
        <v>1131430.71</v>
      </c>
      <c r="H95">
        <v>4360</v>
      </c>
      <c r="I95">
        <v>53262.559999999998</v>
      </c>
      <c r="K95">
        <v>107.03</v>
      </c>
      <c r="O95">
        <v>649112.26</v>
      </c>
      <c r="P95">
        <v>2506558.63</v>
      </c>
      <c r="R95">
        <v>135536.21</v>
      </c>
      <c r="V95">
        <v>256595.5</v>
      </c>
      <c r="W95">
        <v>16000</v>
      </c>
      <c r="X95">
        <v>410896.5</v>
      </c>
      <c r="AA95">
        <v>156069.97</v>
      </c>
      <c r="AB95">
        <v>68813.179999999993</v>
      </c>
      <c r="AF95">
        <v>10661.78</v>
      </c>
    </row>
    <row r="96" spans="1:32" x14ac:dyDescent="0.25">
      <c r="A96" t="s">
        <v>2206</v>
      </c>
      <c r="B96">
        <v>1797556.02</v>
      </c>
      <c r="C96">
        <v>270051.94</v>
      </c>
      <c r="D96">
        <v>123232.88</v>
      </c>
      <c r="E96">
        <v>2163906.4700000002</v>
      </c>
      <c r="F96">
        <v>988886.68</v>
      </c>
      <c r="H96">
        <v>9660.4</v>
      </c>
      <c r="I96">
        <v>65680</v>
      </c>
      <c r="K96">
        <v>405.73</v>
      </c>
      <c r="O96">
        <v>3858125.03</v>
      </c>
      <c r="P96">
        <v>1606333.65</v>
      </c>
      <c r="R96">
        <v>306202.67</v>
      </c>
      <c r="V96">
        <v>440727</v>
      </c>
      <c r="W96">
        <v>7550</v>
      </c>
      <c r="X96">
        <v>595429</v>
      </c>
      <c r="AA96">
        <v>250231.48</v>
      </c>
      <c r="AB96">
        <v>91038.38</v>
      </c>
      <c r="AF96">
        <v>14351.63</v>
      </c>
    </row>
    <row r="97" spans="1:33" x14ac:dyDescent="0.25">
      <c r="A97" t="s">
        <v>2315</v>
      </c>
      <c r="B97">
        <v>1443126.77</v>
      </c>
      <c r="C97">
        <v>123907.9</v>
      </c>
      <c r="D97">
        <v>70253.960000000006</v>
      </c>
      <c r="E97">
        <v>788043.43</v>
      </c>
      <c r="F97">
        <v>861302.17</v>
      </c>
      <c r="H97">
        <v>3390</v>
      </c>
      <c r="I97">
        <v>59052.36</v>
      </c>
      <c r="K97">
        <v>69619.63</v>
      </c>
      <c r="O97">
        <v>899044.27</v>
      </c>
      <c r="P97">
        <v>2538238.23</v>
      </c>
      <c r="R97">
        <v>106764</v>
      </c>
      <c r="S97">
        <v>17400</v>
      </c>
      <c r="V97">
        <v>188548.5</v>
      </c>
      <c r="W97">
        <v>4000</v>
      </c>
      <c r="X97">
        <v>359193.5</v>
      </c>
      <c r="AA97">
        <v>157652.51</v>
      </c>
      <c r="AB97">
        <v>59414.59</v>
      </c>
      <c r="AF97">
        <v>23162.16</v>
      </c>
    </row>
    <row r="98" spans="1:33" x14ac:dyDescent="0.25">
      <c r="A98" t="s">
        <v>2207</v>
      </c>
      <c r="B98">
        <v>1000848.74</v>
      </c>
      <c r="C98">
        <v>34202.49</v>
      </c>
      <c r="D98">
        <v>151268.45000000001</v>
      </c>
      <c r="E98">
        <v>947324.67</v>
      </c>
      <c r="F98">
        <v>282133.49</v>
      </c>
      <c r="H98">
        <v>0</v>
      </c>
      <c r="I98">
        <v>45245</v>
      </c>
      <c r="K98">
        <v>4915</v>
      </c>
      <c r="M98">
        <v>34000</v>
      </c>
      <c r="O98">
        <v>368134.89</v>
      </c>
      <c r="P98">
        <v>1774553.91</v>
      </c>
      <c r="R98">
        <v>383807.28</v>
      </c>
      <c r="V98">
        <v>220836</v>
      </c>
      <c r="W98">
        <v>57000</v>
      </c>
      <c r="X98">
        <v>312226</v>
      </c>
      <c r="AA98">
        <v>110523.38</v>
      </c>
      <c r="AB98">
        <v>30641.18</v>
      </c>
      <c r="AF98">
        <v>19323.68</v>
      </c>
    </row>
    <row r="99" spans="1:33" x14ac:dyDescent="0.25">
      <c r="A99" t="s">
        <v>2208</v>
      </c>
      <c r="B99">
        <v>2318406.29</v>
      </c>
      <c r="C99">
        <v>210167.55</v>
      </c>
      <c r="D99">
        <v>135805.29999999999</v>
      </c>
      <c r="E99">
        <v>46168.639999999999</v>
      </c>
      <c r="F99">
        <v>610226.5</v>
      </c>
      <c r="H99">
        <v>0</v>
      </c>
      <c r="I99">
        <v>59850</v>
      </c>
      <c r="K99">
        <v>3644</v>
      </c>
      <c r="O99">
        <v>1298555.6100000001</v>
      </c>
      <c r="P99">
        <v>1563007.5</v>
      </c>
      <c r="R99">
        <v>698240.64</v>
      </c>
      <c r="V99">
        <v>413754</v>
      </c>
      <c r="W99">
        <v>75000</v>
      </c>
      <c r="X99">
        <v>535114</v>
      </c>
      <c r="AA99">
        <v>203285.93</v>
      </c>
      <c r="AB99">
        <v>45679.86</v>
      </c>
      <c r="AF99">
        <v>7197.68</v>
      </c>
    </row>
    <row r="100" spans="1:33" x14ac:dyDescent="0.25">
      <c r="A100" t="s">
        <v>2209</v>
      </c>
      <c r="B100">
        <v>532506.86</v>
      </c>
      <c r="C100">
        <v>68061.929999999993</v>
      </c>
      <c r="D100">
        <v>9535.08</v>
      </c>
      <c r="E100">
        <v>739318.71</v>
      </c>
      <c r="F100">
        <v>500592.37</v>
      </c>
      <c r="H100">
        <v>0</v>
      </c>
      <c r="I100">
        <v>36345</v>
      </c>
      <c r="J100">
        <v>24000</v>
      </c>
      <c r="K100">
        <v>3127.8</v>
      </c>
      <c r="M100">
        <v>206</v>
      </c>
      <c r="O100">
        <v>-250692.45</v>
      </c>
      <c r="P100">
        <v>2046781.46</v>
      </c>
      <c r="R100">
        <v>324245.46000000002</v>
      </c>
      <c r="T100">
        <v>210.25</v>
      </c>
      <c r="V100">
        <v>124672.32000000001</v>
      </c>
      <c r="W100">
        <v>11400</v>
      </c>
      <c r="X100">
        <v>228932.32</v>
      </c>
      <c r="AA100">
        <v>195455.81</v>
      </c>
      <c r="AB100">
        <v>45372.76</v>
      </c>
      <c r="AF100">
        <v>520</v>
      </c>
    </row>
    <row r="101" spans="1:33" x14ac:dyDescent="0.25">
      <c r="A101" t="s">
        <v>2210</v>
      </c>
      <c r="B101">
        <v>654181</v>
      </c>
      <c r="C101">
        <v>43405.71</v>
      </c>
      <c r="D101">
        <v>35861.279999999999</v>
      </c>
      <c r="E101">
        <v>805183.97</v>
      </c>
      <c r="F101">
        <v>353242.55</v>
      </c>
      <c r="H101">
        <v>0</v>
      </c>
      <c r="I101">
        <v>31984.5</v>
      </c>
      <c r="K101">
        <v>4915</v>
      </c>
      <c r="O101">
        <v>-1522012.22</v>
      </c>
      <c r="P101">
        <v>3243756.17</v>
      </c>
      <c r="R101">
        <v>292447.71999999997</v>
      </c>
      <c r="V101">
        <v>364483</v>
      </c>
      <c r="W101">
        <v>66200</v>
      </c>
      <c r="X101">
        <v>435039</v>
      </c>
      <c r="AA101">
        <v>103511.83</v>
      </c>
      <c r="AB101">
        <v>38954.99</v>
      </c>
      <c r="AF101">
        <v>12393.84</v>
      </c>
    </row>
    <row r="102" spans="1:33" x14ac:dyDescent="0.25">
      <c r="A102" t="s">
        <v>2211</v>
      </c>
      <c r="B102">
        <v>622473.81999999995</v>
      </c>
      <c r="C102">
        <v>34541.480000000003</v>
      </c>
      <c r="D102">
        <v>33693.449999999997</v>
      </c>
      <c r="E102">
        <v>368072.69</v>
      </c>
      <c r="F102">
        <v>206410.71</v>
      </c>
      <c r="G102">
        <v>-132361.76999999999</v>
      </c>
      <c r="H102">
        <v>2000</v>
      </c>
      <c r="I102">
        <v>23437.5</v>
      </c>
      <c r="J102">
        <v>6000</v>
      </c>
      <c r="K102">
        <v>1338</v>
      </c>
      <c r="O102">
        <v>-136667.42000000001</v>
      </c>
      <c r="P102">
        <v>1111772.6200000001</v>
      </c>
      <c r="R102">
        <v>243598.3</v>
      </c>
      <c r="V102">
        <v>234241</v>
      </c>
      <c r="W102">
        <v>45000</v>
      </c>
      <c r="X102">
        <v>278841</v>
      </c>
      <c r="AA102">
        <v>83586.039999999994</v>
      </c>
      <c r="AB102">
        <v>35462.58</v>
      </c>
    </row>
    <row r="103" spans="1:33" x14ac:dyDescent="0.25">
      <c r="A103" t="s">
        <v>2316</v>
      </c>
      <c r="B103">
        <v>359424.38</v>
      </c>
      <c r="C103">
        <v>71011.460000000006</v>
      </c>
      <c r="D103">
        <v>48975.41</v>
      </c>
      <c r="E103">
        <v>669714.68999999994</v>
      </c>
      <c r="F103">
        <v>179542.28</v>
      </c>
      <c r="H103">
        <v>0</v>
      </c>
      <c r="I103">
        <v>24164</v>
      </c>
      <c r="J103">
        <v>12000</v>
      </c>
      <c r="K103">
        <v>0</v>
      </c>
      <c r="O103">
        <v>-493496.47</v>
      </c>
      <c r="P103">
        <v>1695120.4</v>
      </c>
      <c r="R103">
        <v>245392.85</v>
      </c>
      <c r="S103">
        <v>4000</v>
      </c>
      <c r="V103">
        <v>357363</v>
      </c>
      <c r="W103">
        <v>20713</v>
      </c>
      <c r="X103">
        <v>405557</v>
      </c>
      <c r="AA103">
        <v>98900.04</v>
      </c>
      <c r="AB103">
        <v>32131.52</v>
      </c>
    </row>
    <row r="104" spans="1:33" x14ac:dyDescent="0.25">
      <c r="A104" t="s">
        <v>2212</v>
      </c>
      <c r="B104">
        <v>363105.95</v>
      </c>
      <c r="C104">
        <v>5349.5</v>
      </c>
      <c r="D104">
        <v>53418.53</v>
      </c>
      <c r="E104">
        <v>757520.32</v>
      </c>
      <c r="F104">
        <v>407707.1</v>
      </c>
      <c r="H104">
        <v>3500</v>
      </c>
      <c r="I104">
        <v>16170</v>
      </c>
      <c r="K104">
        <v>8.9700000000000006</v>
      </c>
      <c r="O104">
        <v>396179.66</v>
      </c>
      <c r="P104">
        <v>1187793.3799999999</v>
      </c>
      <c r="R104">
        <v>216932.87</v>
      </c>
      <c r="V104">
        <v>241460</v>
      </c>
      <c r="W104">
        <v>24800</v>
      </c>
      <c r="X104">
        <v>295074</v>
      </c>
      <c r="AA104">
        <v>140543.03</v>
      </c>
      <c r="AB104">
        <v>42665.7</v>
      </c>
      <c r="AF104">
        <v>21460.75</v>
      </c>
    </row>
    <row r="105" spans="1:33" x14ac:dyDescent="0.25">
      <c r="A105" t="s">
        <v>2213</v>
      </c>
      <c r="B105">
        <v>497781.79</v>
      </c>
      <c r="C105">
        <v>20533.95</v>
      </c>
      <c r="D105">
        <v>179562.67</v>
      </c>
      <c r="E105">
        <v>-12343292.09</v>
      </c>
      <c r="F105">
        <v>745641.68</v>
      </c>
      <c r="H105">
        <v>9000</v>
      </c>
      <c r="I105">
        <v>73596.600000000006</v>
      </c>
      <c r="K105">
        <v>637.03</v>
      </c>
      <c r="N105">
        <v>-15063842.539999999</v>
      </c>
      <c r="O105">
        <v>4065245.62</v>
      </c>
      <c r="R105">
        <v>587933.07999999996</v>
      </c>
      <c r="V105">
        <v>392060</v>
      </c>
      <c r="W105">
        <v>8000</v>
      </c>
      <c r="X105">
        <v>563662</v>
      </c>
      <c r="AA105">
        <v>302988.84999999998</v>
      </c>
      <c r="AB105">
        <v>23003.439999999999</v>
      </c>
      <c r="AE105">
        <v>82747.5</v>
      </c>
    </row>
    <row r="106" spans="1:33" x14ac:dyDescent="0.25">
      <c r="A106" t="s">
        <v>2214</v>
      </c>
      <c r="B106">
        <v>99022.35</v>
      </c>
      <c r="C106">
        <v>217437.71</v>
      </c>
      <c r="D106">
        <v>61987.57</v>
      </c>
      <c r="E106">
        <v>1166321.2</v>
      </c>
      <c r="F106">
        <v>351218.07</v>
      </c>
      <c r="H106">
        <v>38360</v>
      </c>
      <c r="I106">
        <v>69991.7</v>
      </c>
      <c r="J106">
        <v>29100</v>
      </c>
      <c r="K106">
        <v>7217.78</v>
      </c>
      <c r="O106">
        <v>-661274.67000000004</v>
      </c>
      <c r="P106">
        <v>2324775.44</v>
      </c>
      <c r="R106">
        <v>374483.12</v>
      </c>
      <c r="V106">
        <v>449380</v>
      </c>
      <c r="X106">
        <v>514796</v>
      </c>
      <c r="AA106">
        <v>181275.37</v>
      </c>
      <c r="AB106">
        <v>39975.1</v>
      </c>
    </row>
    <row r="107" spans="1:33" x14ac:dyDescent="0.25">
      <c r="A107" t="s">
        <v>2215</v>
      </c>
      <c r="B107">
        <v>113314.48</v>
      </c>
      <c r="C107">
        <v>176327.35</v>
      </c>
      <c r="D107">
        <v>139111.17000000001</v>
      </c>
      <c r="E107">
        <v>583307.71</v>
      </c>
      <c r="F107">
        <v>683117.35</v>
      </c>
      <c r="H107">
        <v>26960</v>
      </c>
      <c r="I107">
        <v>54898.93</v>
      </c>
      <c r="J107">
        <v>99200</v>
      </c>
      <c r="K107">
        <v>910.09</v>
      </c>
      <c r="O107">
        <v>-1057585.03</v>
      </c>
      <c r="P107">
        <v>2620032.73</v>
      </c>
      <c r="R107">
        <v>221407.5</v>
      </c>
      <c r="V107">
        <v>186690</v>
      </c>
      <c r="W107">
        <v>317472.90000000002</v>
      </c>
      <c r="X107">
        <v>355566</v>
      </c>
      <c r="AA107">
        <v>210770.93</v>
      </c>
      <c r="AB107">
        <v>65355.18</v>
      </c>
      <c r="AC107">
        <v>23000</v>
      </c>
      <c r="AF107">
        <v>63896.95</v>
      </c>
      <c r="AG107">
        <v>56220</v>
      </c>
    </row>
    <row r="108" spans="1:33" x14ac:dyDescent="0.25">
      <c r="A108" t="s">
        <v>2216</v>
      </c>
      <c r="B108">
        <v>281566.40000000002</v>
      </c>
      <c r="C108">
        <v>7760.27</v>
      </c>
      <c r="D108">
        <v>38674.019999999997</v>
      </c>
      <c r="E108">
        <v>2</v>
      </c>
      <c r="F108">
        <v>108216.35</v>
      </c>
      <c r="H108">
        <v>4000</v>
      </c>
      <c r="I108">
        <v>38541.64</v>
      </c>
      <c r="K108">
        <v>2037.16</v>
      </c>
      <c r="O108">
        <v>-699273.21</v>
      </c>
      <c r="P108">
        <v>961037.76</v>
      </c>
      <c r="R108">
        <v>239935.51</v>
      </c>
      <c r="S108">
        <v>149400</v>
      </c>
      <c r="V108">
        <v>218834</v>
      </c>
      <c r="W108">
        <v>29606.62</v>
      </c>
      <c r="X108">
        <v>305342</v>
      </c>
      <c r="AA108">
        <v>179792.06</v>
      </c>
      <c r="AB108">
        <v>7320.56</v>
      </c>
      <c r="AF108">
        <v>15445.82</v>
      </c>
    </row>
    <row r="109" spans="1:33" x14ac:dyDescent="0.25">
      <c r="A109" t="s">
        <v>2217</v>
      </c>
      <c r="B109">
        <v>808718.5</v>
      </c>
      <c r="C109">
        <v>3220</v>
      </c>
      <c r="D109">
        <v>187982.86</v>
      </c>
      <c r="E109">
        <v>2</v>
      </c>
      <c r="F109">
        <v>408556.61</v>
      </c>
      <c r="H109">
        <v>6000</v>
      </c>
      <c r="I109">
        <v>40548.75</v>
      </c>
      <c r="K109">
        <v>46.73</v>
      </c>
      <c r="O109">
        <v>-112792.91</v>
      </c>
      <c r="P109">
        <v>852668.5</v>
      </c>
      <c r="R109">
        <v>166325.74</v>
      </c>
      <c r="S109">
        <v>656220</v>
      </c>
      <c r="V109">
        <v>299635</v>
      </c>
      <c r="W109">
        <v>31082.68</v>
      </c>
      <c r="X109">
        <v>372416</v>
      </c>
      <c r="AA109">
        <v>138271.46</v>
      </c>
      <c r="AB109">
        <v>17029.060000000001</v>
      </c>
      <c r="AF109">
        <v>3538</v>
      </c>
    </row>
    <row r="110" spans="1:33" x14ac:dyDescent="0.25">
      <c r="A110" t="s">
        <v>2218</v>
      </c>
      <c r="B110">
        <v>584648.44999999995</v>
      </c>
      <c r="C110">
        <v>1597.8</v>
      </c>
      <c r="D110">
        <v>216478.4</v>
      </c>
      <c r="E110">
        <v>238870.82</v>
      </c>
      <c r="F110">
        <v>125045.63</v>
      </c>
      <c r="H110">
        <v>4000</v>
      </c>
      <c r="I110">
        <v>23107.599999999999</v>
      </c>
      <c r="K110">
        <v>307.94</v>
      </c>
      <c r="O110">
        <v>-1111144.08</v>
      </c>
      <c r="P110">
        <v>1993338.97</v>
      </c>
      <c r="R110">
        <v>183222.46</v>
      </c>
      <c r="S110">
        <v>277579</v>
      </c>
      <c r="V110">
        <v>68761</v>
      </c>
      <c r="W110">
        <v>16420.46</v>
      </c>
      <c r="X110">
        <v>114515</v>
      </c>
      <c r="AA110">
        <v>129440.69</v>
      </c>
      <c r="AB110">
        <v>20656.84</v>
      </c>
      <c r="AF110">
        <v>24339.72</v>
      </c>
    </row>
    <row r="111" spans="1:33" x14ac:dyDescent="0.25">
      <c r="A111" t="s">
        <v>2219</v>
      </c>
      <c r="B111">
        <v>358386.06</v>
      </c>
      <c r="C111">
        <v>136125.76999999999</v>
      </c>
      <c r="D111">
        <v>354894.9</v>
      </c>
      <c r="E111">
        <v>5</v>
      </c>
      <c r="F111">
        <v>230782.82</v>
      </c>
      <c r="H111">
        <v>0</v>
      </c>
      <c r="I111">
        <v>37588.080000000002</v>
      </c>
      <c r="K111">
        <v>4224.84</v>
      </c>
      <c r="O111">
        <v>-2308789.61</v>
      </c>
      <c r="P111">
        <v>3276385.87</v>
      </c>
      <c r="R111">
        <v>153637.20000000001</v>
      </c>
      <c r="S111">
        <v>116876</v>
      </c>
      <c r="V111">
        <v>254485</v>
      </c>
      <c r="W111">
        <v>30697.96</v>
      </c>
      <c r="X111">
        <v>340712</v>
      </c>
      <c r="AA111">
        <v>120736.54</v>
      </c>
      <c r="AB111">
        <v>7146.66</v>
      </c>
      <c r="AF111">
        <v>16315.59</v>
      </c>
    </row>
    <row r="112" spans="1:33" x14ac:dyDescent="0.25">
      <c r="A112" t="s">
        <v>2220</v>
      </c>
      <c r="B112">
        <v>684467.55</v>
      </c>
      <c r="C112">
        <v>4400</v>
      </c>
      <c r="D112">
        <v>175263.09</v>
      </c>
      <c r="E112">
        <v>127296.39</v>
      </c>
      <c r="F112">
        <v>325242.42</v>
      </c>
      <c r="H112">
        <v>4500</v>
      </c>
      <c r="I112">
        <v>36318.86</v>
      </c>
      <c r="K112">
        <v>656.37</v>
      </c>
      <c r="O112">
        <v>-2354932.62</v>
      </c>
      <c r="P112">
        <v>3690825.96</v>
      </c>
      <c r="R112">
        <v>214499.89</v>
      </c>
      <c r="V112">
        <v>343426</v>
      </c>
      <c r="W112">
        <v>38756.769999999997</v>
      </c>
      <c r="X112">
        <v>416263</v>
      </c>
      <c r="AA112">
        <v>206760.76</v>
      </c>
      <c r="AB112">
        <v>26713.19</v>
      </c>
      <c r="AF112">
        <v>7644.83</v>
      </c>
    </row>
    <row r="113" spans="1:32" x14ac:dyDescent="0.25">
      <c r="A113" t="s">
        <v>2221</v>
      </c>
      <c r="B113">
        <v>322610.08</v>
      </c>
      <c r="C113">
        <v>4224</v>
      </c>
      <c r="D113">
        <v>132815.31</v>
      </c>
      <c r="E113">
        <v>108850.59</v>
      </c>
      <c r="F113">
        <v>130521.99</v>
      </c>
      <c r="H113">
        <v>0</v>
      </c>
      <c r="I113">
        <v>30686.6</v>
      </c>
      <c r="K113">
        <v>7361.24</v>
      </c>
      <c r="M113">
        <v>0</v>
      </c>
      <c r="O113">
        <v>-1755949.6</v>
      </c>
      <c r="P113">
        <v>1854865.59</v>
      </c>
      <c r="R113">
        <v>206112.94</v>
      </c>
      <c r="S113">
        <v>568050</v>
      </c>
      <c r="V113">
        <v>46683</v>
      </c>
      <c r="W113">
        <v>30539.21</v>
      </c>
      <c r="X113">
        <v>117926</v>
      </c>
      <c r="AA113">
        <v>140060.23000000001</v>
      </c>
      <c r="AB113">
        <v>16576.14</v>
      </c>
      <c r="AF113">
        <v>14764.64</v>
      </c>
    </row>
    <row r="114" spans="1:32" x14ac:dyDescent="0.25">
      <c r="A114" t="s">
        <v>2222</v>
      </c>
      <c r="B114">
        <v>287159.40000000002</v>
      </c>
      <c r="C114">
        <v>16301.56</v>
      </c>
      <c r="D114">
        <v>649507.64</v>
      </c>
      <c r="E114">
        <v>56643.47</v>
      </c>
      <c r="F114">
        <v>590904.91</v>
      </c>
      <c r="H114">
        <v>0</v>
      </c>
      <c r="I114">
        <v>37398.71</v>
      </c>
      <c r="K114">
        <v>2311.42</v>
      </c>
      <c r="O114">
        <v>-333540.59000000003</v>
      </c>
      <c r="P114">
        <v>1808375.97</v>
      </c>
      <c r="R114">
        <v>244226.49</v>
      </c>
      <c r="S114">
        <v>91624.8</v>
      </c>
      <c r="V114">
        <v>258622</v>
      </c>
      <c r="W114">
        <v>32630.85</v>
      </c>
      <c r="X114">
        <v>352833</v>
      </c>
      <c r="AA114">
        <v>141621.43</v>
      </c>
      <c r="AB114">
        <v>31340.080000000002</v>
      </c>
      <c r="AF114">
        <v>15338.16</v>
      </c>
    </row>
    <row r="115" spans="1:32" x14ac:dyDescent="0.25">
      <c r="A115" t="s">
        <v>2223</v>
      </c>
      <c r="B115">
        <v>1560894.32</v>
      </c>
      <c r="C115">
        <v>59558.96</v>
      </c>
      <c r="D115">
        <v>65434.51</v>
      </c>
      <c r="E115">
        <v>222257.57</v>
      </c>
      <c r="F115">
        <v>280664.3</v>
      </c>
      <c r="H115">
        <v>7000</v>
      </c>
      <c r="I115">
        <v>37909.29</v>
      </c>
      <c r="K115">
        <v>2091.06</v>
      </c>
      <c r="O115">
        <v>-413493.96</v>
      </c>
      <c r="P115">
        <v>2329931.42</v>
      </c>
      <c r="R115">
        <v>240796.22</v>
      </c>
      <c r="S115">
        <v>396911</v>
      </c>
      <c r="V115">
        <v>303233</v>
      </c>
      <c r="W115">
        <v>30897.48</v>
      </c>
      <c r="X115">
        <v>389132</v>
      </c>
      <c r="AA115">
        <v>296191.96000000002</v>
      </c>
      <c r="AB115">
        <v>31891.64</v>
      </c>
      <c r="AF115">
        <v>29250.25</v>
      </c>
    </row>
    <row r="116" spans="1:32" x14ac:dyDescent="0.25">
      <c r="A116" t="s">
        <v>2224</v>
      </c>
      <c r="B116">
        <v>673951.98</v>
      </c>
      <c r="C116">
        <v>17938.099999999999</v>
      </c>
      <c r="D116">
        <v>61912.14</v>
      </c>
      <c r="E116">
        <v>900013.64</v>
      </c>
      <c r="F116">
        <v>166965.59</v>
      </c>
      <c r="H116">
        <v>4000</v>
      </c>
      <c r="I116">
        <v>29669.16</v>
      </c>
      <c r="K116">
        <v>764</v>
      </c>
      <c r="O116">
        <v>614542.41</v>
      </c>
      <c r="P116">
        <v>857017.52</v>
      </c>
      <c r="R116">
        <v>274964.3</v>
      </c>
      <c r="S116">
        <v>198398</v>
      </c>
      <c r="V116">
        <v>99666</v>
      </c>
      <c r="W116">
        <v>12963.51</v>
      </c>
      <c r="X116">
        <v>131714</v>
      </c>
      <c r="AA116">
        <v>92636.55</v>
      </c>
      <c r="AB116">
        <v>39028.5</v>
      </c>
      <c r="AF116">
        <v>7824.4</v>
      </c>
    </row>
    <row r="117" spans="1:32" x14ac:dyDescent="0.25">
      <c r="A117" t="s">
        <v>2317</v>
      </c>
      <c r="B117">
        <v>156454.57</v>
      </c>
      <c r="C117">
        <v>3367.59</v>
      </c>
      <c r="D117">
        <v>178794.62</v>
      </c>
      <c r="E117">
        <v>2037625.15</v>
      </c>
      <c r="F117">
        <v>46881.5</v>
      </c>
      <c r="H117">
        <v>140920</v>
      </c>
      <c r="I117">
        <v>28397.13</v>
      </c>
      <c r="K117">
        <v>0</v>
      </c>
      <c r="O117">
        <v>-553479.48</v>
      </c>
      <c r="P117">
        <v>2768353.45</v>
      </c>
      <c r="R117">
        <v>134801.43</v>
      </c>
      <c r="S117">
        <v>59785</v>
      </c>
      <c r="V117">
        <v>136983</v>
      </c>
      <c r="W117">
        <v>19600.77</v>
      </c>
      <c r="X117">
        <v>203953</v>
      </c>
      <c r="AA117">
        <v>92865.83</v>
      </c>
      <c r="AB117">
        <v>12985.04</v>
      </c>
      <c r="AF117">
        <v>2434</v>
      </c>
    </row>
    <row r="118" spans="1:32" x14ac:dyDescent="0.25">
      <c r="A118" t="s">
        <v>2318</v>
      </c>
      <c r="B118">
        <v>464668.08</v>
      </c>
      <c r="C118">
        <v>6843.94</v>
      </c>
      <c r="D118">
        <v>31218.99</v>
      </c>
      <c r="E118">
        <v>148606.09</v>
      </c>
      <c r="F118">
        <v>291499.12</v>
      </c>
      <c r="H118">
        <v>4000</v>
      </c>
      <c r="I118">
        <v>42694.06</v>
      </c>
      <c r="K118">
        <v>1464.57</v>
      </c>
      <c r="O118">
        <v>-2636966.19</v>
      </c>
      <c r="P118">
        <v>3313708.59</v>
      </c>
      <c r="R118">
        <v>184419.51</v>
      </c>
      <c r="S118">
        <v>397088</v>
      </c>
      <c r="V118">
        <v>437360</v>
      </c>
      <c r="W118">
        <v>29226.31</v>
      </c>
      <c r="X118">
        <v>504982</v>
      </c>
      <c r="AA118">
        <v>294876.28000000003</v>
      </c>
      <c r="AB118">
        <v>14452.64</v>
      </c>
      <c r="AE118">
        <v>4478.54</v>
      </c>
      <c r="AF118">
        <v>11369.17</v>
      </c>
    </row>
    <row r="119" spans="1:32" x14ac:dyDescent="0.25">
      <c r="A119" t="s">
        <v>2330</v>
      </c>
      <c r="B119">
        <v>476649.39</v>
      </c>
      <c r="C119">
        <v>21563</v>
      </c>
      <c r="D119">
        <v>138235.5</v>
      </c>
      <c r="E119">
        <v>112434.26</v>
      </c>
      <c r="F119">
        <v>289336.75</v>
      </c>
      <c r="H119">
        <v>4020</v>
      </c>
      <c r="I119">
        <v>57684.58</v>
      </c>
      <c r="K119">
        <v>2078.1</v>
      </c>
      <c r="O119">
        <v>-2522165.13</v>
      </c>
      <c r="P119">
        <v>3532326.06</v>
      </c>
      <c r="R119">
        <v>246004.76</v>
      </c>
      <c r="V119">
        <v>99421</v>
      </c>
      <c r="W119">
        <v>22149.73</v>
      </c>
      <c r="X119">
        <v>190136</v>
      </c>
      <c r="AA119">
        <v>162207.88</v>
      </c>
      <c r="AB119">
        <v>33083.519999999997</v>
      </c>
      <c r="AF119">
        <v>17872.8</v>
      </c>
    </row>
    <row r="120" spans="1:32" x14ac:dyDescent="0.25">
      <c r="A120" t="s">
        <v>2225</v>
      </c>
      <c r="B120">
        <v>1512407.99</v>
      </c>
      <c r="C120">
        <v>0</v>
      </c>
      <c r="D120">
        <v>82124.929999999993</v>
      </c>
      <c r="E120">
        <v>2</v>
      </c>
      <c r="F120">
        <v>47391.01</v>
      </c>
      <c r="I120">
        <v>86115</v>
      </c>
      <c r="K120">
        <v>11.7</v>
      </c>
      <c r="N120">
        <v>-719964.76</v>
      </c>
      <c r="O120">
        <v>581762.75</v>
      </c>
      <c r="P120">
        <v>1454124.22</v>
      </c>
      <c r="R120">
        <v>459645.92</v>
      </c>
      <c r="S120">
        <v>334144</v>
      </c>
      <c r="V120">
        <v>323021.40000000002</v>
      </c>
      <c r="W120">
        <v>20200</v>
      </c>
      <c r="X120">
        <v>402065.4</v>
      </c>
      <c r="Z120">
        <v>1970</v>
      </c>
      <c r="AA120">
        <v>216324.32</v>
      </c>
      <c r="AB120">
        <v>2810.66</v>
      </c>
      <c r="AF120">
        <v>273963.92</v>
      </c>
    </row>
    <row r="121" spans="1:32" x14ac:dyDescent="0.25">
      <c r="A121" t="s">
        <v>2226</v>
      </c>
      <c r="B121">
        <v>1085720.31</v>
      </c>
      <c r="C121">
        <v>0</v>
      </c>
      <c r="D121">
        <v>73974.42</v>
      </c>
      <c r="E121">
        <v>159123.62</v>
      </c>
      <c r="F121">
        <v>62996.32</v>
      </c>
      <c r="H121">
        <v>8800</v>
      </c>
      <c r="I121">
        <v>42742.43</v>
      </c>
      <c r="K121">
        <v>0</v>
      </c>
      <c r="N121">
        <v>344369.91999999998</v>
      </c>
      <c r="O121">
        <v>-4508586.41</v>
      </c>
      <c r="P121">
        <v>5145573.0199999996</v>
      </c>
      <c r="R121">
        <v>203344.75</v>
      </c>
      <c r="S121">
        <v>344586</v>
      </c>
      <c r="V121">
        <v>302057.02</v>
      </c>
      <c r="W121">
        <v>22200</v>
      </c>
      <c r="X121">
        <v>362307.02</v>
      </c>
      <c r="AA121">
        <v>119760.23</v>
      </c>
      <c r="AB121">
        <v>16862.060000000001</v>
      </c>
      <c r="AF121">
        <v>24342.75</v>
      </c>
    </row>
    <row r="122" spans="1:32" x14ac:dyDescent="0.25">
      <c r="A122" t="s">
        <v>2227</v>
      </c>
      <c r="B122">
        <v>145734.34</v>
      </c>
      <c r="C122">
        <v>0</v>
      </c>
      <c r="D122">
        <v>146616.31</v>
      </c>
      <c r="E122">
        <v>1</v>
      </c>
      <c r="F122">
        <v>57963.92</v>
      </c>
      <c r="I122">
        <v>37370</v>
      </c>
      <c r="K122">
        <v>78500</v>
      </c>
      <c r="N122">
        <v>2820431.71</v>
      </c>
      <c r="O122">
        <v>-5267851.72</v>
      </c>
      <c r="P122">
        <v>2682356.15</v>
      </c>
      <c r="R122">
        <v>274301</v>
      </c>
      <c r="V122">
        <v>205020</v>
      </c>
      <c r="W122">
        <v>9400</v>
      </c>
      <c r="X122">
        <v>248444</v>
      </c>
      <c r="AA122">
        <v>166515.25</v>
      </c>
      <c r="AB122">
        <v>833.32</v>
      </c>
      <c r="AF122">
        <v>73419</v>
      </c>
    </row>
    <row r="123" spans="1:32" x14ac:dyDescent="0.25">
      <c r="A123" t="s">
        <v>2228</v>
      </c>
      <c r="B123">
        <v>1473130.03</v>
      </c>
      <c r="C123">
        <v>0</v>
      </c>
      <c r="D123">
        <v>94566.86</v>
      </c>
      <c r="E123">
        <v>3.37</v>
      </c>
      <c r="F123">
        <v>121040.15</v>
      </c>
      <c r="H123">
        <v>9000</v>
      </c>
      <c r="I123">
        <v>111746.61</v>
      </c>
      <c r="K123">
        <v>1231.9000000000001</v>
      </c>
      <c r="N123">
        <v>1270310.47</v>
      </c>
      <c r="O123">
        <v>-1846260.12</v>
      </c>
      <c r="P123">
        <v>2132666.9300000002</v>
      </c>
      <c r="R123">
        <v>203799</v>
      </c>
      <c r="V123">
        <v>159369</v>
      </c>
      <c r="W123">
        <v>10600</v>
      </c>
      <c r="X123">
        <v>241217</v>
      </c>
      <c r="AA123">
        <v>116050.38</v>
      </c>
      <c r="AB123">
        <v>4656</v>
      </c>
      <c r="AF123">
        <v>1800</v>
      </c>
    </row>
    <row r="124" spans="1:32" x14ac:dyDescent="0.25">
      <c r="A124" t="s">
        <v>2229</v>
      </c>
      <c r="B124">
        <v>831956.68</v>
      </c>
      <c r="C124">
        <v>0</v>
      </c>
      <c r="D124">
        <v>401875.75</v>
      </c>
      <c r="E124">
        <v>732281.87</v>
      </c>
      <c r="F124">
        <v>99754.48</v>
      </c>
      <c r="I124">
        <v>55349.01</v>
      </c>
      <c r="K124">
        <v>0</v>
      </c>
      <c r="N124">
        <v>-810332.82</v>
      </c>
      <c r="P124">
        <v>2748053.22</v>
      </c>
      <c r="R124">
        <v>230156.9</v>
      </c>
      <c r="V124">
        <v>241286.5</v>
      </c>
      <c r="W124">
        <v>162365</v>
      </c>
      <c r="X124">
        <v>347022.5</v>
      </c>
      <c r="Z124">
        <v>5340</v>
      </c>
      <c r="AA124">
        <v>168120.34</v>
      </c>
      <c r="AB124">
        <v>8088</v>
      </c>
      <c r="AF124">
        <v>32438.19</v>
      </c>
    </row>
    <row r="125" spans="1:32" x14ac:dyDescent="0.25">
      <c r="A125" t="s">
        <v>2230</v>
      </c>
      <c r="B125">
        <v>757799.6</v>
      </c>
      <c r="C125">
        <v>0</v>
      </c>
      <c r="D125">
        <v>177311.2</v>
      </c>
      <c r="E125">
        <v>255668.88</v>
      </c>
      <c r="F125">
        <v>433147.86</v>
      </c>
      <c r="I125">
        <v>48550</v>
      </c>
      <c r="K125">
        <v>0</v>
      </c>
      <c r="N125">
        <v>-828623.01</v>
      </c>
      <c r="P125">
        <v>2407634.36</v>
      </c>
      <c r="R125">
        <v>16342.14</v>
      </c>
      <c r="V125">
        <v>140742</v>
      </c>
      <c r="W125">
        <v>182251</v>
      </c>
      <c r="X125">
        <v>208386</v>
      </c>
      <c r="Z125">
        <v>1440</v>
      </c>
      <c r="AA125">
        <v>111198.27</v>
      </c>
      <c r="AB125">
        <v>5602.54</v>
      </c>
      <c r="AF125">
        <v>16342.14</v>
      </c>
    </row>
    <row r="126" spans="1:32" x14ac:dyDescent="0.25">
      <c r="A126" t="s">
        <v>2231</v>
      </c>
      <c r="B126">
        <v>576944.05000000005</v>
      </c>
      <c r="C126">
        <v>0</v>
      </c>
      <c r="D126">
        <v>114031.71</v>
      </c>
      <c r="E126">
        <v>1996623.81</v>
      </c>
      <c r="F126">
        <v>53937.08</v>
      </c>
      <c r="H126">
        <v>3870</v>
      </c>
      <c r="I126">
        <v>36834</v>
      </c>
      <c r="K126">
        <v>0</v>
      </c>
      <c r="N126">
        <v>178772.51</v>
      </c>
      <c r="O126">
        <v>-1008831.64</v>
      </c>
      <c r="P126">
        <v>3580405.02</v>
      </c>
      <c r="R126">
        <v>168280</v>
      </c>
      <c r="V126">
        <v>149842</v>
      </c>
      <c r="W126">
        <v>36713.5</v>
      </c>
      <c r="X126">
        <v>262146</v>
      </c>
      <c r="AA126">
        <v>124994.4</v>
      </c>
      <c r="AB126">
        <v>12208.34</v>
      </c>
      <c r="AF126">
        <v>5000</v>
      </c>
    </row>
    <row r="127" spans="1:32" x14ac:dyDescent="0.25">
      <c r="A127" t="s">
        <v>2232</v>
      </c>
      <c r="B127">
        <v>1695971.99</v>
      </c>
      <c r="C127">
        <v>3839.27</v>
      </c>
      <c r="D127">
        <v>161689.88</v>
      </c>
      <c r="E127">
        <v>-26065.919999999998</v>
      </c>
      <c r="F127">
        <v>32466.52</v>
      </c>
      <c r="I127">
        <v>12400</v>
      </c>
      <c r="K127">
        <v>0</v>
      </c>
      <c r="N127">
        <v>1519998.81</v>
      </c>
      <c r="O127">
        <v>-2041809.05</v>
      </c>
      <c r="P127">
        <v>2242898.44</v>
      </c>
      <c r="R127">
        <v>286695.24</v>
      </c>
      <c r="V127">
        <v>146360</v>
      </c>
      <c r="W127">
        <v>9200</v>
      </c>
      <c r="X127">
        <v>171918</v>
      </c>
      <c r="AA127">
        <v>119756.7</v>
      </c>
      <c r="AB127">
        <v>16167</v>
      </c>
    </row>
    <row r="128" spans="1:32" x14ac:dyDescent="0.25">
      <c r="A128" t="s">
        <v>2319</v>
      </c>
      <c r="B128">
        <v>982997.79</v>
      </c>
      <c r="C128">
        <v>0</v>
      </c>
      <c r="D128">
        <v>52240.41</v>
      </c>
      <c r="E128">
        <v>2</v>
      </c>
      <c r="F128">
        <v>602204.22</v>
      </c>
      <c r="H128">
        <v>0</v>
      </c>
      <c r="I128">
        <v>19374.45</v>
      </c>
      <c r="K128">
        <v>8622</v>
      </c>
      <c r="N128">
        <v>-2313901.89</v>
      </c>
      <c r="P128">
        <v>3888577.4</v>
      </c>
      <c r="R128">
        <v>700</v>
      </c>
      <c r="V128">
        <v>137044.6</v>
      </c>
      <c r="W128">
        <v>160032</v>
      </c>
      <c r="X128">
        <v>172762.6</v>
      </c>
      <c r="AA128">
        <v>83691.539999999994</v>
      </c>
      <c r="AB128">
        <v>6550</v>
      </c>
    </row>
    <row r="129" spans="1:32" x14ac:dyDescent="0.25">
      <c r="A129" t="s">
        <v>2320</v>
      </c>
      <c r="B129">
        <v>320697.19</v>
      </c>
      <c r="C129">
        <v>0</v>
      </c>
      <c r="D129">
        <v>45489.38</v>
      </c>
      <c r="E129">
        <v>2765535.47</v>
      </c>
      <c r="F129">
        <v>837.19</v>
      </c>
      <c r="I129">
        <v>37151.160000000003</v>
      </c>
      <c r="K129">
        <v>7198</v>
      </c>
      <c r="N129">
        <v>-4473920.71</v>
      </c>
      <c r="O129">
        <v>1498274.15</v>
      </c>
      <c r="P129">
        <v>6097995.7300000004</v>
      </c>
      <c r="R129">
        <v>206022.95</v>
      </c>
      <c r="V129">
        <v>117117</v>
      </c>
      <c r="W129">
        <v>18452.02</v>
      </c>
      <c r="X129">
        <v>204308</v>
      </c>
      <c r="AA129">
        <v>101468.78</v>
      </c>
      <c r="AB129">
        <v>34459.339999999997</v>
      </c>
      <c r="AF129">
        <v>35494.949999999997</v>
      </c>
    </row>
    <row r="130" spans="1:32" x14ac:dyDescent="0.25">
      <c r="A130" t="s">
        <v>2233</v>
      </c>
      <c r="B130">
        <v>1512168.94</v>
      </c>
      <c r="C130">
        <v>129789</v>
      </c>
      <c r="D130">
        <v>467492.93</v>
      </c>
      <c r="E130">
        <v>322269.87</v>
      </c>
      <c r="F130">
        <v>36141.74</v>
      </c>
      <c r="H130">
        <v>0</v>
      </c>
      <c r="I130">
        <v>62124.08</v>
      </c>
      <c r="K130">
        <v>7121</v>
      </c>
      <c r="M130">
        <v>110150</v>
      </c>
      <c r="O130">
        <v>-2114674.4900000002</v>
      </c>
      <c r="P130">
        <v>3801437.29</v>
      </c>
      <c r="R130">
        <v>242754.45</v>
      </c>
      <c r="V130">
        <v>510163.5</v>
      </c>
      <c r="W130">
        <v>929366.27</v>
      </c>
      <c r="X130">
        <v>678663.5</v>
      </c>
      <c r="Z130">
        <v>1180</v>
      </c>
      <c r="AA130">
        <v>280744.59999999998</v>
      </c>
      <c r="AB130">
        <v>8831.52</v>
      </c>
      <c r="AF130">
        <v>111160</v>
      </c>
    </row>
    <row r="131" spans="1:32" x14ac:dyDescent="0.25">
      <c r="A131" t="s">
        <v>2234</v>
      </c>
      <c r="B131">
        <v>461980.87</v>
      </c>
      <c r="C131">
        <v>38479.5</v>
      </c>
      <c r="D131">
        <v>225612.65</v>
      </c>
      <c r="E131">
        <v>277180.7</v>
      </c>
      <c r="F131">
        <v>193422.03</v>
      </c>
      <c r="H131">
        <v>3200</v>
      </c>
      <c r="I131">
        <v>50714.09</v>
      </c>
      <c r="K131">
        <v>6550</v>
      </c>
      <c r="M131">
        <v>53200</v>
      </c>
      <c r="O131">
        <v>-1043836.18</v>
      </c>
      <c r="P131">
        <v>2453088.7400000002</v>
      </c>
      <c r="R131">
        <v>95548.35</v>
      </c>
      <c r="V131">
        <v>313207.59999999998</v>
      </c>
      <c r="X131">
        <v>462877.6</v>
      </c>
      <c r="Y131">
        <v>2620</v>
      </c>
      <c r="AA131">
        <v>204193.4</v>
      </c>
      <c r="AB131">
        <v>13697.7</v>
      </c>
      <c r="AF131">
        <v>51608.15</v>
      </c>
    </row>
    <row r="132" spans="1:32" x14ac:dyDescent="0.25">
      <c r="A132" t="s">
        <v>2235</v>
      </c>
      <c r="B132">
        <v>2143868.23</v>
      </c>
      <c r="C132">
        <v>230967.27</v>
      </c>
      <c r="D132">
        <v>735688.48</v>
      </c>
      <c r="E132">
        <v>199222.06</v>
      </c>
      <c r="F132">
        <v>493139.73</v>
      </c>
      <c r="H132">
        <v>0</v>
      </c>
      <c r="I132">
        <v>98480.3</v>
      </c>
      <c r="K132">
        <v>4030</v>
      </c>
      <c r="M132">
        <v>698200</v>
      </c>
      <c r="O132">
        <v>130827.36</v>
      </c>
      <c r="P132">
        <v>3154881.69</v>
      </c>
      <c r="R132">
        <v>276030.49</v>
      </c>
      <c r="V132">
        <v>408632</v>
      </c>
      <c r="X132">
        <v>504234</v>
      </c>
      <c r="Y132">
        <v>1980</v>
      </c>
      <c r="AA132">
        <v>345909.33</v>
      </c>
      <c r="AB132">
        <v>34718.14</v>
      </c>
      <c r="AF132">
        <v>81354.600000000006</v>
      </c>
    </row>
    <row r="133" spans="1:32" x14ac:dyDescent="0.25">
      <c r="A133" t="s">
        <v>2236</v>
      </c>
      <c r="B133">
        <v>1301053.01</v>
      </c>
      <c r="C133">
        <v>125273.2</v>
      </c>
      <c r="D133">
        <v>197671.33</v>
      </c>
      <c r="E133">
        <v>69306.38</v>
      </c>
      <c r="F133">
        <v>604746.48</v>
      </c>
      <c r="H133">
        <v>0</v>
      </c>
      <c r="I133">
        <v>75381.45</v>
      </c>
      <c r="K133">
        <v>6230</v>
      </c>
      <c r="M133">
        <v>79875</v>
      </c>
      <c r="N133">
        <v>-132601.09</v>
      </c>
      <c r="O133">
        <v>1374998.29</v>
      </c>
      <c r="P133">
        <v>1192306.58</v>
      </c>
      <c r="R133">
        <v>200147.9</v>
      </c>
      <c r="S133">
        <v>6000</v>
      </c>
      <c r="V133">
        <v>234941</v>
      </c>
      <c r="X133">
        <v>386927</v>
      </c>
      <c r="Y133">
        <v>4480</v>
      </c>
      <c r="AA133">
        <v>233047.06</v>
      </c>
      <c r="AB133">
        <v>31041.919999999998</v>
      </c>
      <c r="AF133">
        <v>83732.75</v>
      </c>
    </row>
    <row r="134" spans="1:32" x14ac:dyDescent="0.25">
      <c r="A134" t="s">
        <v>2237</v>
      </c>
      <c r="B134">
        <v>1436420.35</v>
      </c>
      <c r="C134">
        <v>87825.5</v>
      </c>
      <c r="D134">
        <v>24594.560000000001</v>
      </c>
      <c r="E134">
        <v>271806.18</v>
      </c>
      <c r="F134">
        <v>195503.58</v>
      </c>
      <c r="H134">
        <v>0</v>
      </c>
      <c r="I134">
        <v>49551.25</v>
      </c>
      <c r="K134">
        <v>4098</v>
      </c>
      <c r="M134">
        <v>208840</v>
      </c>
      <c r="O134">
        <v>-350885.88</v>
      </c>
      <c r="P134">
        <v>2072080.16</v>
      </c>
      <c r="R134">
        <v>124531.5</v>
      </c>
      <c r="V134">
        <v>305871.55</v>
      </c>
      <c r="W134">
        <v>399384.34</v>
      </c>
      <c r="X134">
        <v>391364.55</v>
      </c>
      <c r="AA134">
        <v>232918.62</v>
      </c>
      <c r="AB134">
        <v>23066.5</v>
      </c>
      <c r="AF134">
        <v>149971.07999999999</v>
      </c>
    </row>
    <row r="135" spans="1:32" x14ac:dyDescent="0.25">
      <c r="A135" t="s">
        <v>2238</v>
      </c>
      <c r="B135">
        <v>1401060.24</v>
      </c>
      <c r="C135">
        <v>79356.100000000006</v>
      </c>
      <c r="D135">
        <v>380258.99</v>
      </c>
      <c r="E135">
        <v>296419.13</v>
      </c>
      <c r="F135">
        <v>138315.53</v>
      </c>
      <c r="H135">
        <v>0</v>
      </c>
      <c r="I135">
        <v>173451.72</v>
      </c>
      <c r="K135">
        <v>7694.7</v>
      </c>
      <c r="M135">
        <v>72000</v>
      </c>
      <c r="O135">
        <v>-1146060.1200000001</v>
      </c>
      <c r="P135">
        <v>3517785.78</v>
      </c>
      <c r="R135">
        <v>490803.71</v>
      </c>
      <c r="S135">
        <v>293470</v>
      </c>
      <c r="V135">
        <v>353689</v>
      </c>
      <c r="X135">
        <v>466869</v>
      </c>
      <c r="AA135">
        <v>665461.01</v>
      </c>
      <c r="AB135">
        <v>15239.76</v>
      </c>
      <c r="AF135">
        <v>319855.03000000003</v>
      </c>
    </row>
    <row r="136" spans="1:32" x14ac:dyDescent="0.25">
      <c r="A136" t="s">
        <v>2239</v>
      </c>
      <c r="B136">
        <v>841824.89</v>
      </c>
      <c r="C136">
        <v>31360.75</v>
      </c>
      <c r="D136">
        <v>8612.6200000000008</v>
      </c>
      <c r="E136">
        <v>238775.99</v>
      </c>
      <c r="F136">
        <v>94784.73</v>
      </c>
      <c r="H136">
        <v>29500</v>
      </c>
      <c r="I136">
        <v>69116.38</v>
      </c>
      <c r="K136">
        <v>1960.68</v>
      </c>
      <c r="M136">
        <v>23730</v>
      </c>
      <c r="O136">
        <v>-1514071.91</v>
      </c>
      <c r="P136">
        <v>2461639.23</v>
      </c>
      <c r="R136">
        <v>57904.46</v>
      </c>
      <c r="V136">
        <v>390408.9</v>
      </c>
      <c r="W136">
        <v>398830.49</v>
      </c>
      <c r="X136">
        <v>450131.9</v>
      </c>
      <c r="Y136">
        <v>4460</v>
      </c>
      <c r="AA136">
        <v>145213.71</v>
      </c>
      <c r="AB136">
        <v>16561.560000000001</v>
      </c>
      <c r="AF136">
        <v>87292.08</v>
      </c>
    </row>
    <row r="137" spans="1:32" x14ac:dyDescent="0.25">
      <c r="A137" t="s">
        <v>2240</v>
      </c>
      <c r="B137">
        <v>482337.98</v>
      </c>
      <c r="C137">
        <v>34208.620000000003</v>
      </c>
      <c r="D137">
        <v>144783.35999999999</v>
      </c>
      <c r="E137">
        <v>1309642.1100000001</v>
      </c>
      <c r="F137">
        <v>266641.34999999998</v>
      </c>
      <c r="H137">
        <v>0</v>
      </c>
      <c r="I137">
        <v>45673.15</v>
      </c>
      <c r="K137">
        <v>2964</v>
      </c>
      <c r="M137">
        <v>94919.5</v>
      </c>
      <c r="O137">
        <v>928261.09</v>
      </c>
      <c r="P137">
        <v>1490475.39</v>
      </c>
      <c r="R137">
        <v>114213.46</v>
      </c>
      <c r="V137">
        <v>253230</v>
      </c>
      <c r="W137">
        <v>7035</v>
      </c>
      <c r="X137">
        <v>321435</v>
      </c>
      <c r="AA137">
        <v>125623.09</v>
      </c>
      <c r="AB137">
        <v>35855.980000000003</v>
      </c>
      <c r="AF137">
        <v>216244.1</v>
      </c>
    </row>
    <row r="138" spans="1:32" x14ac:dyDescent="0.25">
      <c r="A138" t="s">
        <v>2241</v>
      </c>
      <c r="B138">
        <v>1011414.87</v>
      </c>
      <c r="C138">
        <v>53526.45</v>
      </c>
      <c r="D138">
        <v>380160.58</v>
      </c>
      <c r="E138">
        <v>947510.7</v>
      </c>
      <c r="F138">
        <v>545457.59</v>
      </c>
      <c r="H138">
        <v>0</v>
      </c>
      <c r="I138">
        <v>84654.32</v>
      </c>
      <c r="K138">
        <v>7656</v>
      </c>
      <c r="M138">
        <v>46500</v>
      </c>
      <c r="O138">
        <v>-1119219.6200000001</v>
      </c>
      <c r="P138">
        <v>3529981.97</v>
      </c>
      <c r="R138">
        <v>1015654.67</v>
      </c>
      <c r="S138">
        <v>7500</v>
      </c>
      <c r="V138">
        <v>307379.5</v>
      </c>
      <c r="X138">
        <v>485284.5</v>
      </c>
      <c r="Y138">
        <v>1660</v>
      </c>
      <c r="AA138">
        <v>364229.23</v>
      </c>
      <c r="AB138">
        <v>35051.919999999998</v>
      </c>
      <c r="AF138">
        <v>55811</v>
      </c>
    </row>
    <row r="139" spans="1:32" x14ac:dyDescent="0.25">
      <c r="A139" t="s">
        <v>2242</v>
      </c>
      <c r="B139">
        <v>590123.88</v>
      </c>
      <c r="C139">
        <v>65707</v>
      </c>
      <c r="D139">
        <v>222472.97</v>
      </c>
      <c r="E139">
        <v>254934.61</v>
      </c>
      <c r="F139">
        <v>199369.18</v>
      </c>
      <c r="H139">
        <v>0</v>
      </c>
      <c r="I139">
        <v>77055</v>
      </c>
      <c r="K139">
        <v>2284.9899999999998</v>
      </c>
      <c r="M139">
        <v>21000</v>
      </c>
      <c r="O139">
        <v>-716859.09</v>
      </c>
      <c r="P139">
        <v>1467910.57</v>
      </c>
      <c r="R139">
        <v>600601.96</v>
      </c>
      <c r="V139">
        <v>274560</v>
      </c>
      <c r="W139">
        <v>750838.08</v>
      </c>
      <c r="X139">
        <v>347418</v>
      </c>
      <c r="AA139">
        <v>335501.31</v>
      </c>
      <c r="AB139">
        <v>16248.56</v>
      </c>
      <c r="AF139">
        <v>445616</v>
      </c>
    </row>
    <row r="140" spans="1:32" x14ac:dyDescent="0.25">
      <c r="A140" t="s">
        <v>2243</v>
      </c>
      <c r="B140">
        <v>940969.73</v>
      </c>
      <c r="C140">
        <v>130202.85</v>
      </c>
      <c r="D140">
        <v>55031.65</v>
      </c>
      <c r="E140">
        <v>176388.4</v>
      </c>
      <c r="F140">
        <v>160017.64000000001</v>
      </c>
      <c r="H140">
        <v>16180</v>
      </c>
      <c r="I140">
        <v>60141.68</v>
      </c>
      <c r="K140">
        <v>4274</v>
      </c>
      <c r="M140">
        <v>57998</v>
      </c>
      <c r="O140">
        <v>662614.89</v>
      </c>
      <c r="P140">
        <v>431311.75</v>
      </c>
      <c r="R140">
        <v>551692.02</v>
      </c>
      <c r="S140">
        <v>20000</v>
      </c>
      <c r="V140">
        <v>266686</v>
      </c>
      <c r="W140">
        <v>333908.90000000002</v>
      </c>
      <c r="X140">
        <v>364760</v>
      </c>
      <c r="AA140">
        <v>202807.11</v>
      </c>
      <c r="AB140">
        <v>14057.1</v>
      </c>
      <c r="AF140">
        <v>360572.76</v>
      </c>
    </row>
    <row r="141" spans="1:32" x14ac:dyDescent="0.25">
      <c r="A141" t="s">
        <v>2244</v>
      </c>
      <c r="B141">
        <v>625575.93999999994</v>
      </c>
      <c r="C141">
        <v>62459.85</v>
      </c>
      <c r="D141">
        <v>310346.64</v>
      </c>
      <c r="E141">
        <v>334636.71000000002</v>
      </c>
      <c r="F141">
        <v>332288.49</v>
      </c>
      <c r="H141">
        <v>5000</v>
      </c>
      <c r="I141">
        <v>51337.2</v>
      </c>
      <c r="K141">
        <v>3034.97</v>
      </c>
      <c r="O141">
        <v>-555063.68999999994</v>
      </c>
      <c r="P141">
        <v>2115546</v>
      </c>
      <c r="R141">
        <v>418643.98</v>
      </c>
      <c r="V141">
        <v>315259</v>
      </c>
      <c r="W141">
        <v>4000</v>
      </c>
      <c r="X141">
        <v>382355</v>
      </c>
      <c r="Y141">
        <v>760</v>
      </c>
      <c r="AA141">
        <v>244677.85</v>
      </c>
      <c r="AB141">
        <v>24557.48</v>
      </c>
      <c r="AF141">
        <v>40099.5</v>
      </c>
    </row>
    <row r="142" spans="1:32" x14ac:dyDescent="0.25">
      <c r="A142" t="s">
        <v>2245</v>
      </c>
      <c r="B142">
        <v>105319.19</v>
      </c>
      <c r="C142">
        <v>49104.639999999999</v>
      </c>
      <c r="D142">
        <v>119538.03</v>
      </c>
      <c r="E142">
        <v>626414.31000000006</v>
      </c>
      <c r="F142">
        <v>146757.82</v>
      </c>
      <c r="H142">
        <v>0</v>
      </c>
      <c r="I142">
        <v>124800.86</v>
      </c>
      <c r="K142">
        <v>4334</v>
      </c>
      <c r="O142">
        <v>-1386473</v>
      </c>
      <c r="P142">
        <v>2263113.85</v>
      </c>
      <c r="R142">
        <v>111146.06</v>
      </c>
      <c r="S142">
        <v>150</v>
      </c>
      <c r="V142">
        <v>245350</v>
      </c>
      <c r="W142">
        <v>268857.86</v>
      </c>
      <c r="X142">
        <v>337084</v>
      </c>
      <c r="AA142">
        <v>56448.959999999999</v>
      </c>
      <c r="AB142">
        <v>15867.22</v>
      </c>
      <c r="AF142">
        <v>174745.46</v>
      </c>
    </row>
    <row r="143" spans="1:32" x14ac:dyDescent="0.25">
      <c r="A143" t="s">
        <v>2246</v>
      </c>
      <c r="B143">
        <v>652739.22</v>
      </c>
      <c r="C143">
        <v>222361.53</v>
      </c>
      <c r="D143">
        <v>552024.42000000004</v>
      </c>
      <c r="E143">
        <v>480659.98</v>
      </c>
      <c r="F143">
        <v>120085.03</v>
      </c>
      <c r="H143">
        <v>2000</v>
      </c>
      <c r="I143">
        <v>204385.54</v>
      </c>
      <c r="J143">
        <v>161192.9</v>
      </c>
      <c r="K143">
        <v>8019.69</v>
      </c>
      <c r="M143">
        <v>0</v>
      </c>
      <c r="O143">
        <v>-1414838.32</v>
      </c>
      <c r="P143">
        <v>2512572.4500000002</v>
      </c>
      <c r="R143">
        <v>999685.17</v>
      </c>
      <c r="S143">
        <v>19500</v>
      </c>
      <c r="V143">
        <v>383039</v>
      </c>
      <c r="W143">
        <v>535457.35</v>
      </c>
      <c r="X143">
        <v>515507</v>
      </c>
      <c r="AA143">
        <v>579779.15</v>
      </c>
      <c r="AB143">
        <v>18796.599999999999</v>
      </c>
      <c r="AF143">
        <v>269060.84999999998</v>
      </c>
    </row>
    <row r="144" spans="1:32" x14ac:dyDescent="0.25">
      <c r="A144" t="s">
        <v>2247</v>
      </c>
      <c r="B144">
        <v>1554641.14</v>
      </c>
      <c r="C144">
        <v>192552.87</v>
      </c>
      <c r="D144">
        <v>159203.16</v>
      </c>
      <c r="E144">
        <v>1299075.6200000001</v>
      </c>
      <c r="F144">
        <v>319377.45</v>
      </c>
      <c r="H144">
        <v>69500</v>
      </c>
      <c r="I144">
        <v>67652.34</v>
      </c>
      <c r="K144">
        <v>5258.6</v>
      </c>
      <c r="M144">
        <v>22500</v>
      </c>
      <c r="O144">
        <v>1982322.64</v>
      </c>
      <c r="P144">
        <v>1298036.29</v>
      </c>
      <c r="R144">
        <v>831006.67</v>
      </c>
      <c r="S144">
        <v>9000</v>
      </c>
      <c r="V144">
        <v>408755.7</v>
      </c>
      <c r="X144">
        <v>526595.69999999995</v>
      </c>
      <c r="AA144">
        <v>315994.84999999998</v>
      </c>
      <c r="AB144">
        <v>47899.040000000001</v>
      </c>
      <c r="AF144">
        <v>278692.40999999997</v>
      </c>
    </row>
    <row r="145" spans="1:32" x14ac:dyDescent="0.25">
      <c r="A145" t="s">
        <v>2248</v>
      </c>
      <c r="B145">
        <v>229701.28</v>
      </c>
      <c r="C145">
        <v>87097.89</v>
      </c>
      <c r="D145">
        <v>339004.49</v>
      </c>
      <c r="E145">
        <v>455539.06</v>
      </c>
      <c r="F145">
        <v>113630.33</v>
      </c>
      <c r="H145">
        <v>4300</v>
      </c>
      <c r="I145">
        <v>50099</v>
      </c>
      <c r="K145">
        <v>0</v>
      </c>
      <c r="O145">
        <v>-531959.19999999995</v>
      </c>
      <c r="P145">
        <v>1854562.35</v>
      </c>
      <c r="R145">
        <v>112736.83</v>
      </c>
      <c r="V145">
        <v>202587</v>
      </c>
      <c r="W145">
        <v>15502</v>
      </c>
      <c r="X145">
        <v>263457</v>
      </c>
      <c r="Y145">
        <v>2580</v>
      </c>
      <c r="AA145">
        <v>170776.38</v>
      </c>
      <c r="AB145">
        <v>35399.5</v>
      </c>
      <c r="AF145">
        <v>10642.05</v>
      </c>
    </row>
    <row r="146" spans="1:32" x14ac:dyDescent="0.25">
      <c r="A146" t="s">
        <v>2249</v>
      </c>
      <c r="B146">
        <v>1624327.43</v>
      </c>
      <c r="C146">
        <v>281171.25</v>
      </c>
      <c r="D146">
        <v>352883.42</v>
      </c>
      <c r="E146">
        <v>283238.45</v>
      </c>
      <c r="F146">
        <v>496853.27</v>
      </c>
      <c r="H146">
        <v>2150</v>
      </c>
      <c r="I146">
        <v>91872.84</v>
      </c>
      <c r="K146">
        <v>2948</v>
      </c>
      <c r="O146">
        <v>-768590.29</v>
      </c>
      <c r="P146">
        <v>3974625.34</v>
      </c>
      <c r="R146">
        <v>216185.63</v>
      </c>
      <c r="V146">
        <v>364875</v>
      </c>
      <c r="W146">
        <v>24697.27</v>
      </c>
      <c r="X146">
        <v>495745</v>
      </c>
      <c r="Y146">
        <v>13080</v>
      </c>
      <c r="AA146">
        <v>278282.25</v>
      </c>
      <c r="AB146">
        <v>54790.04</v>
      </c>
      <c r="AF146">
        <v>28392.68</v>
      </c>
    </row>
    <row r="147" spans="1:32" x14ac:dyDescent="0.25">
      <c r="A147" t="s">
        <v>2250</v>
      </c>
      <c r="B147">
        <v>142073.16</v>
      </c>
      <c r="C147">
        <v>221172.2</v>
      </c>
      <c r="D147">
        <v>44559.1</v>
      </c>
      <c r="E147">
        <v>740228.15</v>
      </c>
      <c r="F147">
        <v>350139.8</v>
      </c>
      <c r="H147">
        <v>5000</v>
      </c>
      <c r="I147">
        <v>50334.400000000001</v>
      </c>
      <c r="K147">
        <v>1162</v>
      </c>
      <c r="O147">
        <v>-776249.87</v>
      </c>
      <c r="P147">
        <v>2427116.52</v>
      </c>
      <c r="R147">
        <v>77118.73</v>
      </c>
      <c r="V147">
        <v>200224.5</v>
      </c>
      <c r="W147">
        <v>10848.8</v>
      </c>
      <c r="X147">
        <v>250963.5</v>
      </c>
      <c r="Y147">
        <v>74640</v>
      </c>
      <c r="AA147">
        <v>124741.87</v>
      </c>
      <c r="AB147">
        <v>37877.300000000003</v>
      </c>
      <c r="AF147">
        <v>9160</v>
      </c>
    </row>
    <row r="148" spans="1:32" x14ac:dyDescent="0.25">
      <c r="A148" t="s">
        <v>2251</v>
      </c>
      <c r="B148">
        <v>1293979.3999999999</v>
      </c>
      <c r="C148">
        <v>18321.43</v>
      </c>
      <c r="D148">
        <v>33689.199999999997</v>
      </c>
      <c r="E148">
        <v>397611.49</v>
      </c>
      <c r="F148">
        <v>497073.39</v>
      </c>
      <c r="I148">
        <v>55460</v>
      </c>
      <c r="K148">
        <v>2376</v>
      </c>
      <c r="O148">
        <v>-92076.24</v>
      </c>
      <c r="P148">
        <v>2538450.7999999998</v>
      </c>
      <c r="R148">
        <v>141833.49</v>
      </c>
      <c r="V148">
        <v>214126.5</v>
      </c>
      <c r="W148">
        <v>14432</v>
      </c>
      <c r="X148">
        <v>322938.5</v>
      </c>
      <c r="AA148">
        <v>258760.97</v>
      </c>
      <c r="AB148">
        <v>14607.86</v>
      </c>
      <c r="AF148">
        <v>37620.31</v>
      </c>
    </row>
    <row r="149" spans="1:32" x14ac:dyDescent="0.25">
      <c r="A149" t="s">
        <v>2252</v>
      </c>
      <c r="B149">
        <v>1215780.6000000001</v>
      </c>
      <c r="C149">
        <v>293066.03999999998</v>
      </c>
      <c r="D149">
        <v>499202.76</v>
      </c>
      <c r="E149">
        <v>611905.9</v>
      </c>
      <c r="F149">
        <v>140157.72</v>
      </c>
      <c r="H149">
        <v>4000</v>
      </c>
      <c r="I149">
        <v>63522.89</v>
      </c>
      <c r="K149">
        <v>0</v>
      </c>
      <c r="O149">
        <v>-618450.32999999996</v>
      </c>
      <c r="P149">
        <v>3053279.47</v>
      </c>
      <c r="R149">
        <v>199755.97</v>
      </c>
      <c r="S149">
        <v>459448</v>
      </c>
      <c r="V149">
        <v>397099.5</v>
      </c>
      <c r="W149">
        <v>19450</v>
      </c>
      <c r="X149">
        <v>511179.5</v>
      </c>
      <c r="Y149">
        <v>2220</v>
      </c>
      <c r="AA149">
        <v>223201.11</v>
      </c>
      <c r="AB149">
        <v>30711.64</v>
      </c>
      <c r="AF149">
        <v>50680.23</v>
      </c>
    </row>
    <row r="150" spans="1:32" x14ac:dyDescent="0.25">
      <c r="A150" t="s">
        <v>2253</v>
      </c>
      <c r="B150">
        <v>1307774.27</v>
      </c>
      <c r="C150">
        <v>88888.82</v>
      </c>
      <c r="D150">
        <v>130770.87</v>
      </c>
      <c r="E150">
        <v>166552.32000000001</v>
      </c>
      <c r="F150">
        <v>213716</v>
      </c>
      <c r="H150">
        <v>2000</v>
      </c>
      <c r="I150">
        <v>59390</v>
      </c>
      <c r="K150">
        <v>3358</v>
      </c>
      <c r="O150">
        <v>260860.09</v>
      </c>
      <c r="P150">
        <v>1819262.69</v>
      </c>
      <c r="R150">
        <v>145197.19</v>
      </c>
      <c r="V150">
        <v>234650.5</v>
      </c>
      <c r="W150">
        <v>15095.2</v>
      </c>
      <c r="X150">
        <v>391008.5</v>
      </c>
      <c r="Y150">
        <v>1920</v>
      </c>
      <c r="AA150">
        <v>215641.15</v>
      </c>
      <c r="AB150">
        <v>7060.74</v>
      </c>
      <c r="AF150">
        <v>16481</v>
      </c>
    </row>
    <row r="151" spans="1:32" x14ac:dyDescent="0.25">
      <c r="A151" t="s">
        <v>2254</v>
      </c>
      <c r="B151">
        <v>224274.91</v>
      </c>
      <c r="C151">
        <v>351271.75</v>
      </c>
      <c r="D151">
        <v>770316.86</v>
      </c>
      <c r="E151">
        <v>419521.5</v>
      </c>
      <c r="F151">
        <v>443272.17</v>
      </c>
      <c r="H151">
        <v>4500</v>
      </c>
      <c r="I151">
        <v>44755.64</v>
      </c>
      <c r="K151">
        <v>0</v>
      </c>
      <c r="O151">
        <v>-224735.35</v>
      </c>
      <c r="P151">
        <v>2522678.58</v>
      </c>
      <c r="R151">
        <v>149612.16</v>
      </c>
      <c r="V151">
        <v>264313</v>
      </c>
      <c r="W151">
        <v>37923.199999999997</v>
      </c>
      <c r="X151">
        <v>384069</v>
      </c>
      <c r="Y151">
        <v>2820</v>
      </c>
      <c r="AA151">
        <v>172997.01</v>
      </c>
      <c r="AB151">
        <v>17608.28</v>
      </c>
      <c r="AF151">
        <v>12895.75</v>
      </c>
    </row>
    <row r="152" spans="1:32" x14ac:dyDescent="0.25">
      <c r="A152" t="s">
        <v>2255</v>
      </c>
      <c r="B152">
        <v>86275.45</v>
      </c>
      <c r="C152">
        <v>17789</v>
      </c>
      <c r="D152">
        <v>100757.51</v>
      </c>
      <c r="E152">
        <v>401494.35</v>
      </c>
      <c r="F152">
        <v>264607.40000000002</v>
      </c>
      <c r="H152">
        <v>16000</v>
      </c>
      <c r="I152">
        <v>85253.27</v>
      </c>
      <c r="K152">
        <v>0</v>
      </c>
      <c r="O152">
        <v>-3776360.19</v>
      </c>
      <c r="P152">
        <v>4801199.47</v>
      </c>
      <c r="R152">
        <v>109986.46</v>
      </c>
      <c r="V152">
        <v>268576</v>
      </c>
      <c r="W152">
        <v>15044.75</v>
      </c>
      <c r="X152">
        <v>378707.53</v>
      </c>
      <c r="AA152">
        <v>212902.98</v>
      </c>
      <c r="AB152">
        <v>30826.14</v>
      </c>
      <c r="AF152">
        <v>26339.4</v>
      </c>
    </row>
    <row r="153" spans="1:32" x14ac:dyDescent="0.25">
      <c r="A153" t="s">
        <v>2256</v>
      </c>
      <c r="B153">
        <v>338026.27</v>
      </c>
      <c r="C153">
        <v>42202.65</v>
      </c>
      <c r="D153">
        <v>167418.75</v>
      </c>
      <c r="E153">
        <v>425724.96</v>
      </c>
      <c r="F153">
        <v>278640.09999999998</v>
      </c>
      <c r="H153">
        <v>3000</v>
      </c>
      <c r="I153">
        <v>38954.79</v>
      </c>
      <c r="K153">
        <v>0</v>
      </c>
      <c r="O153">
        <v>-4122974.2</v>
      </c>
      <c r="P153">
        <v>5209136.26</v>
      </c>
      <c r="R153">
        <v>390183.5</v>
      </c>
      <c r="V153">
        <v>317056.19</v>
      </c>
      <c r="W153">
        <v>29778.400000000001</v>
      </c>
      <c r="X153">
        <v>396336.19</v>
      </c>
      <c r="Y153">
        <v>2080</v>
      </c>
      <c r="AA153">
        <v>174188.15</v>
      </c>
      <c r="AB153">
        <v>23629.07</v>
      </c>
      <c r="AF153">
        <v>16888.8</v>
      </c>
    </row>
    <row r="154" spans="1:32" x14ac:dyDescent="0.25">
      <c r="A154" t="s">
        <v>2257</v>
      </c>
      <c r="B154">
        <v>683453.03</v>
      </c>
      <c r="C154">
        <v>49235.97</v>
      </c>
      <c r="D154">
        <v>574900.18999999994</v>
      </c>
      <c r="E154">
        <v>277815.94</v>
      </c>
      <c r="F154">
        <v>330565.73</v>
      </c>
      <c r="H154">
        <v>4500</v>
      </c>
      <c r="I154">
        <v>46810</v>
      </c>
      <c r="K154">
        <v>0</v>
      </c>
      <c r="O154">
        <v>-317200.62</v>
      </c>
      <c r="P154">
        <v>2453318.4700000002</v>
      </c>
      <c r="R154">
        <v>58062</v>
      </c>
      <c r="V154">
        <v>180628</v>
      </c>
      <c r="W154">
        <v>7210.4</v>
      </c>
      <c r="X154">
        <v>260694</v>
      </c>
      <c r="Y154">
        <v>3960</v>
      </c>
      <c r="AA154">
        <v>209966.64</v>
      </c>
      <c r="AB154">
        <v>33536.68</v>
      </c>
      <c r="AF154">
        <v>9200.07</v>
      </c>
    </row>
    <row r="155" spans="1:32" x14ac:dyDescent="0.25">
      <c r="A155" t="s">
        <v>2258</v>
      </c>
      <c r="B155">
        <v>5170843.08</v>
      </c>
      <c r="C155">
        <v>153909.23000000001</v>
      </c>
      <c r="D155">
        <v>173847.41</v>
      </c>
      <c r="E155">
        <v>374073.52</v>
      </c>
      <c r="F155">
        <v>1279600.3899999999</v>
      </c>
      <c r="H155">
        <v>7000</v>
      </c>
      <c r="I155">
        <v>89538.81</v>
      </c>
      <c r="K155">
        <v>0</v>
      </c>
      <c r="O155">
        <v>2057105.16</v>
      </c>
      <c r="P155">
        <v>4517827.99</v>
      </c>
      <c r="R155">
        <v>1111459</v>
      </c>
      <c r="V155">
        <v>472027.5</v>
      </c>
      <c r="W155">
        <v>30929.439999999999</v>
      </c>
      <c r="X155">
        <v>701819.5</v>
      </c>
      <c r="Y155">
        <v>4040</v>
      </c>
      <c r="AA155">
        <v>340285.79</v>
      </c>
      <c r="AB155">
        <v>66068.679999999993</v>
      </c>
      <c r="AF155">
        <v>21400.3</v>
      </c>
    </row>
    <row r="156" spans="1:32" x14ac:dyDescent="0.25">
      <c r="A156" t="s">
        <v>2259</v>
      </c>
      <c r="B156">
        <v>206601.28</v>
      </c>
      <c r="C156">
        <v>70066</v>
      </c>
      <c r="D156">
        <v>484643.45</v>
      </c>
      <c r="E156">
        <v>318936.40000000002</v>
      </c>
      <c r="F156">
        <v>138425.54</v>
      </c>
      <c r="H156">
        <v>6500</v>
      </c>
      <c r="I156">
        <v>56686</v>
      </c>
      <c r="K156">
        <v>0</v>
      </c>
      <c r="O156">
        <v>-2182969.19</v>
      </c>
      <c r="P156">
        <v>3061336.79</v>
      </c>
      <c r="R156">
        <v>386236.6</v>
      </c>
      <c r="S156">
        <v>532542</v>
      </c>
      <c r="T156">
        <v>26.3</v>
      </c>
      <c r="V156">
        <v>222082</v>
      </c>
      <c r="X156">
        <v>300166</v>
      </c>
      <c r="AA156">
        <v>539069.32999999996</v>
      </c>
      <c r="AB156">
        <v>7741</v>
      </c>
      <c r="AF156">
        <v>16791.5</v>
      </c>
    </row>
    <row r="157" spans="1:32" x14ac:dyDescent="0.25">
      <c r="A157" t="s">
        <v>2260</v>
      </c>
      <c r="B157">
        <v>45395.21</v>
      </c>
      <c r="C157">
        <v>50663.25</v>
      </c>
      <c r="D157">
        <v>14580.03</v>
      </c>
      <c r="E157">
        <v>1635211.93</v>
      </c>
      <c r="F157">
        <v>400043.71</v>
      </c>
      <c r="I157">
        <v>84963.199999999997</v>
      </c>
      <c r="K157">
        <v>2107.15</v>
      </c>
      <c r="O157">
        <v>61170.400000000001</v>
      </c>
      <c r="P157">
        <v>2227904.62</v>
      </c>
      <c r="R157">
        <v>58980.37</v>
      </c>
      <c r="V157">
        <v>77840</v>
      </c>
      <c r="X157">
        <v>192102.85</v>
      </c>
      <c r="AA157">
        <v>134791.46</v>
      </c>
      <c r="AB157">
        <v>23205.4</v>
      </c>
      <c r="AF157">
        <v>16971.900000000001</v>
      </c>
    </row>
    <row r="158" spans="1:32" x14ac:dyDescent="0.25">
      <c r="A158" t="s">
        <v>2261</v>
      </c>
      <c r="B158">
        <v>311744.55</v>
      </c>
      <c r="C158">
        <v>800</v>
      </c>
      <c r="D158">
        <v>655781.66</v>
      </c>
      <c r="E158">
        <v>1172329.8600000001</v>
      </c>
      <c r="F158">
        <v>661758.03</v>
      </c>
      <c r="H158">
        <v>3500</v>
      </c>
      <c r="I158">
        <v>65494</v>
      </c>
      <c r="K158">
        <v>0</v>
      </c>
      <c r="O158">
        <v>1257887.25</v>
      </c>
      <c r="P158">
        <v>1652500.79</v>
      </c>
      <c r="R158">
        <v>172726.1</v>
      </c>
      <c r="V158">
        <v>372740</v>
      </c>
      <c r="W158">
        <v>10554.4</v>
      </c>
      <c r="X158">
        <v>456716</v>
      </c>
      <c r="Y158">
        <v>8460</v>
      </c>
      <c r="AA158">
        <v>247384.12</v>
      </c>
      <c r="AB158">
        <v>20428.32</v>
      </c>
    </row>
    <row r="159" spans="1:32" x14ac:dyDescent="0.25">
      <c r="A159" t="s">
        <v>2262</v>
      </c>
      <c r="B159">
        <v>816083.6</v>
      </c>
      <c r="C159">
        <v>0</v>
      </c>
      <c r="D159">
        <v>324503.59999999998</v>
      </c>
      <c r="E159">
        <v>853528.83</v>
      </c>
      <c r="F159">
        <v>796623.82</v>
      </c>
      <c r="I159">
        <v>56870.3</v>
      </c>
      <c r="K159">
        <v>2250</v>
      </c>
      <c r="O159">
        <v>880491.47</v>
      </c>
      <c r="P159">
        <v>2038406.69</v>
      </c>
      <c r="R159">
        <v>154266.16</v>
      </c>
      <c r="V159">
        <v>150717</v>
      </c>
      <c r="W159">
        <v>12730.8</v>
      </c>
      <c r="X159">
        <v>295777</v>
      </c>
      <c r="Y159">
        <v>7450</v>
      </c>
      <c r="AA159">
        <v>161216.49</v>
      </c>
      <c r="AB159">
        <v>40549.08</v>
      </c>
    </row>
    <row r="160" spans="1:32" x14ac:dyDescent="0.25">
      <c r="A160" t="s">
        <v>2263</v>
      </c>
      <c r="B160">
        <v>878174.16</v>
      </c>
      <c r="C160">
        <v>22795.67</v>
      </c>
      <c r="D160">
        <v>66505.759999999995</v>
      </c>
      <c r="E160">
        <v>1018279.38</v>
      </c>
      <c r="F160">
        <v>412145.31</v>
      </c>
      <c r="H160">
        <v>26740</v>
      </c>
      <c r="I160">
        <v>69365</v>
      </c>
      <c r="K160">
        <v>1745</v>
      </c>
      <c r="O160">
        <v>-49172</v>
      </c>
      <c r="P160">
        <v>2546107.46</v>
      </c>
      <c r="R160">
        <v>189826.63</v>
      </c>
      <c r="V160">
        <v>362873</v>
      </c>
      <c r="W160">
        <v>11446</v>
      </c>
      <c r="X160">
        <v>442305</v>
      </c>
      <c r="AA160">
        <v>242906.56</v>
      </c>
      <c r="AB160">
        <v>52517.68</v>
      </c>
      <c r="AF160">
        <v>23301.57</v>
      </c>
    </row>
    <row r="161" spans="1:32" x14ac:dyDescent="0.25">
      <c r="A161" t="s">
        <v>2264</v>
      </c>
      <c r="B161">
        <v>150136.5</v>
      </c>
      <c r="C161">
        <v>42902.54</v>
      </c>
      <c r="D161">
        <v>137303.54</v>
      </c>
      <c r="E161">
        <v>394569.6</v>
      </c>
      <c r="F161">
        <v>758083.42</v>
      </c>
      <c r="H161">
        <v>0</v>
      </c>
      <c r="I161">
        <v>2207.65</v>
      </c>
      <c r="K161">
        <v>0</v>
      </c>
      <c r="O161">
        <v>-789743.22</v>
      </c>
      <c r="P161">
        <v>2320392.7599999998</v>
      </c>
      <c r="R161">
        <v>164954.54</v>
      </c>
      <c r="V161">
        <v>248857</v>
      </c>
      <c r="W161">
        <v>8806</v>
      </c>
      <c r="X161">
        <v>307281</v>
      </c>
      <c r="AA161">
        <v>88344.87</v>
      </c>
      <c r="AB161">
        <v>5593.02</v>
      </c>
      <c r="AF161">
        <v>71260.240000000005</v>
      </c>
    </row>
    <row r="162" spans="1:32" x14ac:dyDescent="0.25">
      <c r="A162" t="s">
        <v>2323</v>
      </c>
      <c r="B162">
        <v>327292.7</v>
      </c>
      <c r="C162">
        <v>71868</v>
      </c>
      <c r="D162">
        <v>139760.06</v>
      </c>
      <c r="E162">
        <v>457034.74</v>
      </c>
      <c r="F162">
        <v>249593.82</v>
      </c>
      <c r="H162">
        <v>2000</v>
      </c>
      <c r="I162">
        <v>42963</v>
      </c>
      <c r="K162">
        <v>770</v>
      </c>
      <c r="O162">
        <v>-1412617.41</v>
      </c>
      <c r="P162">
        <v>2754433.99</v>
      </c>
      <c r="R162">
        <v>142152.03</v>
      </c>
      <c r="V162">
        <v>298018</v>
      </c>
      <c r="W162">
        <v>7567.04</v>
      </c>
      <c r="X162">
        <v>353880</v>
      </c>
      <c r="AA162">
        <v>165280.92000000001</v>
      </c>
      <c r="AB162">
        <v>30686.66</v>
      </c>
      <c r="AF162">
        <v>39889.75</v>
      </c>
    </row>
    <row r="163" spans="1:32" x14ac:dyDescent="0.25">
      <c r="A163" t="s">
        <v>2327</v>
      </c>
      <c r="B163">
        <v>386882.91</v>
      </c>
      <c r="C163">
        <v>115587.22</v>
      </c>
      <c r="D163">
        <v>82205.119999999995</v>
      </c>
      <c r="E163">
        <v>328705</v>
      </c>
      <c r="F163">
        <v>537261.78</v>
      </c>
      <c r="H163">
        <v>5000</v>
      </c>
      <c r="I163">
        <v>75327.69</v>
      </c>
      <c r="K163">
        <v>2214</v>
      </c>
      <c r="O163">
        <v>-2632076.88</v>
      </c>
      <c r="P163">
        <v>4163724</v>
      </c>
      <c r="R163">
        <v>315352.33</v>
      </c>
      <c r="V163">
        <v>290948</v>
      </c>
      <c r="W163">
        <v>36111.199999999997</v>
      </c>
      <c r="X163">
        <v>401320</v>
      </c>
      <c r="Z163">
        <v>14882</v>
      </c>
      <c r="AA163">
        <v>320440.18</v>
      </c>
      <c r="AB163">
        <v>10178.48</v>
      </c>
      <c r="AF163">
        <v>59137.65</v>
      </c>
    </row>
    <row r="164" spans="1:32" x14ac:dyDescent="0.25">
      <c r="A164" t="s">
        <v>2331</v>
      </c>
      <c r="B164">
        <v>424642.79</v>
      </c>
      <c r="C164">
        <v>8525.16</v>
      </c>
      <c r="D164">
        <v>332609.96999999997</v>
      </c>
      <c r="E164">
        <v>561374.24</v>
      </c>
      <c r="F164">
        <v>97952.3</v>
      </c>
      <c r="H164">
        <v>22000</v>
      </c>
      <c r="I164">
        <v>39922.79</v>
      </c>
      <c r="K164">
        <v>0</v>
      </c>
      <c r="O164">
        <v>-2176107.2400000002</v>
      </c>
      <c r="P164">
        <v>3254719.47</v>
      </c>
      <c r="R164">
        <v>73303.149999999994</v>
      </c>
      <c r="S164">
        <v>355028</v>
      </c>
      <c r="V164">
        <v>288547</v>
      </c>
      <c r="W164">
        <v>25700</v>
      </c>
      <c r="X164">
        <v>333729.88</v>
      </c>
      <c r="AA164">
        <v>115454.07</v>
      </c>
      <c r="AB164">
        <v>2869.64</v>
      </c>
      <c r="AF164">
        <v>5955.12</v>
      </c>
    </row>
    <row r="165" spans="1:32" x14ac:dyDescent="0.25">
      <c r="A165" t="s">
        <v>2265</v>
      </c>
      <c r="B165">
        <v>1307236.3799999999</v>
      </c>
      <c r="C165">
        <v>2298589.4500000002</v>
      </c>
      <c r="D165">
        <v>144229.06</v>
      </c>
      <c r="E165">
        <v>238195.83</v>
      </c>
      <c r="F165">
        <v>264452.21000000002</v>
      </c>
      <c r="H165">
        <v>4000</v>
      </c>
      <c r="I165">
        <v>103983.37</v>
      </c>
      <c r="K165">
        <v>74.760000000000005</v>
      </c>
      <c r="O165">
        <v>-1106580.02</v>
      </c>
      <c r="P165">
        <v>5043639.74</v>
      </c>
      <c r="R165">
        <v>729241.3</v>
      </c>
      <c r="V165">
        <v>515349.96</v>
      </c>
      <c r="W165">
        <v>50000</v>
      </c>
      <c r="X165">
        <v>726090.96</v>
      </c>
      <c r="Y165">
        <v>23659</v>
      </c>
      <c r="Z165">
        <v>34884</v>
      </c>
      <c r="AA165">
        <v>272595.53000000003</v>
      </c>
      <c r="AB165">
        <v>13886.3</v>
      </c>
      <c r="AF165">
        <v>15890.39</v>
      </c>
    </row>
    <row r="166" spans="1:32" x14ac:dyDescent="0.25">
      <c r="A166" t="s">
        <v>2266</v>
      </c>
      <c r="B166">
        <v>622688.84</v>
      </c>
      <c r="C166">
        <v>364524.83</v>
      </c>
      <c r="D166">
        <v>56784.18</v>
      </c>
      <c r="E166">
        <v>216420.94</v>
      </c>
      <c r="F166">
        <v>407533.94</v>
      </c>
      <c r="H166">
        <v>6000</v>
      </c>
      <c r="I166">
        <v>61883.3</v>
      </c>
      <c r="K166">
        <v>32.71</v>
      </c>
      <c r="O166">
        <v>-2227354.88</v>
      </c>
      <c r="P166">
        <v>3325480.98</v>
      </c>
      <c r="R166">
        <v>415449.79</v>
      </c>
      <c r="S166">
        <v>313258</v>
      </c>
      <c r="V166">
        <v>185899</v>
      </c>
      <c r="W166">
        <v>30000</v>
      </c>
      <c r="X166">
        <v>282749</v>
      </c>
      <c r="Y166">
        <v>1160</v>
      </c>
      <c r="Z166">
        <v>920</v>
      </c>
      <c r="AA166">
        <v>120473.63</v>
      </c>
      <c r="AB166">
        <v>35193.54</v>
      </c>
      <c r="AF166">
        <v>2200</v>
      </c>
    </row>
    <row r="167" spans="1:32" x14ac:dyDescent="0.25">
      <c r="A167" t="s">
        <v>2267</v>
      </c>
      <c r="B167">
        <v>648887.54</v>
      </c>
      <c r="C167">
        <v>1098898</v>
      </c>
      <c r="D167">
        <v>83994.64</v>
      </c>
      <c r="E167">
        <v>321629.05</v>
      </c>
      <c r="F167">
        <v>870896.79</v>
      </c>
      <c r="H167">
        <v>4000</v>
      </c>
      <c r="I167">
        <v>101206.15</v>
      </c>
      <c r="K167">
        <v>7528.55</v>
      </c>
      <c r="O167">
        <v>236582.76</v>
      </c>
      <c r="P167">
        <v>2391351.64</v>
      </c>
      <c r="R167">
        <v>355346.58</v>
      </c>
      <c r="S167">
        <v>240166</v>
      </c>
      <c r="V167">
        <v>308498.56</v>
      </c>
      <c r="W167">
        <v>30000</v>
      </c>
      <c r="X167">
        <v>368227.56</v>
      </c>
      <c r="AA167">
        <v>230086.8</v>
      </c>
      <c r="AB167">
        <v>47659.86</v>
      </c>
      <c r="AF167">
        <v>4400</v>
      </c>
    </row>
    <row r="168" spans="1:32" x14ac:dyDescent="0.25">
      <c r="A168" t="s">
        <v>2268</v>
      </c>
      <c r="B168">
        <v>3351891.28</v>
      </c>
      <c r="C168">
        <v>1909268.51</v>
      </c>
      <c r="D168">
        <v>72410.94</v>
      </c>
      <c r="E168">
        <v>96917.24</v>
      </c>
      <c r="F168">
        <v>794416.26</v>
      </c>
      <c r="I168">
        <v>284476.3</v>
      </c>
      <c r="K168">
        <v>0</v>
      </c>
      <c r="O168">
        <v>2278379.48</v>
      </c>
      <c r="P168">
        <v>3361619.92</v>
      </c>
      <c r="R168">
        <v>638813.48</v>
      </c>
      <c r="V168">
        <v>314944</v>
      </c>
      <c r="W168">
        <v>50000</v>
      </c>
      <c r="X168">
        <v>469273</v>
      </c>
      <c r="AA168">
        <v>188692.51</v>
      </c>
      <c r="AB168">
        <v>29763.439999999999</v>
      </c>
      <c r="AF168">
        <v>15600</v>
      </c>
    </row>
    <row r="169" spans="1:32" x14ac:dyDescent="0.25">
      <c r="A169" t="s">
        <v>2269</v>
      </c>
      <c r="B169">
        <v>2770515.75</v>
      </c>
      <c r="C169">
        <v>8513494.0399999991</v>
      </c>
      <c r="D169">
        <v>111883.28</v>
      </c>
      <c r="E169">
        <v>173067.23</v>
      </c>
      <c r="F169">
        <v>210535.73</v>
      </c>
      <c r="H169">
        <v>4800</v>
      </c>
      <c r="I169">
        <v>65177.46</v>
      </c>
      <c r="K169">
        <v>4667.8599999999997</v>
      </c>
      <c r="O169">
        <v>9967998.9100000001</v>
      </c>
      <c r="P169">
        <v>1760380.65</v>
      </c>
      <c r="R169">
        <v>720798.86</v>
      </c>
      <c r="V169">
        <v>219088.9</v>
      </c>
      <c r="X169">
        <v>394058.9</v>
      </c>
      <c r="Y169">
        <v>15119</v>
      </c>
      <c r="Z169">
        <v>20228</v>
      </c>
      <c r="AA169">
        <v>509135.71</v>
      </c>
      <c r="AB169">
        <v>16075</v>
      </c>
      <c r="AF169">
        <v>8800</v>
      </c>
    </row>
    <row r="170" spans="1:32" x14ac:dyDescent="0.25">
      <c r="A170" t="s">
        <v>2270</v>
      </c>
      <c r="B170">
        <v>465512.48</v>
      </c>
      <c r="C170">
        <v>1624734.35</v>
      </c>
      <c r="D170">
        <v>49261.84</v>
      </c>
      <c r="E170">
        <v>113981.08</v>
      </c>
      <c r="F170">
        <v>930552.79</v>
      </c>
      <c r="H170">
        <v>4000</v>
      </c>
      <c r="I170">
        <v>61487.67</v>
      </c>
      <c r="K170">
        <v>700</v>
      </c>
      <c r="O170">
        <v>660649.59</v>
      </c>
      <c r="P170">
        <v>2322668.0699999998</v>
      </c>
      <c r="R170">
        <v>435287.36</v>
      </c>
      <c r="V170">
        <v>288926</v>
      </c>
      <c r="X170">
        <v>388140</v>
      </c>
      <c r="AA170">
        <v>161583.87</v>
      </c>
      <c r="AB170">
        <v>35552.28</v>
      </c>
      <c r="AF170">
        <v>4400</v>
      </c>
    </row>
    <row r="171" spans="1:32" x14ac:dyDescent="0.25">
      <c r="A171" t="s">
        <v>2271</v>
      </c>
      <c r="B171">
        <v>1817752.73</v>
      </c>
      <c r="C171">
        <v>2443620.2999999998</v>
      </c>
      <c r="D171">
        <v>163015.59</v>
      </c>
      <c r="E171">
        <v>99385.11</v>
      </c>
      <c r="F171">
        <v>375814.69</v>
      </c>
      <c r="H171">
        <v>4000</v>
      </c>
      <c r="I171">
        <v>92129.41</v>
      </c>
      <c r="K171">
        <v>414.08</v>
      </c>
      <c r="O171">
        <v>2009810.05</v>
      </c>
      <c r="P171">
        <v>2698130.22</v>
      </c>
      <c r="R171">
        <v>572946.02</v>
      </c>
      <c r="V171">
        <v>195628</v>
      </c>
      <c r="X171">
        <v>374389</v>
      </c>
      <c r="Y171">
        <v>4680</v>
      </c>
      <c r="Z171">
        <v>8600</v>
      </c>
      <c r="AA171">
        <v>223239.54</v>
      </c>
      <c r="AB171">
        <v>42500.82</v>
      </c>
      <c r="AF171">
        <v>20060</v>
      </c>
    </row>
    <row r="172" spans="1:32" x14ac:dyDescent="0.25">
      <c r="A172" t="s">
        <v>2321</v>
      </c>
      <c r="B172">
        <v>710254.71</v>
      </c>
      <c r="C172">
        <v>1075495.6000000001</v>
      </c>
      <c r="D172">
        <v>83339.429999999993</v>
      </c>
      <c r="E172">
        <v>38494.28</v>
      </c>
      <c r="F172">
        <v>598671.75</v>
      </c>
      <c r="I172">
        <v>62435</v>
      </c>
      <c r="K172">
        <v>32.71</v>
      </c>
      <c r="O172">
        <v>-213447.24</v>
      </c>
      <c r="P172">
        <v>2583594.75</v>
      </c>
      <c r="R172">
        <v>382032.16</v>
      </c>
      <c r="V172">
        <v>197274</v>
      </c>
      <c r="X172">
        <v>271921</v>
      </c>
      <c r="Y172">
        <v>10520</v>
      </c>
      <c r="Z172">
        <v>25136</v>
      </c>
      <c r="AA172">
        <v>131354.06</v>
      </c>
      <c r="AB172">
        <v>58252.05</v>
      </c>
      <c r="AF172">
        <v>8482.5</v>
      </c>
    </row>
    <row r="173" spans="1:32" x14ac:dyDescent="0.25">
      <c r="A173" t="s">
        <v>2332</v>
      </c>
      <c r="B173">
        <v>359481.89</v>
      </c>
      <c r="C173">
        <v>258585.58</v>
      </c>
      <c r="D173">
        <v>70631.070000000007</v>
      </c>
      <c r="E173">
        <v>599285.42000000004</v>
      </c>
      <c r="F173">
        <v>52782.59</v>
      </c>
      <c r="I173">
        <v>35308.300000000003</v>
      </c>
      <c r="K173">
        <v>247.25</v>
      </c>
      <c r="O173">
        <v>-2313273.7599999998</v>
      </c>
      <c r="P173">
        <v>3606433.4</v>
      </c>
      <c r="R173">
        <v>198916.15</v>
      </c>
      <c r="V173">
        <v>189343</v>
      </c>
      <c r="X173">
        <v>238815</v>
      </c>
      <c r="Y173">
        <v>1340</v>
      </c>
      <c r="Z173">
        <v>1400</v>
      </c>
      <c r="AA173">
        <v>98820.47</v>
      </c>
      <c r="AB173">
        <v>31205.32</v>
      </c>
      <c r="AF173">
        <v>4627</v>
      </c>
    </row>
    <row r="174" spans="1:32" x14ac:dyDescent="0.25">
      <c r="A174" t="s">
        <v>2272</v>
      </c>
      <c r="B174">
        <v>483434.94</v>
      </c>
      <c r="C174">
        <v>32759.34</v>
      </c>
      <c r="D174">
        <v>592560.05000000005</v>
      </c>
      <c r="E174">
        <v>1033862.54</v>
      </c>
      <c r="F174">
        <v>356916.89</v>
      </c>
      <c r="H174">
        <v>52640</v>
      </c>
      <c r="I174">
        <v>139928.01999999999</v>
      </c>
      <c r="J174">
        <v>398336.62</v>
      </c>
      <c r="K174">
        <v>337.02</v>
      </c>
      <c r="L174">
        <v>866</v>
      </c>
      <c r="O174">
        <v>409988.23</v>
      </c>
      <c r="P174">
        <v>1870843.71</v>
      </c>
      <c r="R174">
        <v>187073.49</v>
      </c>
      <c r="V174">
        <v>370006</v>
      </c>
      <c r="W174">
        <v>49200</v>
      </c>
      <c r="X174">
        <v>604546</v>
      </c>
      <c r="Y174">
        <v>1100</v>
      </c>
      <c r="AA174">
        <v>274814.76</v>
      </c>
      <c r="AB174">
        <v>36504.74</v>
      </c>
      <c r="AF174">
        <v>62719.83</v>
      </c>
    </row>
    <row r="175" spans="1:32" x14ac:dyDescent="0.25">
      <c r="A175" t="s">
        <v>2273</v>
      </c>
      <c r="B175">
        <v>453349.44</v>
      </c>
      <c r="C175">
        <v>20680</v>
      </c>
      <c r="D175">
        <v>186787.05</v>
      </c>
      <c r="E175">
        <v>457411.11</v>
      </c>
      <c r="F175">
        <v>469213.24</v>
      </c>
      <c r="H175">
        <v>6500</v>
      </c>
      <c r="I175">
        <v>63687.91</v>
      </c>
      <c r="J175">
        <v>60000</v>
      </c>
      <c r="K175">
        <v>0</v>
      </c>
      <c r="O175">
        <v>-1970948.74</v>
      </c>
      <c r="P175">
        <v>3462022.37</v>
      </c>
      <c r="R175">
        <v>261851.94</v>
      </c>
      <c r="V175">
        <v>361027.6</v>
      </c>
      <c r="W175">
        <v>30400</v>
      </c>
      <c r="X175">
        <v>447003.6</v>
      </c>
      <c r="AA175">
        <v>141632.64000000001</v>
      </c>
      <c r="AB175">
        <v>68791.31</v>
      </c>
      <c r="AF175">
        <v>29672.69</v>
      </c>
    </row>
    <row r="176" spans="1:32" x14ac:dyDescent="0.25">
      <c r="A176" t="s">
        <v>2274</v>
      </c>
      <c r="B176">
        <v>767115.73</v>
      </c>
      <c r="C176">
        <v>24500</v>
      </c>
      <c r="D176">
        <v>215061.5</v>
      </c>
      <c r="E176">
        <v>13110824.710000001</v>
      </c>
      <c r="F176">
        <v>2107563.69</v>
      </c>
      <c r="H176">
        <v>1364.98</v>
      </c>
      <c r="I176">
        <v>30484.3</v>
      </c>
      <c r="K176">
        <v>2450</v>
      </c>
      <c r="O176">
        <v>13463564.07</v>
      </c>
      <c r="P176">
        <v>3101018.9</v>
      </c>
      <c r="R176">
        <v>285552.94</v>
      </c>
      <c r="W176">
        <v>0</v>
      </c>
      <c r="X176">
        <v>127730</v>
      </c>
      <c r="AA176">
        <v>158518.82999999999</v>
      </c>
      <c r="AB176">
        <v>336267.55</v>
      </c>
      <c r="AF176">
        <v>36853.18</v>
      </c>
    </row>
    <row r="177" spans="1:32" x14ac:dyDescent="0.25">
      <c r="A177" t="s">
        <v>2275</v>
      </c>
      <c r="B177">
        <v>329678.67</v>
      </c>
      <c r="C177">
        <v>12229</v>
      </c>
      <c r="D177">
        <v>254684.54</v>
      </c>
      <c r="E177">
        <v>3</v>
      </c>
      <c r="F177">
        <v>429322.66</v>
      </c>
      <c r="H177">
        <v>59960</v>
      </c>
      <c r="I177">
        <v>117532.23</v>
      </c>
      <c r="K177">
        <v>4922</v>
      </c>
      <c r="O177">
        <v>-732928.7</v>
      </c>
      <c r="P177">
        <v>1627952.15</v>
      </c>
      <c r="R177">
        <v>436936.27</v>
      </c>
      <c r="V177">
        <v>386349.4</v>
      </c>
      <c r="W177">
        <v>34800</v>
      </c>
      <c r="X177">
        <v>527219.4</v>
      </c>
      <c r="Y177">
        <v>1640</v>
      </c>
      <c r="AA177">
        <v>228444.25</v>
      </c>
      <c r="AB177">
        <v>31152.799999999999</v>
      </c>
      <c r="AF177">
        <v>121149.03</v>
      </c>
    </row>
    <row r="178" spans="1:32" x14ac:dyDescent="0.25">
      <c r="A178" t="s">
        <v>2276</v>
      </c>
      <c r="B178">
        <v>595850.81000000006</v>
      </c>
      <c r="C178">
        <v>84057.23</v>
      </c>
      <c r="D178">
        <v>190686.15</v>
      </c>
      <c r="E178">
        <v>2</v>
      </c>
      <c r="F178">
        <v>277143.2</v>
      </c>
      <c r="H178">
        <v>7300</v>
      </c>
      <c r="I178">
        <v>250661.32</v>
      </c>
      <c r="K178">
        <v>5601</v>
      </c>
      <c r="O178">
        <v>-3534347.86</v>
      </c>
      <c r="P178">
        <v>4470863.96</v>
      </c>
      <c r="R178">
        <v>279715.28000000003</v>
      </c>
      <c r="V178">
        <v>226145.5</v>
      </c>
      <c r="W178">
        <v>40800</v>
      </c>
      <c r="X178">
        <v>364149.5</v>
      </c>
      <c r="Y178">
        <v>710</v>
      </c>
      <c r="AA178">
        <v>177189.28</v>
      </c>
      <c r="AB178">
        <v>14273.78</v>
      </c>
      <c r="AF178">
        <v>42677.25</v>
      </c>
    </row>
    <row r="179" spans="1:32" x14ac:dyDescent="0.25">
      <c r="A179" t="s">
        <v>2277</v>
      </c>
      <c r="B179">
        <v>304115.17</v>
      </c>
      <c r="C179">
        <v>46176.75</v>
      </c>
      <c r="D179">
        <v>174046.99</v>
      </c>
      <c r="E179">
        <v>-4281.7</v>
      </c>
      <c r="F179">
        <v>665917.72</v>
      </c>
      <c r="H179">
        <v>54468.08</v>
      </c>
      <c r="I179">
        <v>66550.710000000006</v>
      </c>
      <c r="J179">
        <v>24000</v>
      </c>
      <c r="K179">
        <v>7693.27</v>
      </c>
      <c r="O179">
        <v>-515261.71</v>
      </c>
      <c r="P179">
        <v>1561169.34</v>
      </c>
      <c r="R179">
        <v>361442.77</v>
      </c>
      <c r="V179">
        <v>419727.8</v>
      </c>
      <c r="W179">
        <v>34800</v>
      </c>
      <c r="X179">
        <v>605007.80000000005</v>
      </c>
      <c r="AA179">
        <v>166182.87</v>
      </c>
      <c r="AB179">
        <v>29799.66</v>
      </c>
      <c r="AF179">
        <v>27625</v>
      </c>
    </row>
    <row r="180" spans="1:32" x14ac:dyDescent="0.25">
      <c r="A180" t="s">
        <v>2278</v>
      </c>
      <c r="B180">
        <v>818049.52</v>
      </c>
      <c r="C180">
        <v>11546.1</v>
      </c>
      <c r="D180">
        <v>331639.51</v>
      </c>
      <c r="E180">
        <v>482251.43</v>
      </c>
      <c r="F180">
        <v>997543.69</v>
      </c>
      <c r="H180">
        <v>4300</v>
      </c>
      <c r="I180">
        <v>74271.17</v>
      </c>
      <c r="K180">
        <v>0</v>
      </c>
      <c r="O180">
        <v>1473281.04</v>
      </c>
      <c r="P180">
        <v>1137972.49</v>
      </c>
      <c r="R180">
        <v>284612.31</v>
      </c>
      <c r="S180">
        <v>3558.75</v>
      </c>
      <c r="V180">
        <v>479310.2</v>
      </c>
      <c r="W180">
        <v>30000</v>
      </c>
      <c r="X180">
        <v>568918.19999999995</v>
      </c>
      <c r="AA180">
        <v>171475.19</v>
      </c>
      <c r="AB180">
        <v>68509.320000000007</v>
      </c>
      <c r="AF180">
        <v>37373</v>
      </c>
    </row>
    <row r="181" spans="1:32" x14ac:dyDescent="0.25">
      <c r="A181" t="s">
        <v>2279</v>
      </c>
      <c r="B181">
        <v>802426.44</v>
      </c>
      <c r="C181">
        <v>40470.81</v>
      </c>
      <c r="D181">
        <v>208835.81</v>
      </c>
      <c r="E181">
        <v>1722114.61</v>
      </c>
      <c r="F181">
        <v>556024.22</v>
      </c>
      <c r="H181">
        <v>21500</v>
      </c>
      <c r="I181">
        <v>71526.899999999994</v>
      </c>
      <c r="J181">
        <v>219800</v>
      </c>
      <c r="K181">
        <v>620</v>
      </c>
      <c r="O181">
        <v>1164446.94</v>
      </c>
      <c r="P181">
        <v>1899168.01</v>
      </c>
      <c r="R181">
        <v>577559.18999999994</v>
      </c>
      <c r="V181">
        <v>370031.4</v>
      </c>
      <c r="W181">
        <v>40800</v>
      </c>
      <c r="X181">
        <v>581155.4</v>
      </c>
      <c r="AA181">
        <v>217913.83</v>
      </c>
      <c r="AB181">
        <v>75438.539999999994</v>
      </c>
      <c r="AF181">
        <v>161072.78</v>
      </c>
    </row>
    <row r="182" spans="1:32" x14ac:dyDescent="0.25">
      <c r="A182" t="s">
        <v>2280</v>
      </c>
      <c r="B182">
        <v>699675.66</v>
      </c>
      <c r="C182">
        <v>5322.35</v>
      </c>
      <c r="D182">
        <v>301693.39</v>
      </c>
      <c r="E182">
        <v>1172530.22</v>
      </c>
      <c r="F182">
        <v>438367.84</v>
      </c>
      <c r="H182">
        <v>6320</v>
      </c>
      <c r="I182">
        <v>75740.36</v>
      </c>
      <c r="J182">
        <v>382353.9</v>
      </c>
      <c r="K182">
        <v>0</v>
      </c>
      <c r="O182">
        <v>-2404003.65</v>
      </c>
      <c r="P182">
        <v>4476501.28</v>
      </c>
      <c r="R182">
        <v>391641.39</v>
      </c>
      <c r="V182">
        <v>298831.59999999998</v>
      </c>
      <c r="W182">
        <v>32800</v>
      </c>
      <c r="X182">
        <v>410309.6</v>
      </c>
      <c r="Y182">
        <v>480</v>
      </c>
      <c r="AA182">
        <v>166281.20000000001</v>
      </c>
      <c r="AB182">
        <v>46067.05</v>
      </c>
      <c r="AF182">
        <v>19457.57</v>
      </c>
    </row>
    <row r="183" spans="1:32" x14ac:dyDescent="0.25">
      <c r="A183" t="s">
        <v>2281</v>
      </c>
      <c r="B183">
        <v>447037.7</v>
      </c>
      <c r="C183">
        <v>5525</v>
      </c>
      <c r="D183">
        <v>166131.07999999999</v>
      </c>
      <c r="E183">
        <v>-39.22</v>
      </c>
      <c r="F183">
        <v>1046773.08</v>
      </c>
      <c r="H183">
        <v>4500</v>
      </c>
      <c r="I183">
        <v>59675.6</v>
      </c>
      <c r="J183">
        <v>1500</v>
      </c>
      <c r="K183">
        <v>35500</v>
      </c>
      <c r="O183">
        <v>-217147.77</v>
      </c>
      <c r="P183">
        <v>1898710.57</v>
      </c>
      <c r="R183">
        <v>207622.96</v>
      </c>
      <c r="V183">
        <v>478848.4</v>
      </c>
      <c r="W183">
        <v>30800</v>
      </c>
      <c r="X183">
        <v>579482.4</v>
      </c>
      <c r="AA183">
        <v>136004.26</v>
      </c>
      <c r="AB183">
        <v>104376.96000000001</v>
      </c>
      <c r="AF183">
        <v>14718.5</v>
      </c>
    </row>
    <row r="184" spans="1:32" x14ac:dyDescent="0.25">
      <c r="A184" t="s">
        <v>2282</v>
      </c>
      <c r="B184">
        <v>397359.56</v>
      </c>
      <c r="C184">
        <v>23544.17</v>
      </c>
      <c r="D184">
        <v>145380.87</v>
      </c>
      <c r="E184">
        <v>171726.02</v>
      </c>
      <c r="F184">
        <v>665542.17000000004</v>
      </c>
      <c r="H184">
        <v>9900</v>
      </c>
      <c r="I184">
        <v>101824.13</v>
      </c>
      <c r="J184">
        <v>0</v>
      </c>
      <c r="K184">
        <v>3308</v>
      </c>
      <c r="O184">
        <v>-954975.79</v>
      </c>
      <c r="P184">
        <v>2242933.0699999998</v>
      </c>
      <c r="R184">
        <v>359386.4</v>
      </c>
      <c r="S184">
        <v>3000</v>
      </c>
      <c r="V184">
        <v>325381.59999999998</v>
      </c>
      <c r="W184">
        <v>28400</v>
      </c>
      <c r="X184">
        <v>463213.6</v>
      </c>
      <c r="AA184">
        <v>158315.74</v>
      </c>
      <c r="AB184">
        <v>46306.74</v>
      </c>
      <c r="AF184">
        <v>47768.54</v>
      </c>
    </row>
    <row r="185" spans="1:32" x14ac:dyDescent="0.25">
      <c r="A185" t="s">
        <v>2324</v>
      </c>
      <c r="B185">
        <v>314550.34000000003</v>
      </c>
      <c r="C185">
        <v>11915.2</v>
      </c>
      <c r="D185">
        <v>71575.75</v>
      </c>
      <c r="E185">
        <v>169851.72</v>
      </c>
      <c r="F185">
        <v>344998.2</v>
      </c>
      <c r="H185">
        <v>5860</v>
      </c>
      <c r="I185">
        <v>73493</v>
      </c>
      <c r="J185">
        <v>12000</v>
      </c>
      <c r="K185">
        <v>0</v>
      </c>
      <c r="O185">
        <v>-2412650.46</v>
      </c>
      <c r="P185">
        <v>3271789.71</v>
      </c>
      <c r="R185">
        <v>161890.35999999999</v>
      </c>
      <c r="S185">
        <v>6000</v>
      </c>
      <c r="V185">
        <v>259745.4</v>
      </c>
      <c r="W185">
        <v>24400</v>
      </c>
      <c r="X185">
        <v>338937.4</v>
      </c>
      <c r="AA185">
        <v>112313.79</v>
      </c>
      <c r="AB185">
        <v>29287.86</v>
      </c>
      <c r="AF185">
        <v>9097.75</v>
      </c>
    </row>
    <row r="186" spans="1:32" x14ac:dyDescent="0.25">
      <c r="A186" t="s">
        <v>2333</v>
      </c>
      <c r="B186">
        <v>201691.58</v>
      </c>
      <c r="C186">
        <v>8541.23</v>
      </c>
      <c r="D186">
        <v>563912.16</v>
      </c>
      <c r="E186">
        <v>855727.62</v>
      </c>
      <c r="F186">
        <v>387956.41</v>
      </c>
      <c r="H186">
        <v>4740</v>
      </c>
      <c r="I186">
        <v>110130.54</v>
      </c>
      <c r="K186">
        <v>0</v>
      </c>
      <c r="O186">
        <v>-1595531.34</v>
      </c>
      <c r="P186">
        <v>3600900</v>
      </c>
      <c r="R186">
        <v>346480.25</v>
      </c>
      <c r="V186">
        <v>351051.2</v>
      </c>
      <c r="W186">
        <v>34800</v>
      </c>
      <c r="X186">
        <v>513043.20000000001</v>
      </c>
      <c r="AA186">
        <v>209586.42</v>
      </c>
      <c r="AB186">
        <v>69736.320000000007</v>
      </c>
      <c r="AF186">
        <v>42375.71</v>
      </c>
    </row>
    <row r="187" spans="1:32" x14ac:dyDescent="0.25">
      <c r="A187" t="s">
        <v>2283</v>
      </c>
      <c r="B187">
        <v>138240.57</v>
      </c>
      <c r="C187">
        <v>2700</v>
      </c>
      <c r="D187">
        <v>31738.95</v>
      </c>
      <c r="E187">
        <v>455197.98</v>
      </c>
      <c r="F187">
        <v>86.91</v>
      </c>
      <c r="H187">
        <v>500</v>
      </c>
      <c r="I187">
        <v>91076.3</v>
      </c>
      <c r="K187">
        <v>0</v>
      </c>
      <c r="O187">
        <v>-2243494.12</v>
      </c>
      <c r="P187">
        <v>2938659.03</v>
      </c>
      <c r="R187">
        <v>44622.99</v>
      </c>
      <c r="V187">
        <v>165508.70000000001</v>
      </c>
      <c r="X187">
        <v>228712.7</v>
      </c>
      <c r="AA187">
        <v>127974.57</v>
      </c>
      <c r="AB187">
        <v>12221.22</v>
      </c>
    </row>
    <row r="188" spans="1:32" x14ac:dyDescent="0.25">
      <c r="A188" t="s">
        <v>2284</v>
      </c>
      <c r="B188">
        <v>680711.77</v>
      </c>
      <c r="C188">
        <v>3500</v>
      </c>
      <c r="D188">
        <v>22700</v>
      </c>
      <c r="E188">
        <v>907222.32</v>
      </c>
      <c r="F188">
        <v>500305.07</v>
      </c>
      <c r="H188">
        <v>1500</v>
      </c>
      <c r="I188">
        <v>43210</v>
      </c>
      <c r="K188">
        <v>0</v>
      </c>
      <c r="O188">
        <v>2245021.0499999998</v>
      </c>
      <c r="P188">
        <v>514242.15</v>
      </c>
      <c r="R188">
        <v>46033.919999999998</v>
      </c>
      <c r="V188">
        <v>329692.73</v>
      </c>
      <c r="W188">
        <v>6000</v>
      </c>
      <c r="X188">
        <v>422192.73</v>
      </c>
      <c r="AA188">
        <v>113394.71</v>
      </c>
      <c r="AB188">
        <v>535673.25</v>
      </c>
    </row>
    <row r="189" spans="1:32" x14ac:dyDescent="0.25">
      <c r="A189" t="s">
        <v>2285</v>
      </c>
      <c r="B189">
        <v>396756.37</v>
      </c>
      <c r="C189">
        <v>6600</v>
      </c>
      <c r="D189">
        <v>138937.1</v>
      </c>
      <c r="E189">
        <v>1548013.83</v>
      </c>
      <c r="F189">
        <v>301949.15000000002</v>
      </c>
      <c r="H189">
        <v>1500</v>
      </c>
      <c r="I189">
        <v>63170</v>
      </c>
      <c r="K189">
        <v>0</v>
      </c>
      <c r="O189">
        <v>-335097.49</v>
      </c>
      <c r="P189">
        <v>2920045.89</v>
      </c>
      <c r="R189">
        <v>61273.38</v>
      </c>
      <c r="V189">
        <v>343403.45</v>
      </c>
      <c r="W189">
        <v>6000</v>
      </c>
      <c r="X189">
        <v>487781.45</v>
      </c>
      <c r="AA189">
        <v>136454.64000000001</v>
      </c>
      <c r="AB189">
        <v>43802.69</v>
      </c>
    </row>
    <row r="190" spans="1:32" x14ac:dyDescent="0.25">
      <c r="A190" t="s">
        <v>2286</v>
      </c>
      <c r="B190">
        <v>163645.56</v>
      </c>
      <c r="C190">
        <v>3700</v>
      </c>
      <c r="D190">
        <v>79165.22</v>
      </c>
      <c r="E190">
        <v>202815.08</v>
      </c>
      <c r="F190">
        <v>44431.17</v>
      </c>
      <c r="H190">
        <v>0</v>
      </c>
      <c r="I190">
        <v>62935</v>
      </c>
      <c r="K190">
        <v>37.380000000000003</v>
      </c>
      <c r="O190">
        <v>-2069991.81</v>
      </c>
      <c r="P190">
        <v>2662416.9900000002</v>
      </c>
      <c r="R190">
        <v>40567.51</v>
      </c>
      <c r="W190">
        <v>3000</v>
      </c>
      <c r="X190">
        <v>68754</v>
      </c>
      <c r="AA190">
        <v>105441.55</v>
      </c>
      <c r="AB190">
        <v>31012.49</v>
      </c>
    </row>
    <row r="191" spans="1:32" x14ac:dyDescent="0.25">
      <c r="A191" t="s">
        <v>2287</v>
      </c>
      <c r="B191">
        <v>429585.93</v>
      </c>
      <c r="C191">
        <v>2159.5</v>
      </c>
      <c r="D191">
        <v>12198.5</v>
      </c>
      <c r="E191">
        <v>2</v>
      </c>
      <c r="F191">
        <v>75965.440000000002</v>
      </c>
      <c r="H191">
        <v>2000</v>
      </c>
      <c r="I191">
        <v>33020</v>
      </c>
      <c r="K191">
        <v>4.9000000000000004</v>
      </c>
      <c r="O191">
        <v>-1896785.25</v>
      </c>
      <c r="P191">
        <v>2577037.9500000002</v>
      </c>
      <c r="R191">
        <v>35562.57</v>
      </c>
      <c r="V191">
        <v>128071</v>
      </c>
      <c r="X191">
        <v>243445</v>
      </c>
      <c r="AA191">
        <v>103245.24</v>
      </c>
      <c r="AB191">
        <v>12309.56</v>
      </c>
    </row>
    <row r="192" spans="1:32" x14ac:dyDescent="0.25">
      <c r="A192" t="s">
        <v>2288</v>
      </c>
      <c r="B192">
        <v>728357.17</v>
      </c>
      <c r="C192">
        <v>2882</v>
      </c>
      <c r="D192">
        <v>54862.87</v>
      </c>
      <c r="E192">
        <v>267920.09999999998</v>
      </c>
      <c r="F192">
        <v>-96910.32</v>
      </c>
      <c r="H192">
        <v>4800</v>
      </c>
      <c r="K192">
        <v>40000</v>
      </c>
      <c r="O192">
        <v>-2068426.66</v>
      </c>
      <c r="P192">
        <v>2987149.95</v>
      </c>
      <c r="R192">
        <v>214592.78</v>
      </c>
      <c r="V192">
        <v>187380</v>
      </c>
      <c r="X192">
        <v>280641</v>
      </c>
      <c r="AA192">
        <v>88889.75</v>
      </c>
      <c r="AB192">
        <v>38853.5</v>
      </c>
    </row>
    <row r="193" spans="1:32" x14ac:dyDescent="0.25">
      <c r="A193" t="s">
        <v>2289</v>
      </c>
      <c r="B193">
        <v>92036.18</v>
      </c>
      <c r="C193">
        <v>200214.13</v>
      </c>
      <c r="D193">
        <v>97114.32</v>
      </c>
      <c r="E193">
        <v>3259893.85</v>
      </c>
      <c r="F193">
        <v>708717.17</v>
      </c>
      <c r="H193">
        <v>0</v>
      </c>
      <c r="K193">
        <v>2267.4</v>
      </c>
      <c r="M193">
        <v>2</v>
      </c>
      <c r="O193">
        <v>1371028.86</v>
      </c>
      <c r="P193">
        <v>2987149.95</v>
      </c>
      <c r="R193">
        <v>198731.22</v>
      </c>
      <c r="V193">
        <v>231189</v>
      </c>
      <c r="X193">
        <v>287298</v>
      </c>
      <c r="Y193">
        <v>1010</v>
      </c>
      <c r="AA193">
        <v>142897.60000000001</v>
      </c>
      <c r="AB193">
        <v>1187.18</v>
      </c>
    </row>
    <row r="194" spans="1:32" x14ac:dyDescent="0.25">
      <c r="A194" t="s">
        <v>2290</v>
      </c>
      <c r="B194">
        <v>885280.4</v>
      </c>
      <c r="C194">
        <v>1800</v>
      </c>
      <c r="D194">
        <v>20271.580000000002</v>
      </c>
      <c r="E194">
        <v>159322</v>
      </c>
      <c r="F194">
        <v>205688.3</v>
      </c>
      <c r="H194">
        <v>0</v>
      </c>
      <c r="I194">
        <v>33579</v>
      </c>
      <c r="K194">
        <v>19235</v>
      </c>
      <c r="O194">
        <v>-722651.02</v>
      </c>
      <c r="P194">
        <v>2090614.96</v>
      </c>
      <c r="R194">
        <v>142892.82999999999</v>
      </c>
      <c r="V194">
        <v>308828</v>
      </c>
      <c r="W194">
        <v>18800</v>
      </c>
      <c r="X194">
        <v>385458</v>
      </c>
      <c r="Y194">
        <v>6620</v>
      </c>
      <c r="AA194">
        <v>191481.71</v>
      </c>
      <c r="AB194">
        <v>35209.78</v>
      </c>
      <c r="AF194">
        <v>167</v>
      </c>
    </row>
    <row r="195" spans="1:32" x14ac:dyDescent="0.25">
      <c r="A195" t="s">
        <v>2291</v>
      </c>
      <c r="B195">
        <v>606879.62</v>
      </c>
      <c r="C195">
        <v>7500</v>
      </c>
      <c r="D195">
        <v>84261.01</v>
      </c>
      <c r="E195">
        <v>723221.59</v>
      </c>
      <c r="F195">
        <v>788977.27</v>
      </c>
      <c r="H195">
        <v>0</v>
      </c>
      <c r="I195">
        <v>51453.24</v>
      </c>
      <c r="K195">
        <v>0</v>
      </c>
      <c r="M195">
        <v>8065.5</v>
      </c>
      <c r="O195">
        <v>1742521.05</v>
      </c>
      <c r="P195">
        <v>433496.95</v>
      </c>
      <c r="R195">
        <v>205649.12</v>
      </c>
      <c r="V195">
        <v>433520</v>
      </c>
      <c r="W195">
        <v>13900</v>
      </c>
      <c r="X195">
        <v>492242</v>
      </c>
      <c r="Y195">
        <v>2882</v>
      </c>
      <c r="AA195">
        <v>135555.87</v>
      </c>
      <c r="AB195">
        <v>35106.199999999997</v>
      </c>
      <c r="AF195">
        <v>11980.3</v>
      </c>
    </row>
    <row r="196" spans="1:32" x14ac:dyDescent="0.25">
      <c r="A196" t="s">
        <v>2292</v>
      </c>
      <c r="B196">
        <v>808646.03</v>
      </c>
      <c r="C196">
        <v>0</v>
      </c>
      <c r="D196">
        <v>23740.54</v>
      </c>
      <c r="E196">
        <v>80769.929999999993</v>
      </c>
      <c r="F196">
        <v>300069.28000000003</v>
      </c>
      <c r="H196">
        <v>3500</v>
      </c>
      <c r="I196">
        <v>27625</v>
      </c>
      <c r="K196">
        <v>0</v>
      </c>
      <c r="N196">
        <v>-8100056.1100000003</v>
      </c>
      <c r="O196">
        <v>5050319.34</v>
      </c>
      <c r="P196">
        <v>4047651.72</v>
      </c>
      <c r="R196">
        <v>513458.57</v>
      </c>
      <c r="T196">
        <v>3033.3</v>
      </c>
      <c r="X196">
        <v>193260</v>
      </c>
      <c r="Y196">
        <v>7840</v>
      </c>
      <c r="AA196">
        <v>119511.18</v>
      </c>
      <c r="AB196">
        <v>11694.86</v>
      </c>
    </row>
    <row r="197" spans="1:32" x14ac:dyDescent="0.25">
      <c r="A197" t="s">
        <v>2293</v>
      </c>
      <c r="B197">
        <v>927584.22</v>
      </c>
      <c r="C197">
        <v>0</v>
      </c>
      <c r="D197">
        <v>30305.68</v>
      </c>
      <c r="E197">
        <v>436495.38</v>
      </c>
      <c r="F197">
        <v>173876.98</v>
      </c>
      <c r="H197">
        <v>241561.5</v>
      </c>
      <c r="I197">
        <v>33865</v>
      </c>
      <c r="K197">
        <v>0</v>
      </c>
      <c r="N197">
        <v>327749.2</v>
      </c>
      <c r="O197">
        <v>-108913.73</v>
      </c>
      <c r="P197">
        <v>769808.6</v>
      </c>
      <c r="R197">
        <v>600786.14</v>
      </c>
      <c r="V197">
        <v>175859.8</v>
      </c>
      <c r="W197">
        <v>2780</v>
      </c>
      <c r="X197">
        <v>287947.8</v>
      </c>
      <c r="Z197">
        <v>9540</v>
      </c>
      <c r="AA197">
        <v>157054.95000000001</v>
      </c>
      <c r="AB197">
        <v>20691.5</v>
      </c>
    </row>
    <row r="198" spans="1:32" x14ac:dyDescent="0.25">
      <c r="A198" t="s">
        <v>2294</v>
      </c>
      <c r="B198">
        <v>197486</v>
      </c>
      <c r="C198">
        <v>31600</v>
      </c>
      <c r="D198">
        <v>46196.6</v>
      </c>
      <c r="E198">
        <v>1222456.8600000001</v>
      </c>
      <c r="F198">
        <v>215213.45</v>
      </c>
      <c r="H198">
        <v>128272</v>
      </c>
      <c r="I198">
        <v>18400</v>
      </c>
      <c r="J198">
        <v>57679</v>
      </c>
      <c r="K198">
        <v>0</v>
      </c>
      <c r="O198">
        <v>453063</v>
      </c>
      <c r="P198">
        <v>1268762.8700000001</v>
      </c>
      <c r="R198">
        <v>333703.44</v>
      </c>
      <c r="V198">
        <v>204568</v>
      </c>
      <c r="X198">
        <v>406844</v>
      </c>
      <c r="Z198">
        <v>7130</v>
      </c>
      <c r="AA198">
        <v>288294.65999999997</v>
      </c>
      <c r="AB198">
        <v>49226.74</v>
      </c>
    </row>
    <row r="199" spans="1:32" x14ac:dyDescent="0.25">
      <c r="A199" t="s">
        <v>2295</v>
      </c>
      <c r="B199">
        <v>749456.78</v>
      </c>
      <c r="C199">
        <v>22669.1</v>
      </c>
      <c r="D199">
        <v>23878.639999999999</v>
      </c>
      <c r="E199">
        <v>460353.52</v>
      </c>
      <c r="F199">
        <v>390607.51</v>
      </c>
      <c r="H199">
        <v>3944</v>
      </c>
      <c r="I199">
        <v>35732.089999999997</v>
      </c>
      <c r="K199">
        <v>0</v>
      </c>
      <c r="O199">
        <v>-1063065.6299999999</v>
      </c>
      <c r="P199">
        <v>2466734.7400000002</v>
      </c>
      <c r="R199">
        <v>373346.61</v>
      </c>
      <c r="V199">
        <v>85360</v>
      </c>
      <c r="X199">
        <v>128536</v>
      </c>
      <c r="Y199">
        <v>970</v>
      </c>
      <c r="Z199">
        <v>1800</v>
      </c>
      <c r="AA199">
        <v>97402.14</v>
      </c>
      <c r="AB199">
        <v>26378.12</v>
      </c>
    </row>
    <row r="200" spans="1:32" x14ac:dyDescent="0.25">
      <c r="A200" t="s">
        <v>2296</v>
      </c>
      <c r="B200">
        <v>326437.27</v>
      </c>
      <c r="C200">
        <v>41800</v>
      </c>
      <c r="D200">
        <v>180233.95</v>
      </c>
      <c r="E200">
        <v>875228.99</v>
      </c>
      <c r="F200">
        <v>879137.89</v>
      </c>
      <c r="H200">
        <v>331573</v>
      </c>
      <c r="I200">
        <v>23612.560000000001</v>
      </c>
      <c r="K200">
        <v>26765</v>
      </c>
      <c r="O200">
        <v>-855777.08</v>
      </c>
      <c r="P200">
        <v>2655980.98</v>
      </c>
      <c r="R200">
        <v>361135.96</v>
      </c>
      <c r="V200">
        <v>90151</v>
      </c>
      <c r="X200">
        <v>198811</v>
      </c>
      <c r="Y200">
        <v>400</v>
      </c>
      <c r="Z200">
        <v>5000</v>
      </c>
      <c r="AA200">
        <v>102575.12</v>
      </c>
      <c r="AB200">
        <v>23817.200000000001</v>
      </c>
    </row>
    <row r="201" spans="1:32" x14ac:dyDescent="0.25">
      <c r="A201" t="s">
        <v>2297</v>
      </c>
      <c r="B201">
        <v>425577.22</v>
      </c>
      <c r="C201">
        <v>20020</v>
      </c>
      <c r="D201">
        <v>5071.3999999999996</v>
      </c>
      <c r="E201">
        <v>233864.42</v>
      </c>
      <c r="F201">
        <v>298764.08</v>
      </c>
      <c r="H201">
        <v>7640</v>
      </c>
      <c r="I201">
        <v>37785.629999999997</v>
      </c>
      <c r="K201">
        <v>0</v>
      </c>
      <c r="O201">
        <v>-1386589.78</v>
      </c>
      <c r="P201">
        <v>2312515.77</v>
      </c>
      <c r="R201">
        <v>175874.63</v>
      </c>
      <c r="V201">
        <v>208740</v>
      </c>
      <c r="X201">
        <v>260115</v>
      </c>
      <c r="Y201">
        <v>960</v>
      </c>
      <c r="Z201">
        <v>4420</v>
      </c>
      <c r="AA201">
        <v>93610.11</v>
      </c>
      <c r="AB201">
        <v>13564.02</v>
      </c>
    </row>
    <row r="202" spans="1:32" x14ac:dyDescent="0.25">
      <c r="A202" t="s">
        <v>2298</v>
      </c>
      <c r="B202">
        <v>1391526.92</v>
      </c>
      <c r="C202">
        <v>0</v>
      </c>
      <c r="D202">
        <v>118384.8</v>
      </c>
      <c r="E202">
        <v>2208780.09</v>
      </c>
      <c r="F202">
        <v>523593.97</v>
      </c>
      <c r="H202">
        <v>4500</v>
      </c>
      <c r="I202">
        <v>47807.06</v>
      </c>
      <c r="K202">
        <v>0</v>
      </c>
      <c r="O202">
        <v>32704.34</v>
      </c>
      <c r="P202">
        <v>4119895.74</v>
      </c>
      <c r="R202">
        <v>435690.66</v>
      </c>
      <c r="V202">
        <v>249345.8</v>
      </c>
      <c r="X202">
        <v>344504.8</v>
      </c>
      <c r="Z202">
        <v>3580</v>
      </c>
      <c r="AA202">
        <v>272859.53999999998</v>
      </c>
      <c r="AB202">
        <v>26713.48</v>
      </c>
    </row>
    <row r="203" spans="1:32" x14ac:dyDescent="0.25">
      <c r="A203" t="s">
        <v>2322</v>
      </c>
      <c r="B203">
        <v>682725.44</v>
      </c>
      <c r="C203">
        <v>0</v>
      </c>
      <c r="D203">
        <v>38027</v>
      </c>
      <c r="E203">
        <v>465269.05</v>
      </c>
      <c r="F203">
        <v>712960</v>
      </c>
      <c r="H203">
        <v>0</v>
      </c>
      <c r="I203">
        <v>18185</v>
      </c>
      <c r="K203">
        <v>5733</v>
      </c>
      <c r="O203">
        <v>-1286984.3700000001</v>
      </c>
      <c r="P203">
        <v>2992215.82</v>
      </c>
      <c r="R203">
        <v>453033.51</v>
      </c>
      <c r="V203">
        <v>268358</v>
      </c>
      <c r="X203">
        <v>354656</v>
      </c>
      <c r="Y203">
        <v>21410</v>
      </c>
      <c r="AA203">
        <v>156903.73000000001</v>
      </c>
      <c r="AB203">
        <v>18589.740000000002</v>
      </c>
    </row>
    <row r="204" spans="1:32" x14ac:dyDescent="0.25">
      <c r="A204" t="s">
        <v>2334</v>
      </c>
      <c r="B204">
        <v>554563.29</v>
      </c>
      <c r="C204">
        <v>26020</v>
      </c>
      <c r="D204">
        <v>66632</v>
      </c>
      <c r="E204">
        <v>-1008671.35</v>
      </c>
      <c r="F204">
        <v>608190.53</v>
      </c>
      <c r="K204">
        <v>0</v>
      </c>
      <c r="O204">
        <v>-583575.68999999994</v>
      </c>
      <c r="P204">
        <v>889745.48</v>
      </c>
      <c r="R204">
        <v>145895.71</v>
      </c>
      <c r="X204">
        <v>80246</v>
      </c>
      <c r="Y204">
        <v>160</v>
      </c>
      <c r="Z204">
        <v>3000</v>
      </c>
      <c r="AA204">
        <v>76706.350000000006</v>
      </c>
      <c r="AB204">
        <v>45218.68</v>
      </c>
    </row>
    <row r="205" spans="1:32" x14ac:dyDescent="0.25">
      <c r="A205" t="s">
        <v>2299</v>
      </c>
      <c r="B205">
        <v>114370.98</v>
      </c>
      <c r="C205">
        <v>28086</v>
      </c>
      <c r="D205">
        <v>25120</v>
      </c>
      <c r="E205">
        <v>1940576.33</v>
      </c>
      <c r="F205">
        <v>759713.78</v>
      </c>
      <c r="I205">
        <v>80760</v>
      </c>
      <c r="K205">
        <v>0</v>
      </c>
      <c r="O205">
        <v>2331436.89</v>
      </c>
      <c r="P205">
        <v>574807.30000000005</v>
      </c>
      <c r="R205">
        <v>157116.42000000001</v>
      </c>
      <c r="V205">
        <v>293898.5</v>
      </c>
      <c r="W205">
        <v>5000</v>
      </c>
      <c r="X205">
        <v>403039.5</v>
      </c>
      <c r="Y205">
        <v>1040</v>
      </c>
      <c r="AA205">
        <v>93181.6</v>
      </c>
      <c r="AB205">
        <v>61680.92</v>
      </c>
      <c r="AF205">
        <v>16210</v>
      </c>
    </row>
    <row r="206" spans="1:32" x14ac:dyDescent="0.25">
      <c r="A206" t="s">
        <v>2300</v>
      </c>
      <c r="B206">
        <v>350839.11</v>
      </c>
      <c r="C206">
        <v>12918</v>
      </c>
      <c r="D206">
        <v>107807.69</v>
      </c>
      <c r="E206">
        <v>594996.66</v>
      </c>
      <c r="F206">
        <v>952247.24</v>
      </c>
      <c r="I206">
        <v>39840</v>
      </c>
      <c r="J206">
        <v>105100</v>
      </c>
      <c r="K206">
        <v>3300</v>
      </c>
      <c r="O206">
        <v>27401.51</v>
      </c>
      <c r="P206">
        <v>2085517.75</v>
      </c>
      <c r="R206">
        <v>52893.65</v>
      </c>
      <c r="V206">
        <v>180936</v>
      </c>
      <c r="W206">
        <v>51600</v>
      </c>
      <c r="X206">
        <v>342442</v>
      </c>
      <c r="Y206">
        <v>1040</v>
      </c>
      <c r="AA206">
        <v>132486.35</v>
      </c>
      <c r="AB206">
        <v>39371.86</v>
      </c>
      <c r="AF206">
        <v>12440</v>
      </c>
    </row>
    <row r="207" spans="1:32" x14ac:dyDescent="0.25">
      <c r="A207" t="s">
        <v>2301</v>
      </c>
      <c r="B207">
        <v>386598.03</v>
      </c>
      <c r="C207">
        <v>61050</v>
      </c>
      <c r="D207">
        <v>102930.77</v>
      </c>
      <c r="E207">
        <v>1402669.43</v>
      </c>
      <c r="F207">
        <v>634052.74</v>
      </c>
      <c r="I207">
        <v>62210.14</v>
      </c>
      <c r="K207">
        <v>1738</v>
      </c>
      <c r="O207">
        <v>-315546.36</v>
      </c>
      <c r="P207">
        <v>2982894.62</v>
      </c>
      <c r="R207">
        <v>98931.83</v>
      </c>
      <c r="V207">
        <v>467630</v>
      </c>
      <c r="W207">
        <v>70500</v>
      </c>
      <c r="X207">
        <v>546591</v>
      </c>
      <c r="Z207">
        <v>420</v>
      </c>
      <c r="AA207">
        <v>142269.76000000001</v>
      </c>
      <c r="AB207">
        <v>80309.5</v>
      </c>
      <c r="AF207">
        <v>11467</v>
      </c>
    </row>
    <row r="208" spans="1:32" x14ac:dyDescent="0.25">
      <c r="A208" t="s">
        <v>2325</v>
      </c>
      <c r="B208">
        <v>192040.49</v>
      </c>
      <c r="C208">
        <v>14811</v>
      </c>
      <c r="D208">
        <v>58087.24</v>
      </c>
      <c r="E208">
        <v>1789892.99</v>
      </c>
      <c r="F208">
        <v>320851.21999999997</v>
      </c>
      <c r="I208">
        <v>106254.64</v>
      </c>
      <c r="K208">
        <v>970</v>
      </c>
      <c r="O208">
        <v>-15815.3</v>
      </c>
      <c r="P208">
        <v>2454994.11</v>
      </c>
      <c r="R208">
        <v>59416.56</v>
      </c>
      <c r="V208">
        <v>325553.40000000002</v>
      </c>
      <c r="W208">
        <v>50100</v>
      </c>
      <c r="X208">
        <v>366293.4</v>
      </c>
      <c r="Y208">
        <v>1200</v>
      </c>
      <c r="AA208">
        <v>179658.31</v>
      </c>
      <c r="AB208">
        <v>55503.76</v>
      </c>
      <c r="AF208">
        <v>3135</v>
      </c>
    </row>
    <row r="209" spans="1:32" x14ac:dyDescent="0.25">
      <c r="A209" t="s">
        <v>2302</v>
      </c>
      <c r="B209">
        <v>2052109.6</v>
      </c>
      <c r="C209">
        <v>21787.34</v>
      </c>
      <c r="D209">
        <v>105674.01</v>
      </c>
      <c r="E209">
        <v>862116.46</v>
      </c>
      <c r="F209">
        <v>303259.63</v>
      </c>
      <c r="H209">
        <v>89153.5</v>
      </c>
      <c r="I209">
        <v>160514.85999999999</v>
      </c>
      <c r="K209">
        <v>6136.01</v>
      </c>
      <c r="O209">
        <v>-278032.92</v>
      </c>
      <c r="P209">
        <v>3300171.5</v>
      </c>
      <c r="R209">
        <v>70933.600000000006</v>
      </c>
      <c r="S209">
        <v>417680</v>
      </c>
      <c r="U209">
        <v>100</v>
      </c>
      <c r="V209">
        <v>161000</v>
      </c>
      <c r="W209">
        <v>32900</v>
      </c>
      <c r="X209">
        <v>257000</v>
      </c>
      <c r="Y209">
        <v>1700</v>
      </c>
      <c r="AA209">
        <v>321722.75</v>
      </c>
      <c r="AB209">
        <v>34230.6</v>
      </c>
      <c r="AD209">
        <v>956.16</v>
      </c>
    </row>
    <row r="210" spans="1:32" x14ac:dyDescent="0.25">
      <c r="A210" t="s">
        <v>2303</v>
      </c>
      <c r="B210">
        <v>1670879.14</v>
      </c>
      <c r="C210">
        <v>92264</v>
      </c>
      <c r="D210">
        <v>157406.15</v>
      </c>
      <c r="E210">
        <v>713750.88</v>
      </c>
      <c r="F210">
        <v>538025.79</v>
      </c>
      <c r="I210">
        <v>13600</v>
      </c>
      <c r="K210">
        <v>2826</v>
      </c>
      <c r="O210">
        <v>1902077.25</v>
      </c>
      <c r="P210">
        <v>1463514.66</v>
      </c>
      <c r="R210">
        <v>38360.9</v>
      </c>
      <c r="V210">
        <v>259140</v>
      </c>
      <c r="W210">
        <v>45600</v>
      </c>
      <c r="X210">
        <v>393926</v>
      </c>
      <c r="AA210">
        <v>104633.33</v>
      </c>
      <c r="AB210">
        <v>54233.52</v>
      </c>
      <c r="AD210">
        <v>0</v>
      </c>
    </row>
    <row r="211" spans="1:32" x14ac:dyDescent="0.25">
      <c r="A211" t="s">
        <v>2304</v>
      </c>
      <c r="B211">
        <v>984357.43</v>
      </c>
      <c r="C211">
        <v>436999.46</v>
      </c>
      <c r="D211">
        <v>54751.26</v>
      </c>
      <c r="E211">
        <v>1390659.39</v>
      </c>
      <c r="F211">
        <v>374777.93</v>
      </c>
      <c r="H211">
        <v>3710</v>
      </c>
      <c r="I211">
        <v>9647.7099999999991</v>
      </c>
      <c r="K211">
        <v>2089</v>
      </c>
      <c r="O211">
        <v>533172.96</v>
      </c>
      <c r="P211">
        <v>2681365.84</v>
      </c>
      <c r="R211">
        <v>115621.43</v>
      </c>
      <c r="S211">
        <v>125000</v>
      </c>
      <c r="V211">
        <v>138200</v>
      </c>
      <c r="X211">
        <v>231569</v>
      </c>
      <c r="AA211">
        <v>104764.37</v>
      </c>
      <c r="AB211">
        <v>29295.06</v>
      </c>
      <c r="AD211">
        <v>1633.04</v>
      </c>
    </row>
    <row r="212" spans="1:32" x14ac:dyDescent="0.25">
      <c r="A212" t="s">
        <v>2305</v>
      </c>
      <c r="B212">
        <v>2390891.7400000002</v>
      </c>
      <c r="C212">
        <v>22319.88</v>
      </c>
      <c r="D212">
        <v>104901.15</v>
      </c>
      <c r="E212">
        <v>348365.85</v>
      </c>
      <c r="F212">
        <v>1058042.3500000001</v>
      </c>
      <c r="H212">
        <v>4507</v>
      </c>
      <c r="I212">
        <v>46346.33</v>
      </c>
      <c r="K212">
        <v>4273.8</v>
      </c>
      <c r="O212">
        <v>-921426.08</v>
      </c>
      <c r="P212">
        <v>5060758.04</v>
      </c>
      <c r="R212">
        <v>92395.22</v>
      </c>
      <c r="V212">
        <v>344850</v>
      </c>
      <c r="W212">
        <v>65000</v>
      </c>
      <c r="X212">
        <v>481562</v>
      </c>
      <c r="Z212">
        <v>2110</v>
      </c>
      <c r="AA212">
        <v>267346.28000000003</v>
      </c>
      <c r="AB212">
        <v>20046.54</v>
      </c>
      <c r="AD212">
        <v>1118.52</v>
      </c>
    </row>
    <row r="213" spans="1:32" x14ac:dyDescent="0.25">
      <c r="A213" t="s">
        <v>2326</v>
      </c>
      <c r="B213">
        <v>943597.7</v>
      </c>
      <c r="C213">
        <v>247.34</v>
      </c>
      <c r="D213">
        <v>75705.649999999994</v>
      </c>
      <c r="E213">
        <v>129089.25</v>
      </c>
      <c r="F213">
        <v>442532.28</v>
      </c>
      <c r="H213">
        <v>22248</v>
      </c>
      <c r="I213">
        <v>37384.050000000003</v>
      </c>
      <c r="K213">
        <v>1180.1500000000001</v>
      </c>
      <c r="O213">
        <v>-67932.679999999993</v>
      </c>
      <c r="P213">
        <v>1741122.88</v>
      </c>
      <c r="R213">
        <v>70851.56</v>
      </c>
      <c r="S213">
        <v>73094</v>
      </c>
      <c r="V213">
        <v>166120</v>
      </c>
      <c r="W213">
        <v>630</v>
      </c>
      <c r="X213">
        <v>255220</v>
      </c>
      <c r="Y213">
        <v>2760</v>
      </c>
      <c r="AA213">
        <v>168621.38</v>
      </c>
      <c r="AB213">
        <v>26723.48</v>
      </c>
      <c r="AD213">
        <v>200.88</v>
      </c>
    </row>
    <row r="214" spans="1:32" x14ac:dyDescent="0.25">
      <c r="A214" t="s">
        <v>2171</v>
      </c>
      <c r="B214">
        <v>1061247.3999999999</v>
      </c>
      <c r="C214">
        <v>3719.34</v>
      </c>
      <c r="D214">
        <v>32447.91</v>
      </c>
      <c r="E214">
        <v>480195.1</v>
      </c>
      <c r="F214">
        <v>613871.61</v>
      </c>
      <c r="H214">
        <v>8500</v>
      </c>
      <c r="I214">
        <v>101665</v>
      </c>
      <c r="K214">
        <v>4007.88</v>
      </c>
      <c r="M214">
        <v>720</v>
      </c>
      <c r="O214">
        <v>-1795758.82</v>
      </c>
      <c r="P214">
        <v>3760347.17</v>
      </c>
      <c r="R214">
        <v>375522.81</v>
      </c>
      <c r="V214">
        <v>207844</v>
      </c>
      <c r="X214">
        <v>266980</v>
      </c>
      <c r="AA214">
        <v>162890.51999999999</v>
      </c>
      <c r="AB214">
        <v>11171.26</v>
      </c>
      <c r="AF214">
        <v>30324.9</v>
      </c>
    </row>
    <row r="215" spans="1:32" x14ac:dyDescent="0.25">
      <c r="A215" t="s">
        <v>2174</v>
      </c>
      <c r="B215">
        <v>1818823.98</v>
      </c>
      <c r="C215">
        <v>70120.27</v>
      </c>
      <c r="D215">
        <v>77330.37</v>
      </c>
      <c r="E215">
        <v>982270.07</v>
      </c>
      <c r="F215">
        <v>348499.93</v>
      </c>
      <c r="H215">
        <v>3000</v>
      </c>
      <c r="I215">
        <v>42422.59</v>
      </c>
      <c r="K215">
        <v>10558.64</v>
      </c>
      <c r="O215">
        <v>1089962.3500000001</v>
      </c>
      <c r="P215">
        <v>2267172.48</v>
      </c>
      <c r="R215">
        <v>409600.71</v>
      </c>
      <c r="V215">
        <v>294402.5</v>
      </c>
      <c r="X215">
        <v>356790.5</v>
      </c>
      <c r="AA215">
        <v>184227.77</v>
      </c>
      <c r="AB215">
        <v>251369.11</v>
      </c>
      <c r="AF215">
        <v>27687.27</v>
      </c>
    </row>
    <row r="216" spans="1:32" x14ac:dyDescent="0.25">
      <c r="A216" t="s">
        <v>2175</v>
      </c>
      <c r="B216">
        <v>890721.57</v>
      </c>
      <c r="C216">
        <v>43887</v>
      </c>
      <c r="D216">
        <v>43000</v>
      </c>
      <c r="E216">
        <v>209537.01</v>
      </c>
      <c r="F216">
        <v>788113.67</v>
      </c>
      <c r="H216">
        <v>54952</v>
      </c>
      <c r="I216">
        <v>2020</v>
      </c>
      <c r="K216">
        <v>46980.36</v>
      </c>
      <c r="M216">
        <v>2215</v>
      </c>
      <c r="O216">
        <v>-221161.13</v>
      </c>
      <c r="P216">
        <v>1878069.39</v>
      </c>
      <c r="R216">
        <v>379026.24</v>
      </c>
      <c r="V216">
        <v>364112</v>
      </c>
      <c r="X216">
        <v>411555.6</v>
      </c>
      <c r="AA216">
        <v>76562.009999999995</v>
      </c>
      <c r="AB216">
        <v>15224</v>
      </c>
      <c r="AF216">
        <v>27613</v>
      </c>
    </row>
    <row r="217" spans="1:32" x14ac:dyDescent="0.25">
      <c r="A217" t="s">
        <v>2179</v>
      </c>
      <c r="B217">
        <v>2156830.35</v>
      </c>
      <c r="C217">
        <v>66131.97</v>
      </c>
      <c r="D217">
        <v>78225.22</v>
      </c>
      <c r="E217">
        <v>392566.49</v>
      </c>
      <c r="F217">
        <v>1290591.8999999999</v>
      </c>
      <c r="H217">
        <v>0</v>
      </c>
      <c r="I217">
        <v>177905.7</v>
      </c>
      <c r="K217">
        <v>510</v>
      </c>
      <c r="O217">
        <v>-868449.41</v>
      </c>
      <c r="P217">
        <v>4524693.96</v>
      </c>
      <c r="R217">
        <v>715367.49</v>
      </c>
      <c r="V217">
        <v>430957.3</v>
      </c>
      <c r="W217">
        <v>203528</v>
      </c>
      <c r="X217">
        <v>743227.7</v>
      </c>
      <c r="AA217">
        <v>264143.32</v>
      </c>
      <c r="AB217">
        <v>46702.52</v>
      </c>
      <c r="AF217">
        <v>146093.57</v>
      </c>
    </row>
  </sheetData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AR217"/>
  <sheetViews>
    <sheetView zoomScale="96" zoomScaleNormal="96" workbookViewId="0">
      <pane ySplit="3" topLeftCell="A4" activePane="bottomLeft" state="frozen"/>
      <selection pane="bottomLeft" activeCell="AQ10" sqref="AQ10:AQ217"/>
    </sheetView>
  </sheetViews>
  <sheetFormatPr defaultColWidth="9" defaultRowHeight="13.8" x14ac:dyDescent="0.25"/>
  <cols>
    <col min="1" max="1" width="6.69921875" style="115" bestFit="1" customWidth="1"/>
    <col min="2" max="2" width="14.59765625" style="115" customWidth="1"/>
    <col min="3" max="3" width="7.5" style="115" bestFit="1" customWidth="1"/>
    <col min="4" max="4" width="30.19921875" style="115" customWidth="1"/>
    <col min="5" max="5" width="59.09765625" bestFit="1" customWidth="1"/>
    <col min="6" max="38" width="8.796875"/>
    <col min="39" max="39" width="16.3984375" style="123" customWidth="1"/>
    <col min="40" max="40" width="17.09765625" style="144" bestFit="1" customWidth="1"/>
    <col min="41" max="41" width="17.3984375" style="138" bestFit="1" customWidth="1"/>
    <col min="42" max="42" width="17.59765625" style="140" bestFit="1" customWidth="1"/>
    <col min="43" max="43" width="19.09765625" style="141" bestFit="1" customWidth="1"/>
    <col min="44" max="44" width="14.59765625" style="145" bestFit="1" customWidth="1"/>
    <col min="45" max="16384" width="9" style="147"/>
  </cols>
  <sheetData>
    <row r="1" spans="1:44" x14ac:dyDescent="0.25">
      <c r="E1" t="s">
        <v>2056</v>
      </c>
      <c r="F1" t="s">
        <v>2057</v>
      </c>
      <c r="G1" t="s">
        <v>2058</v>
      </c>
      <c r="H1" t="s">
        <v>2059</v>
      </c>
      <c r="I1" t="s">
        <v>2061</v>
      </c>
      <c r="J1" t="s">
        <v>2062</v>
      </c>
      <c r="K1" t="s">
        <v>2063</v>
      </c>
      <c r="L1" t="s">
        <v>2064</v>
      </c>
      <c r="M1" t="s">
        <v>2065</v>
      </c>
      <c r="N1" t="s">
        <v>2067</v>
      </c>
      <c r="O1" t="s">
        <v>2068</v>
      </c>
      <c r="P1" t="s">
        <v>2069</v>
      </c>
      <c r="Q1" t="s">
        <v>2070</v>
      </c>
      <c r="R1" t="s">
        <v>2071</v>
      </c>
      <c r="S1" t="s">
        <v>2072</v>
      </c>
      <c r="T1" t="s">
        <v>2073</v>
      </c>
      <c r="U1" t="s">
        <v>2119</v>
      </c>
      <c r="V1" t="s">
        <v>2074</v>
      </c>
      <c r="W1" t="s">
        <v>2075</v>
      </c>
      <c r="X1" t="s">
        <v>2076</v>
      </c>
      <c r="Y1" t="s">
        <v>2120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2082</v>
      </c>
      <c r="AF1" t="s">
        <v>2083</v>
      </c>
      <c r="AG1" t="s">
        <v>2121</v>
      </c>
      <c r="AH1" t="s">
        <v>2122</v>
      </c>
      <c r="AI1" t="s">
        <v>2123</v>
      </c>
      <c r="AJ1" t="s">
        <v>2084</v>
      </c>
      <c r="AK1" t="s">
        <v>2671</v>
      </c>
      <c r="AM1" s="123" t="s">
        <v>0</v>
      </c>
      <c r="AN1" s="124" t="s">
        <v>1</v>
      </c>
      <c r="AO1" s="138" t="s">
        <v>2</v>
      </c>
      <c r="AP1" s="139" t="s">
        <v>3</v>
      </c>
      <c r="AQ1" s="126" t="s">
        <v>4</v>
      </c>
      <c r="AR1" s="128" t="s">
        <v>5</v>
      </c>
    </row>
    <row r="2" spans="1:44" x14ac:dyDescent="0.25">
      <c r="E2" t="s">
        <v>2085</v>
      </c>
      <c r="F2" t="s">
        <v>2086</v>
      </c>
      <c r="G2" t="s">
        <v>2087</v>
      </c>
      <c r="H2" t="s">
        <v>2088</v>
      </c>
      <c r="I2" t="s">
        <v>2090</v>
      </c>
      <c r="J2" t="s">
        <v>2091</v>
      </c>
      <c r="K2" t="s">
        <v>2092</v>
      </c>
      <c r="L2" t="s">
        <v>2093</v>
      </c>
      <c r="M2" t="s">
        <v>2094</v>
      </c>
      <c r="N2" t="s">
        <v>2096</v>
      </c>
      <c r="O2" t="s">
        <v>2097</v>
      </c>
      <c r="P2" t="s">
        <v>2098</v>
      </c>
      <c r="Q2" t="s">
        <v>2099</v>
      </c>
      <c r="R2" t="s">
        <v>2100</v>
      </c>
      <c r="S2" t="s">
        <v>2101</v>
      </c>
      <c r="T2" t="s">
        <v>2102</v>
      </c>
      <c r="U2" t="s">
        <v>2124</v>
      </c>
      <c r="V2" t="s">
        <v>2103</v>
      </c>
      <c r="W2" t="s">
        <v>2104</v>
      </c>
      <c r="X2" t="s">
        <v>2105</v>
      </c>
      <c r="Y2" t="s">
        <v>2125</v>
      </c>
      <c r="Z2" t="s">
        <v>2106</v>
      </c>
      <c r="AA2" t="s">
        <v>2107</v>
      </c>
      <c r="AB2" t="s">
        <v>2108</v>
      </c>
      <c r="AC2" t="s">
        <v>2109</v>
      </c>
      <c r="AD2" t="s">
        <v>2110</v>
      </c>
      <c r="AE2" t="s">
        <v>2111</v>
      </c>
      <c r="AF2" t="s">
        <v>2112</v>
      </c>
      <c r="AG2" t="s">
        <v>2126</v>
      </c>
      <c r="AH2" t="s">
        <v>2127</v>
      </c>
      <c r="AI2" t="s">
        <v>2128</v>
      </c>
      <c r="AJ2" t="s">
        <v>2113</v>
      </c>
      <c r="AK2" t="s">
        <v>2672</v>
      </c>
      <c r="AN2" s="124"/>
      <c r="AR2" s="125"/>
    </row>
    <row r="3" spans="1:44" x14ac:dyDescent="0.25">
      <c r="B3" s="115" t="s">
        <v>37</v>
      </c>
      <c r="E3" t="s">
        <v>2114</v>
      </c>
      <c r="F3">
        <v>216495089.88999999</v>
      </c>
      <c r="G3">
        <v>44764754.439999998</v>
      </c>
      <c r="H3">
        <v>46024243.950000003</v>
      </c>
      <c r="I3">
        <v>119773656.05</v>
      </c>
      <c r="J3">
        <v>119900781.63</v>
      </c>
      <c r="K3">
        <v>-132361.76999999999</v>
      </c>
      <c r="L3">
        <v>2735675.37</v>
      </c>
      <c r="M3">
        <v>14827070.35</v>
      </c>
      <c r="N3">
        <v>3865039.42</v>
      </c>
      <c r="O3">
        <v>4136584.56</v>
      </c>
      <c r="P3">
        <v>866</v>
      </c>
      <c r="Q3">
        <v>7028390.6299999999</v>
      </c>
      <c r="R3">
        <v>-25639399.329999998</v>
      </c>
      <c r="S3">
        <v>36834956.350000001</v>
      </c>
      <c r="T3">
        <v>505977552.44</v>
      </c>
      <c r="U3">
        <v>2550</v>
      </c>
      <c r="V3">
        <v>54239472.079999998</v>
      </c>
      <c r="W3">
        <v>15892426.550000001</v>
      </c>
      <c r="X3">
        <v>8817.9599999999991</v>
      </c>
      <c r="Y3">
        <v>100</v>
      </c>
      <c r="Z3">
        <v>64924293.409999996</v>
      </c>
      <c r="AA3">
        <v>8905951.3599999994</v>
      </c>
      <c r="AB3">
        <v>87560685.280000001</v>
      </c>
      <c r="AC3">
        <v>274628.08</v>
      </c>
      <c r="AD3">
        <v>162665</v>
      </c>
      <c r="AE3">
        <v>43883117.670000002</v>
      </c>
      <c r="AF3">
        <v>8855177.4299999997</v>
      </c>
      <c r="AG3">
        <v>73000</v>
      </c>
      <c r="AH3">
        <v>125779.68</v>
      </c>
      <c r="AI3">
        <v>108142.69</v>
      </c>
      <c r="AJ3">
        <v>5814767.1299999999</v>
      </c>
      <c r="AK3">
        <v>56220</v>
      </c>
      <c r="AM3" s="123">
        <f t="shared" ref="AM3:AR3" si="0">SUM(AM4:AM84)</f>
        <v>134741537.60000002</v>
      </c>
      <c r="AN3" s="124">
        <f t="shared" si="0"/>
        <v>9615240.5800000001</v>
      </c>
      <c r="AO3" s="138">
        <f t="shared" si="0"/>
        <v>125126297.01999998</v>
      </c>
      <c r="AP3" s="140" t="e">
        <f t="shared" si="0"/>
        <v>#REF!</v>
      </c>
      <c r="AQ3" s="141" t="e">
        <f t="shared" si="0"/>
        <v>#REF!</v>
      </c>
      <c r="AR3" s="125" t="e">
        <f t="shared" si="0"/>
        <v>#REF!</v>
      </c>
    </row>
    <row r="4" spans="1:44" x14ac:dyDescent="0.25">
      <c r="D4" s="115" t="s">
        <v>6</v>
      </c>
      <c r="AM4" s="123">
        <f t="shared" ref="AM4:AM9" si="1">SUM(S4:U4)</f>
        <v>0</v>
      </c>
      <c r="AN4" s="129">
        <f t="shared" ref="AN4:AN9" si="2">SUM(X4:AL4)</f>
        <v>0</v>
      </c>
      <c r="AO4" s="142">
        <f>AM4-AN4</f>
        <v>0</v>
      </c>
      <c r="AP4" s="143" t="e">
        <f>SUM(#REF!)</f>
        <v>#REF!</v>
      </c>
      <c r="AQ4" s="130" t="e">
        <f>SUM(#REF!)</f>
        <v>#REF!</v>
      </c>
      <c r="AR4" s="125" t="e">
        <f>AP4-AQ4</f>
        <v>#REF!</v>
      </c>
    </row>
    <row r="5" spans="1:44" x14ac:dyDescent="0.25">
      <c r="D5" s="115" t="s">
        <v>1019</v>
      </c>
      <c r="AM5" s="123">
        <f t="shared" si="1"/>
        <v>0</v>
      </c>
      <c r="AN5" s="129">
        <f t="shared" si="2"/>
        <v>0</v>
      </c>
      <c r="AO5" s="142">
        <f t="shared" ref="AO5:AO9" si="3">AM5-AN5</f>
        <v>0</v>
      </c>
      <c r="AP5" s="143" t="e">
        <f>SUM(#REF!)</f>
        <v>#REF!</v>
      </c>
      <c r="AQ5" s="130" t="e">
        <f>SUM(#REF!)</f>
        <v>#REF!</v>
      </c>
      <c r="AR5" s="125" t="e">
        <f t="shared" ref="AR5:AR66" si="4">AP5-AQ5</f>
        <v>#REF!</v>
      </c>
    </row>
    <row r="6" spans="1:44" x14ac:dyDescent="0.25">
      <c r="D6" s="115" t="s">
        <v>7</v>
      </c>
      <c r="AM6" s="123">
        <f t="shared" si="1"/>
        <v>0</v>
      </c>
      <c r="AN6" s="129">
        <f t="shared" si="2"/>
        <v>0</v>
      </c>
      <c r="AO6" s="142">
        <f t="shared" si="3"/>
        <v>0</v>
      </c>
      <c r="AP6" s="143" t="e">
        <f>SUM(#REF!)</f>
        <v>#REF!</v>
      </c>
      <c r="AQ6" s="130" t="e">
        <f>SUM(#REF!)</f>
        <v>#REF!</v>
      </c>
      <c r="AR6" s="125" t="e">
        <f t="shared" si="4"/>
        <v>#REF!</v>
      </c>
    </row>
    <row r="7" spans="1:44" x14ac:dyDescent="0.25">
      <c r="D7" s="115" t="s">
        <v>8</v>
      </c>
      <c r="AM7" s="123">
        <f t="shared" si="1"/>
        <v>0</v>
      </c>
      <c r="AN7" s="129">
        <f t="shared" si="2"/>
        <v>0</v>
      </c>
      <c r="AO7" s="142">
        <f t="shared" si="3"/>
        <v>0</v>
      </c>
      <c r="AP7" s="143" t="e">
        <f>SUM(#REF!)</f>
        <v>#REF!</v>
      </c>
      <c r="AQ7" s="130" t="e">
        <f>SUM(#REF!)</f>
        <v>#REF!</v>
      </c>
      <c r="AR7" s="125" t="e">
        <f t="shared" si="4"/>
        <v>#REF!</v>
      </c>
    </row>
    <row r="8" spans="1:44" x14ac:dyDescent="0.25">
      <c r="D8" s="115" t="s">
        <v>9</v>
      </c>
      <c r="AM8" s="123">
        <f t="shared" si="1"/>
        <v>0</v>
      </c>
      <c r="AN8" s="129">
        <f t="shared" si="2"/>
        <v>0</v>
      </c>
      <c r="AO8" s="142">
        <f t="shared" si="3"/>
        <v>0</v>
      </c>
      <c r="AP8" s="143" t="e">
        <f>SUM(#REF!)</f>
        <v>#REF!</v>
      </c>
      <c r="AQ8" s="130" t="e">
        <f>SUM(#REF!)</f>
        <v>#REF!</v>
      </c>
      <c r="AR8" s="125" t="e">
        <f t="shared" si="4"/>
        <v>#REF!</v>
      </c>
    </row>
    <row r="9" spans="1:44" ht="14.4" thickBot="1" x14ac:dyDescent="0.3">
      <c r="D9" s="115" t="s">
        <v>10</v>
      </c>
      <c r="AM9" s="123">
        <f t="shared" si="1"/>
        <v>0</v>
      </c>
      <c r="AN9" s="129">
        <f t="shared" si="2"/>
        <v>0</v>
      </c>
      <c r="AO9" s="142">
        <f t="shared" si="3"/>
        <v>0</v>
      </c>
      <c r="AP9" s="143" t="e">
        <f>SUM(#REF!)</f>
        <v>#REF!</v>
      </c>
      <c r="AQ9" s="130" t="e">
        <f>SUM(#REF!)</f>
        <v>#REF!</v>
      </c>
      <c r="AR9" s="125" t="e">
        <f t="shared" si="4"/>
        <v>#REF!</v>
      </c>
    </row>
    <row r="10" spans="1:44" ht="14.4" thickBot="1" x14ac:dyDescent="0.3">
      <c r="A10" s="115" t="s">
        <v>242</v>
      </c>
      <c r="B10" s="115" t="s">
        <v>23</v>
      </c>
      <c r="C10" s="149">
        <v>7817</v>
      </c>
      <c r="D10" s="150" t="s">
        <v>579</v>
      </c>
      <c r="E10" t="s">
        <v>2129</v>
      </c>
      <c r="F10">
        <v>830181.62</v>
      </c>
      <c r="G10">
        <v>117769.5</v>
      </c>
      <c r="H10">
        <v>701619.19999999995</v>
      </c>
      <c r="I10">
        <v>304269.64</v>
      </c>
      <c r="J10">
        <v>880636.3</v>
      </c>
      <c r="L10">
        <v>14762</v>
      </c>
      <c r="M10">
        <v>91208.1</v>
      </c>
      <c r="O10">
        <v>0</v>
      </c>
      <c r="S10">
        <v>1460819.16</v>
      </c>
      <c r="T10">
        <v>1534772.11</v>
      </c>
      <c r="V10">
        <v>320651.03999999998</v>
      </c>
      <c r="Z10">
        <v>667789</v>
      </c>
      <c r="AA10">
        <v>10401</v>
      </c>
      <c r="AB10">
        <v>793350</v>
      </c>
      <c r="AE10">
        <v>414489.24</v>
      </c>
      <c r="AF10">
        <v>58086.91</v>
      </c>
      <c r="AM10" s="123">
        <f>SUM(F10:H10)</f>
        <v>1649570.3199999998</v>
      </c>
      <c r="AN10" s="129">
        <f>SUM(L10:P10)</f>
        <v>105970.1</v>
      </c>
      <c r="AO10" s="142">
        <f>AM10-AN10</f>
        <v>1543600.2199999997</v>
      </c>
      <c r="AP10" s="143">
        <f>SUM(U10:AA10)</f>
        <v>998841.04</v>
      </c>
      <c r="AQ10" s="143">
        <f>SUM(AB10:AL10)</f>
        <v>1265926.1499999999</v>
      </c>
      <c r="AR10" s="125">
        <f t="shared" si="4"/>
        <v>-267085.10999999987</v>
      </c>
    </row>
    <row r="11" spans="1:44" ht="14.4" thickBot="1" x14ac:dyDescent="0.3">
      <c r="A11" s="115" t="s">
        <v>242</v>
      </c>
      <c r="B11" s="115" t="s">
        <v>23</v>
      </c>
      <c r="C11" s="149">
        <v>5402</v>
      </c>
      <c r="D11" s="150" t="s">
        <v>580</v>
      </c>
      <c r="E11" t="s">
        <v>2130</v>
      </c>
      <c r="F11">
        <v>2125608.86</v>
      </c>
      <c r="G11">
        <v>7400</v>
      </c>
      <c r="H11">
        <v>227597.33</v>
      </c>
      <c r="I11">
        <v>50602</v>
      </c>
      <c r="J11">
        <v>2463290.02</v>
      </c>
      <c r="L11">
        <v>12934</v>
      </c>
      <c r="M11">
        <v>82174.880000000005</v>
      </c>
      <c r="O11">
        <v>9743.61</v>
      </c>
      <c r="S11">
        <v>4054076.44</v>
      </c>
      <c r="T11">
        <v>1097038.29</v>
      </c>
      <c r="V11">
        <v>116617.78</v>
      </c>
      <c r="Z11">
        <v>354580</v>
      </c>
      <c r="AA11">
        <v>22000</v>
      </c>
      <c r="AB11">
        <v>439517</v>
      </c>
      <c r="AE11">
        <v>283987.43</v>
      </c>
      <c r="AF11">
        <v>151162.35999999999</v>
      </c>
      <c r="AM11" s="123">
        <f t="shared" ref="AM11:AM74" si="5">SUM(F11:H11)</f>
        <v>2360606.19</v>
      </c>
      <c r="AN11" s="129">
        <f t="shared" ref="AN11:AN74" si="6">SUM(L11:P11)</f>
        <v>104852.49</v>
      </c>
      <c r="AO11" s="142">
        <f t="shared" ref="AO11:AO74" si="7">AM11-AN11</f>
        <v>2255753.6999999997</v>
      </c>
      <c r="AP11" s="143">
        <f t="shared" ref="AP11:AP74" si="8">SUM(U11:AA11)</f>
        <v>493197.78</v>
      </c>
      <c r="AQ11" s="143">
        <f t="shared" ref="AQ11:AQ74" si="9">SUM(AB11:AL11)</f>
        <v>874666.78999999992</v>
      </c>
      <c r="AR11" s="125">
        <f t="shared" si="4"/>
        <v>-381469.00999999989</v>
      </c>
    </row>
    <row r="12" spans="1:44" ht="14.4" thickBot="1" x14ac:dyDescent="0.3">
      <c r="A12" s="115" t="s">
        <v>242</v>
      </c>
      <c r="B12" s="115" t="s">
        <v>23</v>
      </c>
      <c r="C12" s="149">
        <v>4534</v>
      </c>
      <c r="D12" s="150" t="s">
        <v>581</v>
      </c>
      <c r="E12" t="s">
        <v>2131</v>
      </c>
      <c r="F12">
        <v>412009.93</v>
      </c>
      <c r="G12">
        <v>5100</v>
      </c>
      <c r="H12">
        <v>329495.46000000002</v>
      </c>
      <c r="I12">
        <v>1497648.88</v>
      </c>
      <c r="J12">
        <v>1322936.47</v>
      </c>
      <c r="L12">
        <v>6110</v>
      </c>
      <c r="M12">
        <v>34327.5</v>
      </c>
      <c r="O12">
        <v>0</v>
      </c>
      <c r="S12">
        <v>1973015.9</v>
      </c>
      <c r="T12">
        <v>1718005.94</v>
      </c>
      <c r="V12">
        <v>142644.32</v>
      </c>
      <c r="Z12">
        <v>195340</v>
      </c>
      <c r="AA12">
        <v>22000</v>
      </c>
      <c r="AB12">
        <v>261780</v>
      </c>
      <c r="AE12">
        <v>137016.19</v>
      </c>
      <c r="AF12">
        <v>125456.73</v>
      </c>
      <c r="AM12" s="123">
        <f t="shared" si="5"/>
        <v>746605.39</v>
      </c>
      <c r="AN12" s="129">
        <f t="shared" si="6"/>
        <v>40437.5</v>
      </c>
      <c r="AO12" s="142">
        <f t="shared" si="7"/>
        <v>706167.89</v>
      </c>
      <c r="AP12" s="143">
        <f t="shared" si="8"/>
        <v>359984.32</v>
      </c>
      <c r="AQ12" s="143">
        <f t="shared" si="9"/>
        <v>524252.92</v>
      </c>
      <c r="AR12" s="125">
        <f t="shared" si="4"/>
        <v>-164268.59999999998</v>
      </c>
    </row>
    <row r="13" spans="1:44" ht="14.4" thickBot="1" x14ac:dyDescent="0.3">
      <c r="A13" s="115" t="s">
        <v>242</v>
      </c>
      <c r="B13" s="115" t="s">
        <v>23</v>
      </c>
      <c r="C13" s="149">
        <v>8215</v>
      </c>
      <c r="D13" s="150" t="s">
        <v>582</v>
      </c>
      <c r="E13" t="s">
        <v>2132</v>
      </c>
      <c r="F13">
        <v>1898271.76</v>
      </c>
      <c r="G13">
        <v>204147.15</v>
      </c>
      <c r="H13">
        <v>818575.07</v>
      </c>
      <c r="I13">
        <v>7</v>
      </c>
      <c r="J13">
        <v>720156.96</v>
      </c>
      <c r="L13">
        <v>13151</v>
      </c>
      <c r="M13">
        <v>126047.39</v>
      </c>
      <c r="O13">
        <v>32161.99</v>
      </c>
      <c r="S13">
        <v>-273841.28999999998</v>
      </c>
      <c r="T13">
        <v>3950541.16</v>
      </c>
      <c r="V13">
        <v>395413.04</v>
      </c>
      <c r="Z13">
        <v>904632.5</v>
      </c>
      <c r="AA13">
        <v>5344</v>
      </c>
      <c r="AB13">
        <v>1028683.5</v>
      </c>
      <c r="AE13">
        <v>411148.49</v>
      </c>
      <c r="AF13">
        <v>45259.86</v>
      </c>
      <c r="AJ13">
        <v>27200</v>
      </c>
      <c r="AM13" s="123">
        <f t="shared" si="5"/>
        <v>2920993.98</v>
      </c>
      <c r="AN13" s="129">
        <f t="shared" si="6"/>
        <v>171360.38</v>
      </c>
      <c r="AO13" s="142">
        <f t="shared" si="7"/>
        <v>2749633.6</v>
      </c>
      <c r="AP13" s="143">
        <f t="shared" si="8"/>
        <v>1305389.54</v>
      </c>
      <c r="AQ13" s="143">
        <f t="shared" si="9"/>
        <v>1512291.85</v>
      </c>
      <c r="AR13" s="125">
        <f t="shared" si="4"/>
        <v>-206902.31000000006</v>
      </c>
    </row>
    <row r="14" spans="1:44" ht="14.4" thickBot="1" x14ac:dyDescent="0.3">
      <c r="A14" s="115" t="s">
        <v>242</v>
      </c>
      <c r="B14" s="115" t="s">
        <v>23</v>
      </c>
      <c r="C14" s="149">
        <v>8736</v>
      </c>
      <c r="D14" s="150" t="s">
        <v>583</v>
      </c>
      <c r="E14" t="s">
        <v>2133</v>
      </c>
      <c r="F14">
        <v>2164712.14</v>
      </c>
      <c r="G14">
        <v>108625.5</v>
      </c>
      <c r="H14">
        <v>594552.9</v>
      </c>
      <c r="I14">
        <v>460176.14</v>
      </c>
      <c r="J14">
        <v>284340.03000000003</v>
      </c>
      <c r="L14">
        <v>12853</v>
      </c>
      <c r="M14">
        <v>118251.87</v>
      </c>
      <c r="O14">
        <v>107.44</v>
      </c>
      <c r="S14">
        <v>3667594.89</v>
      </c>
      <c r="V14">
        <v>203788.98</v>
      </c>
      <c r="W14">
        <v>180000</v>
      </c>
      <c r="Z14">
        <v>531528</v>
      </c>
      <c r="AA14">
        <v>24700</v>
      </c>
      <c r="AB14">
        <v>696000</v>
      </c>
      <c r="AE14">
        <v>397246.28</v>
      </c>
      <c r="AF14">
        <v>31891.19</v>
      </c>
      <c r="AJ14">
        <v>1280</v>
      </c>
      <c r="AM14" s="123">
        <f t="shared" si="5"/>
        <v>2867890.54</v>
      </c>
      <c r="AN14" s="129">
        <f t="shared" si="6"/>
        <v>131212.31</v>
      </c>
      <c r="AO14" s="142">
        <f t="shared" si="7"/>
        <v>2736678.23</v>
      </c>
      <c r="AP14" s="143">
        <f t="shared" si="8"/>
        <v>940016.98</v>
      </c>
      <c r="AQ14" s="143">
        <f t="shared" si="9"/>
        <v>1126417.47</v>
      </c>
      <c r="AR14" s="125">
        <f t="shared" si="4"/>
        <v>-186400.49</v>
      </c>
    </row>
    <row r="15" spans="1:44" ht="14.4" thickBot="1" x14ac:dyDescent="0.3">
      <c r="A15" s="115" t="s">
        <v>242</v>
      </c>
      <c r="B15" s="115" t="s">
        <v>23</v>
      </c>
      <c r="C15" s="149">
        <v>4649</v>
      </c>
      <c r="D15" s="150" t="s">
        <v>584</v>
      </c>
      <c r="E15" t="s">
        <v>2134</v>
      </c>
      <c r="F15">
        <v>1172583.74</v>
      </c>
      <c r="G15">
        <v>5000</v>
      </c>
      <c r="H15">
        <v>328306.3</v>
      </c>
      <c r="I15">
        <v>401126.27</v>
      </c>
      <c r="J15">
        <v>636979.94999999995</v>
      </c>
      <c r="M15">
        <v>57018.53</v>
      </c>
      <c r="O15">
        <v>0</v>
      </c>
      <c r="S15">
        <v>464303.69</v>
      </c>
      <c r="T15">
        <v>2287723.02</v>
      </c>
      <c r="V15">
        <v>89205.68</v>
      </c>
      <c r="Z15">
        <v>298178</v>
      </c>
      <c r="AB15">
        <v>375374</v>
      </c>
      <c r="AC15">
        <v>4090.08</v>
      </c>
      <c r="AE15">
        <v>235419.02</v>
      </c>
      <c r="AF15">
        <v>37549.56</v>
      </c>
      <c r="AM15" s="123">
        <f t="shared" si="5"/>
        <v>1505890.04</v>
      </c>
      <c r="AN15" s="129">
        <f t="shared" si="6"/>
        <v>57018.53</v>
      </c>
      <c r="AO15" s="142">
        <f t="shared" si="7"/>
        <v>1448871.51</v>
      </c>
      <c r="AP15" s="143">
        <f t="shared" si="8"/>
        <v>387383.68</v>
      </c>
      <c r="AQ15" s="143">
        <f t="shared" si="9"/>
        <v>652432.65999999992</v>
      </c>
      <c r="AR15" s="125">
        <f t="shared" si="4"/>
        <v>-265048.97999999992</v>
      </c>
    </row>
    <row r="16" spans="1:44" ht="14.4" thickBot="1" x14ac:dyDescent="0.3">
      <c r="A16" s="115" t="s">
        <v>242</v>
      </c>
      <c r="B16" s="115" t="s">
        <v>23</v>
      </c>
      <c r="C16" s="149">
        <v>8434</v>
      </c>
      <c r="D16" s="150" t="s">
        <v>585</v>
      </c>
      <c r="E16" t="s">
        <v>2135</v>
      </c>
      <c r="F16">
        <v>1274402.47</v>
      </c>
      <c r="G16">
        <v>61645</v>
      </c>
      <c r="H16">
        <v>604141.29</v>
      </c>
      <c r="I16">
        <v>535409.72</v>
      </c>
      <c r="J16">
        <v>654665.38</v>
      </c>
      <c r="L16">
        <v>14510</v>
      </c>
      <c r="M16">
        <v>117979.3</v>
      </c>
      <c r="O16">
        <v>0</v>
      </c>
      <c r="S16">
        <v>2896839.4</v>
      </c>
      <c r="T16">
        <v>312292.87</v>
      </c>
      <c r="V16">
        <v>276904.90000000002</v>
      </c>
      <c r="Z16">
        <v>553190</v>
      </c>
      <c r="AA16">
        <v>18000</v>
      </c>
      <c r="AB16">
        <v>693405</v>
      </c>
      <c r="AE16">
        <v>307718.39</v>
      </c>
      <c r="AF16">
        <v>58329.22</v>
      </c>
      <c r="AM16" s="123">
        <f t="shared" si="5"/>
        <v>1940188.76</v>
      </c>
      <c r="AN16" s="129">
        <f t="shared" si="6"/>
        <v>132489.29999999999</v>
      </c>
      <c r="AO16" s="142">
        <f t="shared" si="7"/>
        <v>1807699.46</v>
      </c>
      <c r="AP16" s="143">
        <f t="shared" si="8"/>
        <v>848094.9</v>
      </c>
      <c r="AQ16" s="143">
        <f t="shared" si="9"/>
        <v>1059452.6100000001</v>
      </c>
      <c r="AR16" s="125">
        <f t="shared" si="4"/>
        <v>-211357.71000000008</v>
      </c>
    </row>
    <row r="17" spans="1:44" ht="14.4" thickBot="1" x14ac:dyDescent="0.3">
      <c r="A17" s="115" t="s">
        <v>242</v>
      </c>
      <c r="B17" s="115" t="s">
        <v>23</v>
      </c>
      <c r="C17" s="149">
        <v>9149</v>
      </c>
      <c r="D17" s="150" t="s">
        <v>586</v>
      </c>
      <c r="E17" t="s">
        <v>2136</v>
      </c>
      <c r="F17">
        <v>1784547.98</v>
      </c>
      <c r="G17">
        <v>26840</v>
      </c>
      <c r="H17">
        <v>1249630.28</v>
      </c>
      <c r="I17">
        <v>880065.7</v>
      </c>
      <c r="J17">
        <v>140472.01999999999</v>
      </c>
      <c r="M17">
        <v>123290.85</v>
      </c>
      <c r="O17">
        <v>112</v>
      </c>
      <c r="S17">
        <v>3244693.01</v>
      </c>
      <c r="T17">
        <v>928313.81</v>
      </c>
      <c r="V17">
        <v>235789.31</v>
      </c>
      <c r="Z17">
        <v>424578</v>
      </c>
      <c r="AA17">
        <v>2671</v>
      </c>
      <c r="AB17">
        <v>575410</v>
      </c>
      <c r="AE17">
        <v>280423.78000000003</v>
      </c>
      <c r="AF17">
        <v>21951.22</v>
      </c>
      <c r="AJ17">
        <v>107</v>
      </c>
      <c r="AM17" s="123">
        <f t="shared" si="5"/>
        <v>3061018.26</v>
      </c>
      <c r="AN17" s="129">
        <f t="shared" si="6"/>
        <v>123402.85</v>
      </c>
      <c r="AO17" s="142">
        <f t="shared" si="7"/>
        <v>2937615.4099999997</v>
      </c>
      <c r="AP17" s="143">
        <f t="shared" si="8"/>
        <v>663038.31000000006</v>
      </c>
      <c r="AQ17" s="143">
        <f t="shared" si="9"/>
        <v>877892</v>
      </c>
      <c r="AR17" s="125">
        <f t="shared" si="4"/>
        <v>-214853.68999999994</v>
      </c>
    </row>
    <row r="18" spans="1:44" ht="14.4" thickBot="1" x14ac:dyDescent="0.3">
      <c r="A18" s="115" t="s">
        <v>242</v>
      </c>
      <c r="B18" s="115" t="s">
        <v>23</v>
      </c>
      <c r="C18" s="149">
        <v>6199</v>
      </c>
      <c r="D18" s="150" t="s">
        <v>587</v>
      </c>
      <c r="E18" t="s">
        <v>2137</v>
      </c>
      <c r="F18">
        <v>1643389.13</v>
      </c>
      <c r="G18">
        <v>50316.14</v>
      </c>
      <c r="H18">
        <v>549039.23</v>
      </c>
      <c r="I18">
        <v>175501</v>
      </c>
      <c r="J18">
        <v>231775.58</v>
      </c>
      <c r="L18">
        <v>0</v>
      </c>
      <c r="M18">
        <v>98879</v>
      </c>
      <c r="O18">
        <v>0</v>
      </c>
      <c r="S18">
        <v>1709090.58</v>
      </c>
      <c r="T18">
        <v>955989.15</v>
      </c>
      <c r="V18">
        <v>375210.97</v>
      </c>
      <c r="X18">
        <v>5447.68</v>
      </c>
      <c r="Z18">
        <v>480707</v>
      </c>
      <c r="AB18">
        <v>585591</v>
      </c>
      <c r="AE18">
        <v>358311.18</v>
      </c>
      <c r="AF18">
        <v>26341.119999999999</v>
      </c>
      <c r="AJ18">
        <v>5060</v>
      </c>
      <c r="AM18" s="123">
        <f t="shared" si="5"/>
        <v>2242744.5</v>
      </c>
      <c r="AN18" s="129">
        <f t="shared" si="6"/>
        <v>98879</v>
      </c>
      <c r="AO18" s="142">
        <f t="shared" si="7"/>
        <v>2143865.5</v>
      </c>
      <c r="AP18" s="143">
        <f t="shared" si="8"/>
        <v>861365.64999999991</v>
      </c>
      <c r="AQ18" s="143">
        <f t="shared" si="9"/>
        <v>975303.29999999993</v>
      </c>
      <c r="AR18" s="125">
        <f t="shared" si="4"/>
        <v>-113937.65000000002</v>
      </c>
    </row>
    <row r="19" spans="1:44" ht="14.4" thickBot="1" x14ac:dyDescent="0.3">
      <c r="A19" s="115" t="s">
        <v>242</v>
      </c>
      <c r="B19" s="115" t="s">
        <v>23</v>
      </c>
      <c r="C19" s="149">
        <v>5135</v>
      </c>
      <c r="D19" s="150" t="s">
        <v>588</v>
      </c>
      <c r="E19" t="s">
        <v>2138</v>
      </c>
      <c r="F19">
        <v>1689827.74</v>
      </c>
      <c r="G19">
        <v>12000</v>
      </c>
      <c r="H19">
        <v>284777.51</v>
      </c>
      <c r="I19">
        <v>1400025.46</v>
      </c>
      <c r="J19">
        <v>981383.62</v>
      </c>
      <c r="L19">
        <v>2000</v>
      </c>
      <c r="M19">
        <v>78882.87</v>
      </c>
      <c r="O19">
        <v>42</v>
      </c>
      <c r="S19">
        <v>3171098.95</v>
      </c>
      <c r="T19">
        <v>1540469.93</v>
      </c>
      <c r="V19">
        <v>45668.17</v>
      </c>
      <c r="Z19">
        <v>522861</v>
      </c>
      <c r="AA19">
        <v>18500</v>
      </c>
      <c r="AB19">
        <v>602987</v>
      </c>
      <c r="AE19">
        <v>341972</v>
      </c>
      <c r="AF19">
        <v>66549.59</v>
      </c>
      <c r="AM19" s="123">
        <f t="shared" si="5"/>
        <v>1986605.25</v>
      </c>
      <c r="AN19" s="129">
        <f t="shared" si="6"/>
        <v>80924.87</v>
      </c>
      <c r="AO19" s="142">
        <f t="shared" si="7"/>
        <v>1905680.38</v>
      </c>
      <c r="AP19" s="143">
        <f t="shared" si="8"/>
        <v>587029.17000000004</v>
      </c>
      <c r="AQ19" s="143">
        <f t="shared" si="9"/>
        <v>1011508.59</v>
      </c>
      <c r="AR19" s="125">
        <f t="shared" si="4"/>
        <v>-424479.41999999993</v>
      </c>
    </row>
    <row r="20" spans="1:44" ht="14.4" thickBot="1" x14ac:dyDescent="0.3">
      <c r="A20" s="115" t="s">
        <v>242</v>
      </c>
      <c r="B20" s="115" t="s">
        <v>23</v>
      </c>
      <c r="C20" s="149">
        <v>10482</v>
      </c>
      <c r="D20" s="150" t="s">
        <v>589</v>
      </c>
      <c r="E20" t="s">
        <v>2139</v>
      </c>
      <c r="F20">
        <v>3187991.59</v>
      </c>
      <c r="G20">
        <v>14329.5</v>
      </c>
      <c r="H20">
        <v>510266.91</v>
      </c>
      <c r="I20">
        <v>1071500.03</v>
      </c>
      <c r="J20">
        <v>492542.42</v>
      </c>
      <c r="M20">
        <v>118161.07</v>
      </c>
      <c r="O20">
        <v>0</v>
      </c>
      <c r="S20">
        <v>2974518.9</v>
      </c>
      <c r="T20">
        <v>2399548.4500000002</v>
      </c>
      <c r="V20">
        <v>352960.83</v>
      </c>
      <c r="Z20">
        <v>757029</v>
      </c>
      <c r="AA20">
        <v>25000</v>
      </c>
      <c r="AB20">
        <v>942408</v>
      </c>
      <c r="AE20">
        <v>384228.18</v>
      </c>
      <c r="AF20">
        <v>23951.62</v>
      </c>
      <c r="AM20" s="123">
        <f t="shared" si="5"/>
        <v>3712588</v>
      </c>
      <c r="AN20" s="129">
        <f t="shared" si="6"/>
        <v>118161.07</v>
      </c>
      <c r="AO20" s="142">
        <f t="shared" si="7"/>
        <v>3594426.93</v>
      </c>
      <c r="AP20" s="143">
        <f t="shared" si="8"/>
        <v>1134989.83</v>
      </c>
      <c r="AQ20" s="143">
        <f t="shared" si="9"/>
        <v>1350587.8</v>
      </c>
      <c r="AR20" s="125">
        <f t="shared" si="4"/>
        <v>-215597.96999999997</v>
      </c>
    </row>
    <row r="21" spans="1:44" ht="14.4" thickBot="1" x14ac:dyDescent="0.3">
      <c r="A21" s="115" t="s">
        <v>242</v>
      </c>
      <c r="B21" s="115" t="s">
        <v>23</v>
      </c>
      <c r="C21" s="149">
        <v>8929</v>
      </c>
      <c r="D21" s="150" t="s">
        <v>590</v>
      </c>
      <c r="E21" t="s">
        <v>2140</v>
      </c>
      <c r="F21">
        <v>2591945.77</v>
      </c>
      <c r="G21">
        <v>37700</v>
      </c>
      <c r="H21">
        <v>468181.18</v>
      </c>
      <c r="I21">
        <v>660240.89</v>
      </c>
      <c r="J21">
        <v>1158211.97</v>
      </c>
      <c r="M21">
        <v>98835.41</v>
      </c>
      <c r="O21">
        <v>0</v>
      </c>
      <c r="S21">
        <v>624610.48</v>
      </c>
      <c r="T21">
        <v>3847094.62</v>
      </c>
      <c r="V21">
        <v>138518.07999999999</v>
      </c>
      <c r="W21">
        <v>814476</v>
      </c>
      <c r="Z21">
        <v>661183.5</v>
      </c>
      <c r="AA21">
        <v>15800</v>
      </c>
      <c r="AB21">
        <v>805840.5</v>
      </c>
      <c r="AE21">
        <v>421170.6</v>
      </c>
      <c r="AF21">
        <v>57227.18</v>
      </c>
      <c r="AM21" s="123">
        <f t="shared" si="5"/>
        <v>3097826.95</v>
      </c>
      <c r="AN21" s="129">
        <f t="shared" si="6"/>
        <v>98835.41</v>
      </c>
      <c r="AO21" s="142">
        <f t="shared" si="7"/>
        <v>2998991.54</v>
      </c>
      <c r="AP21" s="143">
        <f t="shared" si="8"/>
        <v>1629977.58</v>
      </c>
      <c r="AQ21" s="143">
        <f t="shared" si="9"/>
        <v>1284238.28</v>
      </c>
      <c r="AR21" s="125">
        <f t="shared" si="4"/>
        <v>345739.30000000005</v>
      </c>
    </row>
    <row r="22" spans="1:44" ht="14.4" thickBot="1" x14ac:dyDescent="0.3">
      <c r="A22" s="115" t="s">
        <v>242</v>
      </c>
      <c r="B22" s="115" t="s">
        <v>23</v>
      </c>
      <c r="C22" s="149">
        <v>13938</v>
      </c>
      <c r="D22" s="150" t="s">
        <v>591</v>
      </c>
      <c r="E22" t="s">
        <v>2141</v>
      </c>
      <c r="F22">
        <v>3172029.15</v>
      </c>
      <c r="G22">
        <v>53600</v>
      </c>
      <c r="H22">
        <v>3328842.92</v>
      </c>
      <c r="I22">
        <v>4</v>
      </c>
      <c r="J22">
        <v>731269.46</v>
      </c>
      <c r="L22">
        <v>24000</v>
      </c>
      <c r="M22">
        <v>75018.77</v>
      </c>
      <c r="O22">
        <v>0</v>
      </c>
      <c r="S22">
        <v>4574860.8</v>
      </c>
      <c r="T22">
        <v>2781867.7</v>
      </c>
      <c r="V22">
        <v>488624.16</v>
      </c>
      <c r="Z22">
        <v>736755.56</v>
      </c>
      <c r="AA22">
        <v>67800</v>
      </c>
      <c r="AB22">
        <v>891343.56</v>
      </c>
      <c r="AE22">
        <v>545888.54</v>
      </c>
      <c r="AF22">
        <v>21245.26</v>
      </c>
      <c r="AJ22">
        <v>4704.1000000000004</v>
      </c>
      <c r="AM22" s="123">
        <f t="shared" si="5"/>
        <v>6554472.0700000003</v>
      </c>
      <c r="AN22" s="129">
        <f t="shared" si="6"/>
        <v>99018.77</v>
      </c>
      <c r="AO22" s="142">
        <f t="shared" si="7"/>
        <v>6455453.3000000007</v>
      </c>
      <c r="AP22" s="143">
        <f t="shared" si="8"/>
        <v>1293179.72</v>
      </c>
      <c r="AQ22" s="143">
        <f t="shared" si="9"/>
        <v>1463181.4600000002</v>
      </c>
      <c r="AR22" s="125">
        <f t="shared" si="4"/>
        <v>-170001.74000000022</v>
      </c>
    </row>
    <row r="23" spans="1:44" ht="14.4" thickBot="1" x14ac:dyDescent="0.3">
      <c r="A23" s="115" t="s">
        <v>242</v>
      </c>
      <c r="B23" s="115" t="s">
        <v>23</v>
      </c>
      <c r="C23" s="149">
        <v>6484</v>
      </c>
      <c r="D23" s="150" t="s">
        <v>592</v>
      </c>
      <c r="E23" t="s">
        <v>2142</v>
      </c>
      <c r="F23">
        <v>2447546.2000000002</v>
      </c>
      <c r="G23">
        <v>10057.969999999999</v>
      </c>
      <c r="H23">
        <v>286543.75</v>
      </c>
      <c r="I23">
        <v>243817.76</v>
      </c>
      <c r="J23">
        <v>830047</v>
      </c>
      <c r="M23">
        <v>135676.47</v>
      </c>
      <c r="O23">
        <v>497.24</v>
      </c>
      <c r="S23">
        <v>2122565.37</v>
      </c>
      <c r="T23">
        <v>1887309.56</v>
      </c>
      <c r="V23">
        <v>114918.43</v>
      </c>
      <c r="X23">
        <v>0.4</v>
      </c>
      <c r="Z23">
        <v>576989</v>
      </c>
      <c r="AA23">
        <v>22950</v>
      </c>
      <c r="AB23">
        <v>630867</v>
      </c>
      <c r="AD23">
        <v>4145</v>
      </c>
      <c r="AE23">
        <v>365195.05</v>
      </c>
      <c r="AF23">
        <v>37526.74</v>
      </c>
      <c r="AJ23">
        <v>5160</v>
      </c>
      <c r="AM23" s="123">
        <f t="shared" si="5"/>
        <v>2744147.9200000004</v>
      </c>
      <c r="AN23" s="129">
        <f t="shared" si="6"/>
        <v>136173.71</v>
      </c>
      <c r="AO23" s="142">
        <f t="shared" si="7"/>
        <v>2607974.2100000004</v>
      </c>
      <c r="AP23" s="143">
        <f t="shared" si="8"/>
        <v>714857.83</v>
      </c>
      <c r="AQ23" s="143">
        <f t="shared" si="9"/>
        <v>1042893.79</v>
      </c>
      <c r="AR23" s="125">
        <f t="shared" si="4"/>
        <v>-328035.96000000008</v>
      </c>
    </row>
    <row r="24" spans="1:44" ht="14.4" thickBot="1" x14ac:dyDescent="0.3">
      <c r="A24" s="115" t="s">
        <v>242</v>
      </c>
      <c r="B24" s="115" t="s">
        <v>23</v>
      </c>
      <c r="C24" s="149">
        <v>4852</v>
      </c>
      <c r="D24" s="150" t="s">
        <v>593</v>
      </c>
      <c r="E24" t="s">
        <v>2143</v>
      </c>
      <c r="F24">
        <v>390374.14</v>
      </c>
      <c r="G24">
        <v>30043.35</v>
      </c>
      <c r="H24">
        <v>253043.94</v>
      </c>
      <c r="I24">
        <v>494294.21</v>
      </c>
      <c r="J24">
        <v>293301.89</v>
      </c>
      <c r="M24">
        <v>70138</v>
      </c>
      <c r="O24">
        <v>56</v>
      </c>
      <c r="S24">
        <v>-601436.28</v>
      </c>
      <c r="T24">
        <v>2302867.0299999998</v>
      </c>
      <c r="V24">
        <v>97619.35</v>
      </c>
      <c r="Z24">
        <v>337773</v>
      </c>
      <c r="AA24">
        <v>18500</v>
      </c>
      <c r="AB24">
        <v>394914</v>
      </c>
      <c r="AE24">
        <v>327851.21000000002</v>
      </c>
      <c r="AF24">
        <v>41694.36</v>
      </c>
      <c r="AM24" s="123">
        <f t="shared" si="5"/>
        <v>673461.42999999993</v>
      </c>
      <c r="AN24" s="129">
        <f t="shared" si="6"/>
        <v>70194</v>
      </c>
      <c r="AO24" s="142">
        <f t="shared" si="7"/>
        <v>603267.42999999993</v>
      </c>
      <c r="AP24" s="143">
        <f t="shared" si="8"/>
        <v>453892.35</v>
      </c>
      <c r="AQ24" s="143">
        <f t="shared" si="9"/>
        <v>764459.57</v>
      </c>
      <c r="AR24" s="125">
        <f t="shared" si="4"/>
        <v>-310567.21999999997</v>
      </c>
    </row>
    <row r="25" spans="1:44" ht="14.4" thickBot="1" x14ac:dyDescent="0.3">
      <c r="A25" s="115" t="s">
        <v>242</v>
      </c>
      <c r="B25" s="115" t="s">
        <v>23</v>
      </c>
      <c r="C25" s="149">
        <v>5055</v>
      </c>
      <c r="D25" s="150" t="s">
        <v>594</v>
      </c>
      <c r="E25" t="s">
        <v>2144</v>
      </c>
      <c r="F25">
        <v>1562196.8</v>
      </c>
      <c r="G25">
        <v>10741.6</v>
      </c>
      <c r="H25">
        <v>478884.22</v>
      </c>
      <c r="I25">
        <v>150737</v>
      </c>
      <c r="J25">
        <v>742240.34</v>
      </c>
      <c r="M25">
        <v>83770.64</v>
      </c>
      <c r="O25">
        <v>0</v>
      </c>
      <c r="S25">
        <v>1370297.45</v>
      </c>
      <c r="T25">
        <v>1722667.58</v>
      </c>
      <c r="V25">
        <v>135241.46</v>
      </c>
      <c r="Z25">
        <v>432706</v>
      </c>
      <c r="AA25">
        <v>4800</v>
      </c>
      <c r="AB25">
        <v>507493</v>
      </c>
      <c r="AE25">
        <v>292855.98</v>
      </c>
      <c r="AF25">
        <v>4334.1899999999996</v>
      </c>
      <c r="AM25" s="123">
        <f t="shared" si="5"/>
        <v>2051822.62</v>
      </c>
      <c r="AN25" s="129">
        <f t="shared" si="6"/>
        <v>83770.64</v>
      </c>
      <c r="AO25" s="142">
        <f t="shared" si="7"/>
        <v>1968051.9800000002</v>
      </c>
      <c r="AP25" s="143">
        <f t="shared" si="8"/>
        <v>572747.46</v>
      </c>
      <c r="AQ25" s="143">
        <f t="shared" si="9"/>
        <v>804683.16999999993</v>
      </c>
      <c r="AR25" s="125">
        <f t="shared" si="4"/>
        <v>-231935.70999999996</v>
      </c>
    </row>
    <row r="26" spans="1:44" ht="14.4" thickBot="1" x14ac:dyDescent="0.3">
      <c r="A26" s="115" t="s">
        <v>242</v>
      </c>
      <c r="B26" s="115" t="s">
        <v>23</v>
      </c>
      <c r="C26" s="149">
        <v>5073</v>
      </c>
      <c r="D26" s="150" t="s">
        <v>595</v>
      </c>
      <c r="E26" t="s">
        <v>2145</v>
      </c>
      <c r="F26">
        <v>881030.67</v>
      </c>
      <c r="G26">
        <v>18907.84</v>
      </c>
      <c r="H26">
        <v>772185.03</v>
      </c>
      <c r="I26">
        <v>242536.34</v>
      </c>
      <c r="J26">
        <v>730287.44</v>
      </c>
      <c r="L26">
        <v>100</v>
      </c>
      <c r="M26">
        <v>80474.600000000006</v>
      </c>
      <c r="O26">
        <v>0</v>
      </c>
      <c r="S26">
        <v>744779.85</v>
      </c>
      <c r="T26">
        <v>2074532.05</v>
      </c>
      <c r="V26">
        <v>97446.31</v>
      </c>
      <c r="Z26">
        <v>348284</v>
      </c>
      <c r="AB26">
        <v>397069</v>
      </c>
      <c r="AC26">
        <v>4908</v>
      </c>
      <c r="AE26">
        <v>262242.49</v>
      </c>
      <c r="AF26">
        <v>36450</v>
      </c>
      <c r="AM26" s="123">
        <f t="shared" si="5"/>
        <v>1672123.54</v>
      </c>
      <c r="AN26" s="129">
        <f t="shared" si="6"/>
        <v>80574.600000000006</v>
      </c>
      <c r="AO26" s="142">
        <f t="shared" si="7"/>
        <v>1591548.94</v>
      </c>
      <c r="AP26" s="143">
        <f t="shared" si="8"/>
        <v>445730.31</v>
      </c>
      <c r="AQ26" s="143">
        <f t="shared" si="9"/>
        <v>700669.49</v>
      </c>
      <c r="AR26" s="125">
        <f t="shared" si="4"/>
        <v>-254939.18</v>
      </c>
    </row>
    <row r="27" spans="1:44" ht="14.4" thickBot="1" x14ac:dyDescent="0.3">
      <c r="A27" s="115" t="s">
        <v>242</v>
      </c>
      <c r="B27" s="115" t="s">
        <v>23</v>
      </c>
      <c r="C27" s="149">
        <v>4573</v>
      </c>
      <c r="D27" s="150" t="s">
        <v>1020</v>
      </c>
      <c r="E27" t="s">
        <v>2146</v>
      </c>
      <c r="F27">
        <v>1825253.36</v>
      </c>
      <c r="G27">
        <v>28124.29</v>
      </c>
      <c r="H27">
        <v>759517.79</v>
      </c>
      <c r="I27">
        <v>242953.09</v>
      </c>
      <c r="J27">
        <v>1019559.77</v>
      </c>
      <c r="L27">
        <v>0</v>
      </c>
      <c r="M27">
        <v>69500.88</v>
      </c>
      <c r="O27">
        <v>0</v>
      </c>
      <c r="S27">
        <v>2631399.2400000002</v>
      </c>
      <c r="T27">
        <v>900591.29</v>
      </c>
      <c r="V27">
        <v>142246.85</v>
      </c>
      <c r="W27">
        <v>480332</v>
      </c>
      <c r="Z27">
        <v>626072</v>
      </c>
      <c r="AA27">
        <v>2233</v>
      </c>
      <c r="AB27">
        <v>700544</v>
      </c>
      <c r="AE27">
        <v>212551.07</v>
      </c>
      <c r="AF27">
        <v>59891.89</v>
      </c>
      <c r="AJ27">
        <v>3980</v>
      </c>
      <c r="AM27" s="123">
        <f t="shared" si="5"/>
        <v>2612895.4400000004</v>
      </c>
      <c r="AN27" s="129">
        <f t="shared" si="6"/>
        <v>69500.88</v>
      </c>
      <c r="AO27" s="142">
        <f t="shared" si="7"/>
        <v>2543394.5600000005</v>
      </c>
      <c r="AP27" s="143">
        <f t="shared" si="8"/>
        <v>1250883.8500000001</v>
      </c>
      <c r="AQ27" s="143">
        <f t="shared" si="9"/>
        <v>976966.96000000008</v>
      </c>
      <c r="AR27" s="125">
        <f t="shared" si="4"/>
        <v>273916.89</v>
      </c>
    </row>
    <row r="28" spans="1:44" ht="14.4" thickBot="1" x14ac:dyDescent="0.3">
      <c r="A28" s="115" t="s">
        <v>242</v>
      </c>
      <c r="B28" s="115" t="s">
        <v>23</v>
      </c>
      <c r="C28" s="149">
        <v>7350</v>
      </c>
      <c r="D28" s="150" t="s">
        <v>597</v>
      </c>
      <c r="E28" t="s">
        <v>2147</v>
      </c>
      <c r="F28">
        <v>1720022.77</v>
      </c>
      <c r="G28">
        <v>75594.3</v>
      </c>
      <c r="H28">
        <v>394614.02</v>
      </c>
      <c r="I28">
        <v>168854.34</v>
      </c>
      <c r="J28">
        <v>720482.43</v>
      </c>
      <c r="L28">
        <v>25734.63</v>
      </c>
      <c r="M28">
        <v>57141.51</v>
      </c>
      <c r="O28">
        <v>62041.94</v>
      </c>
      <c r="S28">
        <v>643013.87</v>
      </c>
      <c r="T28">
        <v>2673935.1</v>
      </c>
      <c r="V28">
        <v>150289.49</v>
      </c>
      <c r="Z28">
        <v>685714</v>
      </c>
      <c r="AB28">
        <v>810551</v>
      </c>
      <c r="AE28">
        <v>336639.16</v>
      </c>
      <c r="AF28">
        <v>71112.52</v>
      </c>
      <c r="AM28" s="123">
        <f t="shared" si="5"/>
        <v>2190231.09</v>
      </c>
      <c r="AN28" s="129">
        <f t="shared" si="6"/>
        <v>144918.08000000002</v>
      </c>
      <c r="AO28" s="142">
        <f t="shared" si="7"/>
        <v>2045313.0099999998</v>
      </c>
      <c r="AP28" s="143">
        <f t="shared" si="8"/>
        <v>836003.49</v>
      </c>
      <c r="AQ28" s="143">
        <f t="shared" si="9"/>
        <v>1218302.68</v>
      </c>
      <c r="AR28" s="125">
        <f t="shared" si="4"/>
        <v>-382299.18999999994</v>
      </c>
    </row>
    <row r="29" spans="1:44" ht="14.4" thickBot="1" x14ac:dyDescent="0.3">
      <c r="A29" s="115" t="s">
        <v>242</v>
      </c>
      <c r="B29" s="115" t="s">
        <v>23</v>
      </c>
      <c r="C29" s="149">
        <v>5666</v>
      </c>
      <c r="D29" s="150" t="s">
        <v>598</v>
      </c>
      <c r="E29" t="s">
        <v>2148</v>
      </c>
      <c r="F29">
        <v>1569906.94</v>
      </c>
      <c r="G29">
        <v>36680.17</v>
      </c>
      <c r="H29">
        <v>385960.41</v>
      </c>
      <c r="I29">
        <v>715689.62</v>
      </c>
      <c r="J29">
        <v>663102.06999999995</v>
      </c>
      <c r="L29">
        <v>117560</v>
      </c>
      <c r="M29">
        <v>72930</v>
      </c>
      <c r="O29">
        <v>0</v>
      </c>
      <c r="S29">
        <v>1665377</v>
      </c>
      <c r="T29">
        <v>1942985.43</v>
      </c>
      <c r="V29">
        <v>219331.18</v>
      </c>
      <c r="W29">
        <v>144800</v>
      </c>
      <c r="Z29">
        <v>511388</v>
      </c>
      <c r="AA29">
        <v>2100</v>
      </c>
      <c r="AB29">
        <v>556769</v>
      </c>
      <c r="AE29">
        <v>679632.76</v>
      </c>
      <c r="AF29">
        <v>66230.64</v>
      </c>
      <c r="AJ29">
        <v>2500</v>
      </c>
      <c r="AM29" s="123">
        <f t="shared" si="5"/>
        <v>1992547.5199999998</v>
      </c>
      <c r="AN29" s="129">
        <f t="shared" si="6"/>
        <v>190490</v>
      </c>
      <c r="AO29" s="142">
        <f t="shared" si="7"/>
        <v>1802057.5199999998</v>
      </c>
      <c r="AP29" s="143">
        <f t="shared" si="8"/>
        <v>877619.17999999993</v>
      </c>
      <c r="AQ29" s="143">
        <f t="shared" si="9"/>
        <v>1305132.3999999999</v>
      </c>
      <c r="AR29" s="125">
        <f t="shared" si="4"/>
        <v>-427513.22</v>
      </c>
    </row>
    <row r="30" spans="1:44" ht="14.4" thickBot="1" x14ac:dyDescent="0.3">
      <c r="A30" s="115" t="s">
        <v>242</v>
      </c>
      <c r="B30" s="115" t="s">
        <v>23</v>
      </c>
      <c r="C30" s="149">
        <v>5772</v>
      </c>
      <c r="D30" s="150" t="s">
        <v>599</v>
      </c>
      <c r="E30" t="s">
        <v>2149</v>
      </c>
      <c r="F30">
        <v>1624010.38</v>
      </c>
      <c r="G30">
        <v>20218.47</v>
      </c>
      <c r="H30">
        <v>379387.57</v>
      </c>
      <c r="I30">
        <v>927431.99</v>
      </c>
      <c r="J30">
        <v>2544220.46</v>
      </c>
      <c r="M30">
        <v>68414.45</v>
      </c>
      <c r="O30">
        <v>0</v>
      </c>
      <c r="S30">
        <v>2274700.65</v>
      </c>
      <c r="T30">
        <v>2306439.37</v>
      </c>
      <c r="V30">
        <v>244010.06</v>
      </c>
      <c r="W30">
        <v>1336576</v>
      </c>
      <c r="Z30">
        <v>445097</v>
      </c>
      <c r="AB30">
        <v>488002</v>
      </c>
      <c r="AE30">
        <v>636931.57999999996</v>
      </c>
      <c r="AF30">
        <v>47075.08</v>
      </c>
      <c r="AJ30">
        <v>7960</v>
      </c>
      <c r="AM30" s="123">
        <f t="shared" si="5"/>
        <v>2023616.42</v>
      </c>
      <c r="AN30" s="129">
        <f t="shared" si="6"/>
        <v>68414.45</v>
      </c>
      <c r="AO30" s="142">
        <f t="shared" si="7"/>
        <v>1955201.97</v>
      </c>
      <c r="AP30" s="143">
        <f t="shared" si="8"/>
        <v>2025683.06</v>
      </c>
      <c r="AQ30" s="143">
        <f t="shared" si="9"/>
        <v>1179968.6600000001</v>
      </c>
      <c r="AR30" s="125">
        <f t="shared" si="4"/>
        <v>845714.39999999991</v>
      </c>
    </row>
    <row r="31" spans="1:44" ht="14.4" thickBot="1" x14ac:dyDescent="0.3">
      <c r="A31" s="115" t="s">
        <v>242</v>
      </c>
      <c r="B31" s="115" t="s">
        <v>23</v>
      </c>
      <c r="C31" s="149">
        <v>3690</v>
      </c>
      <c r="D31" s="150" t="s">
        <v>600</v>
      </c>
      <c r="E31" t="s">
        <v>2150</v>
      </c>
      <c r="F31">
        <v>1560879.67</v>
      </c>
      <c r="G31">
        <v>22543.82</v>
      </c>
      <c r="H31">
        <v>224904.03</v>
      </c>
      <c r="I31">
        <v>207998.1</v>
      </c>
      <c r="J31">
        <v>357336.52</v>
      </c>
      <c r="M31">
        <v>38518.300000000003</v>
      </c>
      <c r="O31">
        <v>0</v>
      </c>
      <c r="S31">
        <v>961457.34</v>
      </c>
      <c r="T31">
        <v>1600056.47</v>
      </c>
      <c r="V31">
        <v>101648.23</v>
      </c>
      <c r="Z31">
        <v>345220</v>
      </c>
      <c r="AA31">
        <v>10000</v>
      </c>
      <c r="AB31">
        <v>418035</v>
      </c>
      <c r="AE31">
        <v>239182.93</v>
      </c>
      <c r="AF31">
        <v>26020.27</v>
      </c>
      <c r="AM31" s="123">
        <f t="shared" si="5"/>
        <v>1808327.52</v>
      </c>
      <c r="AN31" s="129">
        <f t="shared" si="6"/>
        <v>38518.300000000003</v>
      </c>
      <c r="AO31" s="142">
        <f t="shared" si="7"/>
        <v>1769809.22</v>
      </c>
      <c r="AP31" s="143">
        <f t="shared" si="8"/>
        <v>456868.23</v>
      </c>
      <c r="AQ31" s="143">
        <f t="shared" si="9"/>
        <v>683238.2</v>
      </c>
      <c r="AR31" s="125">
        <f t="shared" si="4"/>
        <v>-226369.96999999997</v>
      </c>
    </row>
    <row r="32" spans="1:44" ht="14.4" thickBot="1" x14ac:dyDescent="0.3">
      <c r="A32" s="115" t="s">
        <v>242</v>
      </c>
      <c r="B32" s="115" t="s">
        <v>23</v>
      </c>
      <c r="C32" s="149">
        <v>6191</v>
      </c>
      <c r="D32" s="150" t="s">
        <v>601</v>
      </c>
      <c r="E32" t="s">
        <v>2306</v>
      </c>
      <c r="F32">
        <v>1757592.38</v>
      </c>
      <c r="G32">
        <v>76572</v>
      </c>
      <c r="H32">
        <v>585369.06000000006</v>
      </c>
      <c r="I32">
        <v>3</v>
      </c>
      <c r="J32">
        <v>1349764.39</v>
      </c>
      <c r="L32">
        <v>54349.88</v>
      </c>
      <c r="M32">
        <v>87768.33</v>
      </c>
      <c r="O32">
        <v>0</v>
      </c>
      <c r="S32">
        <v>1054617.69</v>
      </c>
      <c r="T32">
        <v>2970314.75</v>
      </c>
      <c r="V32">
        <v>172785.45</v>
      </c>
      <c r="Z32">
        <v>494281</v>
      </c>
      <c r="AA32">
        <v>23000</v>
      </c>
      <c r="AB32">
        <v>634784</v>
      </c>
      <c r="AE32">
        <v>336779.24</v>
      </c>
      <c r="AF32">
        <v>68326.31</v>
      </c>
      <c r="AJ32">
        <v>47926.720000000001</v>
      </c>
      <c r="AM32" s="123">
        <f t="shared" si="5"/>
        <v>2419533.44</v>
      </c>
      <c r="AN32" s="129">
        <f t="shared" si="6"/>
        <v>142118.21</v>
      </c>
      <c r="AO32" s="142">
        <f t="shared" si="7"/>
        <v>2277415.23</v>
      </c>
      <c r="AP32" s="143">
        <f t="shared" si="8"/>
        <v>690066.45</v>
      </c>
      <c r="AQ32" s="143">
        <f t="shared" si="9"/>
        <v>1087816.27</v>
      </c>
      <c r="AR32" s="125">
        <f t="shared" si="4"/>
        <v>-397749.82000000007</v>
      </c>
    </row>
    <row r="33" spans="1:44" ht="14.4" thickBot="1" x14ac:dyDescent="0.3">
      <c r="A33" s="115" t="s">
        <v>242</v>
      </c>
      <c r="B33" s="115" t="s">
        <v>23</v>
      </c>
      <c r="C33" s="149">
        <v>8132</v>
      </c>
      <c r="D33" s="150" t="s">
        <v>602</v>
      </c>
      <c r="E33" t="s">
        <v>2307</v>
      </c>
      <c r="F33">
        <v>2134890.64</v>
      </c>
      <c r="G33">
        <v>158426</v>
      </c>
      <c r="H33">
        <v>468349.7</v>
      </c>
      <c r="I33">
        <v>933962.23999999999</v>
      </c>
      <c r="J33">
        <v>977360.55</v>
      </c>
      <c r="M33">
        <v>97620.53</v>
      </c>
      <c r="O33">
        <v>0</v>
      </c>
      <c r="S33">
        <v>1602097.04</v>
      </c>
      <c r="T33">
        <v>3203233.17</v>
      </c>
      <c r="V33">
        <v>248122.91</v>
      </c>
      <c r="Z33">
        <v>467282</v>
      </c>
      <c r="AB33">
        <v>615203</v>
      </c>
      <c r="AE33">
        <v>262875.21999999997</v>
      </c>
      <c r="AF33">
        <v>66313.3</v>
      </c>
      <c r="AJ33">
        <v>975</v>
      </c>
      <c r="AM33" s="123">
        <f t="shared" si="5"/>
        <v>2761666.3400000003</v>
      </c>
      <c r="AN33" s="129">
        <f t="shared" si="6"/>
        <v>97620.53</v>
      </c>
      <c r="AO33" s="142">
        <f t="shared" si="7"/>
        <v>2664045.8100000005</v>
      </c>
      <c r="AP33" s="143">
        <f t="shared" si="8"/>
        <v>715404.91</v>
      </c>
      <c r="AQ33" s="143">
        <f t="shared" si="9"/>
        <v>945366.52</v>
      </c>
      <c r="AR33" s="125">
        <f t="shared" si="4"/>
        <v>-229961.61</v>
      </c>
    </row>
    <row r="34" spans="1:44" ht="14.4" thickBot="1" x14ac:dyDescent="0.3">
      <c r="A34" s="115" t="s">
        <v>242</v>
      </c>
      <c r="B34" s="115" t="s">
        <v>23</v>
      </c>
      <c r="C34" s="149">
        <v>2634</v>
      </c>
      <c r="D34" s="150" t="s">
        <v>603</v>
      </c>
      <c r="E34" t="s">
        <v>2308</v>
      </c>
      <c r="F34">
        <v>1451666.03</v>
      </c>
      <c r="G34">
        <v>43908.2</v>
      </c>
      <c r="H34">
        <v>937268.54</v>
      </c>
      <c r="I34">
        <v>3</v>
      </c>
      <c r="J34">
        <v>255893.29</v>
      </c>
      <c r="M34">
        <v>169858.01</v>
      </c>
      <c r="O34">
        <v>0</v>
      </c>
      <c r="S34">
        <v>684124.66</v>
      </c>
      <c r="T34">
        <v>2001291.5</v>
      </c>
      <c r="V34">
        <v>6080</v>
      </c>
      <c r="Z34">
        <v>301133.5</v>
      </c>
      <c r="AA34">
        <v>100</v>
      </c>
      <c r="AB34">
        <v>312957.5</v>
      </c>
      <c r="AE34">
        <v>147850.54999999999</v>
      </c>
      <c r="AF34">
        <v>13040.56</v>
      </c>
      <c r="AM34" s="123">
        <f t="shared" si="5"/>
        <v>2432842.77</v>
      </c>
      <c r="AN34" s="129">
        <f t="shared" si="6"/>
        <v>169858.01</v>
      </c>
      <c r="AO34" s="142">
        <f t="shared" si="7"/>
        <v>2262984.7599999998</v>
      </c>
      <c r="AP34" s="143">
        <f t="shared" si="8"/>
        <v>307313.5</v>
      </c>
      <c r="AQ34" s="143">
        <f t="shared" si="9"/>
        <v>473848.61</v>
      </c>
      <c r="AR34" s="125">
        <f t="shared" si="4"/>
        <v>-166535.10999999999</v>
      </c>
    </row>
    <row r="35" spans="1:44" ht="14.4" thickBot="1" x14ac:dyDescent="0.3">
      <c r="A35" s="115" t="s">
        <v>242</v>
      </c>
      <c r="B35" s="115" t="s">
        <v>23</v>
      </c>
      <c r="C35" s="149">
        <v>5394</v>
      </c>
      <c r="D35" s="150" t="s">
        <v>604</v>
      </c>
      <c r="E35" t="s">
        <v>2335</v>
      </c>
      <c r="F35">
        <v>1369388.99</v>
      </c>
      <c r="G35">
        <v>47738.49</v>
      </c>
      <c r="H35">
        <v>328832.15000000002</v>
      </c>
      <c r="I35">
        <v>767181.67</v>
      </c>
      <c r="J35">
        <v>926260.76</v>
      </c>
      <c r="M35">
        <v>90474.99</v>
      </c>
      <c r="O35">
        <v>0</v>
      </c>
      <c r="S35">
        <v>-620157.01</v>
      </c>
      <c r="T35">
        <v>3800882.66</v>
      </c>
      <c r="V35">
        <v>43482</v>
      </c>
      <c r="W35">
        <v>490774</v>
      </c>
      <c r="X35">
        <v>0.03</v>
      </c>
      <c r="Z35">
        <v>570957</v>
      </c>
      <c r="AA35">
        <v>18606</v>
      </c>
      <c r="AB35">
        <v>629057</v>
      </c>
      <c r="AE35">
        <v>268668.83</v>
      </c>
      <c r="AF35">
        <v>57891.78</v>
      </c>
      <c r="AM35" s="123">
        <f t="shared" si="5"/>
        <v>1745959.63</v>
      </c>
      <c r="AN35" s="129">
        <f t="shared" si="6"/>
        <v>90474.99</v>
      </c>
      <c r="AO35" s="142">
        <f t="shared" si="7"/>
        <v>1655484.64</v>
      </c>
      <c r="AP35" s="143">
        <f t="shared" si="8"/>
        <v>1123819.03</v>
      </c>
      <c r="AQ35" s="143">
        <f t="shared" si="9"/>
        <v>955617.6100000001</v>
      </c>
      <c r="AR35" s="125">
        <f t="shared" si="4"/>
        <v>168201.41999999993</v>
      </c>
    </row>
    <row r="36" spans="1:44" ht="14.4" thickBot="1" x14ac:dyDescent="0.3">
      <c r="A36" s="115" t="s">
        <v>246</v>
      </c>
      <c r="B36" s="115" t="s">
        <v>24</v>
      </c>
      <c r="C36" s="149">
        <v>3425</v>
      </c>
      <c r="D36" s="150" t="s">
        <v>605</v>
      </c>
      <c r="E36" t="s">
        <v>2151</v>
      </c>
      <c r="F36">
        <v>1222149.46</v>
      </c>
      <c r="G36">
        <v>56841.3</v>
      </c>
      <c r="H36">
        <v>45616.62</v>
      </c>
      <c r="I36">
        <v>507241.66</v>
      </c>
      <c r="J36">
        <v>547388.06000000006</v>
      </c>
      <c r="L36">
        <v>209840</v>
      </c>
      <c r="M36">
        <v>80110</v>
      </c>
      <c r="O36">
        <v>69.5</v>
      </c>
      <c r="Q36">
        <v>384970</v>
      </c>
      <c r="S36">
        <v>-285792.09000000003</v>
      </c>
      <c r="T36">
        <v>2024806.3999999999</v>
      </c>
      <c r="V36">
        <v>359773.65</v>
      </c>
      <c r="Z36">
        <v>302439</v>
      </c>
      <c r="AB36">
        <v>472345</v>
      </c>
      <c r="AE36">
        <v>161481.63</v>
      </c>
      <c r="AF36">
        <v>48954.080000000002</v>
      </c>
      <c r="AJ36">
        <v>14198.65</v>
      </c>
      <c r="AM36" s="123">
        <f t="shared" si="5"/>
        <v>1324607.3800000001</v>
      </c>
      <c r="AN36" s="129">
        <f t="shared" si="6"/>
        <v>290019.5</v>
      </c>
      <c r="AO36" s="142">
        <f t="shared" si="7"/>
        <v>1034587.8800000001</v>
      </c>
      <c r="AP36" s="143">
        <f t="shared" si="8"/>
        <v>662212.65</v>
      </c>
      <c r="AQ36" s="143">
        <f t="shared" si="9"/>
        <v>696979.36</v>
      </c>
      <c r="AR36" s="125">
        <f t="shared" si="4"/>
        <v>-34766.709999999963</v>
      </c>
    </row>
    <row r="37" spans="1:44" ht="14.4" thickBot="1" x14ac:dyDescent="0.3">
      <c r="A37" s="115" t="s">
        <v>246</v>
      </c>
      <c r="B37" s="115" t="s">
        <v>24</v>
      </c>
      <c r="C37" s="149">
        <v>4047</v>
      </c>
      <c r="D37" s="150" t="s">
        <v>606</v>
      </c>
      <c r="E37" t="s">
        <v>2152</v>
      </c>
      <c r="F37">
        <v>1591397.82</v>
      </c>
      <c r="G37">
        <v>11627.3</v>
      </c>
      <c r="H37">
        <v>51755.87</v>
      </c>
      <c r="I37">
        <v>70734.95</v>
      </c>
      <c r="J37">
        <v>752148.43</v>
      </c>
      <c r="L37">
        <v>5080</v>
      </c>
      <c r="M37">
        <v>71030.37</v>
      </c>
      <c r="N37">
        <v>0</v>
      </c>
      <c r="O37">
        <v>2199.86</v>
      </c>
      <c r="S37">
        <v>244260.89</v>
      </c>
      <c r="T37">
        <v>2381908.6800000002</v>
      </c>
      <c r="V37">
        <v>102421.39</v>
      </c>
      <c r="Z37">
        <v>329556.5</v>
      </c>
      <c r="AA37">
        <v>19093.86</v>
      </c>
      <c r="AB37">
        <v>436661.5</v>
      </c>
      <c r="AE37">
        <v>176496.47</v>
      </c>
      <c r="AF37">
        <v>49892.160000000003</v>
      </c>
      <c r="AJ37">
        <v>14837.05</v>
      </c>
      <c r="AM37" s="123">
        <f t="shared" si="5"/>
        <v>1654780.9900000002</v>
      </c>
      <c r="AN37" s="129">
        <f t="shared" si="6"/>
        <v>78310.23</v>
      </c>
      <c r="AO37" s="142">
        <f t="shared" si="7"/>
        <v>1576470.7600000002</v>
      </c>
      <c r="AP37" s="143">
        <f t="shared" si="8"/>
        <v>451071.75</v>
      </c>
      <c r="AQ37" s="143">
        <f t="shared" si="9"/>
        <v>677887.18</v>
      </c>
      <c r="AR37" s="125">
        <f t="shared" si="4"/>
        <v>-226815.43000000005</v>
      </c>
    </row>
    <row r="38" spans="1:44" ht="14.4" thickBot="1" x14ac:dyDescent="0.3">
      <c r="A38" s="115" t="s">
        <v>246</v>
      </c>
      <c r="B38" s="115" t="s">
        <v>24</v>
      </c>
      <c r="C38" s="149">
        <v>3656</v>
      </c>
      <c r="D38" s="150" t="s">
        <v>607</v>
      </c>
      <c r="E38" t="s">
        <v>2153</v>
      </c>
      <c r="F38">
        <v>609107.67000000004</v>
      </c>
      <c r="G38">
        <v>16800</v>
      </c>
      <c r="H38">
        <v>77733.98</v>
      </c>
      <c r="I38">
        <v>527080.35</v>
      </c>
      <c r="J38">
        <v>799709.92</v>
      </c>
      <c r="L38">
        <v>0</v>
      </c>
      <c r="M38">
        <v>53930.559999999998</v>
      </c>
      <c r="O38">
        <v>1790</v>
      </c>
      <c r="S38">
        <v>-649085.19999999995</v>
      </c>
      <c r="T38">
        <v>2692203.68</v>
      </c>
      <c r="V38">
        <v>313447.76</v>
      </c>
      <c r="Z38">
        <v>562002</v>
      </c>
      <c r="AB38">
        <v>668782</v>
      </c>
      <c r="AE38">
        <v>188636.43</v>
      </c>
      <c r="AF38">
        <v>53904.9</v>
      </c>
      <c r="AJ38">
        <v>32533.55</v>
      </c>
      <c r="AM38" s="123">
        <f t="shared" si="5"/>
        <v>703641.65</v>
      </c>
      <c r="AN38" s="129">
        <f t="shared" si="6"/>
        <v>55720.56</v>
      </c>
      <c r="AO38" s="142">
        <f t="shared" si="7"/>
        <v>647921.09000000008</v>
      </c>
      <c r="AP38" s="143">
        <f t="shared" si="8"/>
        <v>875449.76</v>
      </c>
      <c r="AQ38" s="143">
        <f t="shared" si="9"/>
        <v>943856.88</v>
      </c>
      <c r="AR38" s="125">
        <f t="shared" si="4"/>
        <v>-68407.12</v>
      </c>
    </row>
    <row r="39" spans="1:44" ht="14.4" thickBot="1" x14ac:dyDescent="0.3">
      <c r="A39" s="115" t="s">
        <v>246</v>
      </c>
      <c r="B39" s="115" t="s">
        <v>24</v>
      </c>
      <c r="C39" s="149">
        <v>3640</v>
      </c>
      <c r="D39" s="150" t="s">
        <v>608</v>
      </c>
      <c r="E39" t="s">
        <v>2154</v>
      </c>
      <c r="F39">
        <v>226249.49</v>
      </c>
      <c r="G39">
        <v>286385.26</v>
      </c>
      <c r="H39">
        <v>105696.46</v>
      </c>
      <c r="I39">
        <v>71510.25</v>
      </c>
      <c r="J39">
        <v>496167.65</v>
      </c>
      <c r="L39">
        <v>4800</v>
      </c>
      <c r="M39">
        <v>45270.41</v>
      </c>
      <c r="O39">
        <v>0</v>
      </c>
      <c r="Q39">
        <v>8400</v>
      </c>
      <c r="S39">
        <v>589964.65</v>
      </c>
      <c r="T39">
        <v>288756.2</v>
      </c>
      <c r="V39">
        <v>513516.29</v>
      </c>
      <c r="Z39">
        <v>195573</v>
      </c>
      <c r="AA39">
        <v>15845.57</v>
      </c>
      <c r="AB39">
        <v>334165</v>
      </c>
      <c r="AE39">
        <v>106355.81</v>
      </c>
      <c r="AF39">
        <v>27853.06</v>
      </c>
      <c r="AJ39">
        <v>7743.14</v>
      </c>
      <c r="AM39" s="123">
        <f t="shared" si="5"/>
        <v>618331.21</v>
      </c>
      <c r="AN39" s="129">
        <f t="shared" si="6"/>
        <v>50070.41</v>
      </c>
      <c r="AO39" s="142">
        <f t="shared" si="7"/>
        <v>568260.79999999993</v>
      </c>
      <c r="AP39" s="143">
        <f t="shared" si="8"/>
        <v>724934.86</v>
      </c>
      <c r="AQ39" s="143">
        <f t="shared" si="9"/>
        <v>476117.01</v>
      </c>
      <c r="AR39" s="125">
        <f t="shared" si="4"/>
        <v>248817.84999999998</v>
      </c>
    </row>
    <row r="40" spans="1:44" ht="14.4" thickBot="1" x14ac:dyDescent="0.3">
      <c r="A40" s="115" t="s">
        <v>246</v>
      </c>
      <c r="B40" s="115" t="s">
        <v>24</v>
      </c>
      <c r="C40" s="149">
        <v>7398</v>
      </c>
      <c r="D40" s="150" t="s">
        <v>609</v>
      </c>
      <c r="E40" t="s">
        <v>2155</v>
      </c>
      <c r="F40">
        <v>2766713.82</v>
      </c>
      <c r="G40">
        <v>10782.75</v>
      </c>
      <c r="H40">
        <v>132523.16</v>
      </c>
      <c r="I40">
        <v>-5287.05</v>
      </c>
      <c r="J40">
        <v>1105150.42</v>
      </c>
      <c r="L40">
        <v>4800</v>
      </c>
      <c r="M40">
        <v>75585.100000000006</v>
      </c>
      <c r="O40">
        <v>2157.88</v>
      </c>
      <c r="Q40">
        <v>2860</v>
      </c>
      <c r="S40">
        <v>486994.99</v>
      </c>
      <c r="T40">
        <v>3281518.85</v>
      </c>
      <c r="V40">
        <v>151706.07999999999</v>
      </c>
      <c r="Z40">
        <v>484347.5</v>
      </c>
      <c r="AA40">
        <v>682865.71</v>
      </c>
      <c r="AB40">
        <v>783419.36</v>
      </c>
      <c r="AE40">
        <v>251055.65</v>
      </c>
      <c r="AF40">
        <v>48004.2</v>
      </c>
      <c r="AH40">
        <v>80473.8</v>
      </c>
      <c r="AM40" s="123">
        <f t="shared" si="5"/>
        <v>2910019.73</v>
      </c>
      <c r="AN40" s="129">
        <f t="shared" si="6"/>
        <v>82542.98000000001</v>
      </c>
      <c r="AO40" s="142">
        <f t="shared" si="7"/>
        <v>2827476.75</v>
      </c>
      <c r="AP40" s="143">
        <f t="shared" si="8"/>
        <v>1318919.29</v>
      </c>
      <c r="AQ40" s="143">
        <f t="shared" si="9"/>
        <v>1162953.01</v>
      </c>
      <c r="AR40" s="125">
        <f t="shared" si="4"/>
        <v>155966.28000000003</v>
      </c>
    </row>
    <row r="41" spans="1:44" ht="14.4" thickBot="1" x14ac:dyDescent="0.3">
      <c r="A41" s="115" t="s">
        <v>246</v>
      </c>
      <c r="B41" s="115" t="s">
        <v>24</v>
      </c>
      <c r="C41" s="149">
        <v>7430</v>
      </c>
      <c r="D41" s="150" t="s">
        <v>610</v>
      </c>
      <c r="E41" t="s">
        <v>2156</v>
      </c>
      <c r="F41">
        <v>1573247.45</v>
      </c>
      <c r="G41">
        <v>7588.5</v>
      </c>
      <c r="H41">
        <v>105173.17</v>
      </c>
      <c r="I41">
        <v>455352.12</v>
      </c>
      <c r="J41">
        <v>268366.92</v>
      </c>
      <c r="L41">
        <v>6000</v>
      </c>
      <c r="M41">
        <v>69838</v>
      </c>
      <c r="O41">
        <v>5.92</v>
      </c>
      <c r="S41">
        <v>-1143837.8</v>
      </c>
      <c r="T41">
        <v>3750097.45</v>
      </c>
      <c r="V41">
        <v>148216.59</v>
      </c>
      <c r="Z41">
        <v>515690</v>
      </c>
      <c r="AA41">
        <v>19770.16</v>
      </c>
      <c r="AB41">
        <v>651725</v>
      </c>
      <c r="AE41">
        <v>212222.37</v>
      </c>
      <c r="AF41">
        <v>49090.49</v>
      </c>
      <c r="AJ41">
        <v>43014.3</v>
      </c>
      <c r="AM41" s="123">
        <f t="shared" si="5"/>
        <v>1686009.1199999999</v>
      </c>
      <c r="AN41" s="129">
        <f t="shared" si="6"/>
        <v>75843.92</v>
      </c>
      <c r="AO41" s="142">
        <f t="shared" si="7"/>
        <v>1610165.2</v>
      </c>
      <c r="AP41" s="143">
        <f t="shared" si="8"/>
        <v>683676.75</v>
      </c>
      <c r="AQ41" s="143">
        <f t="shared" si="9"/>
        <v>956052.16</v>
      </c>
      <c r="AR41" s="125">
        <f t="shared" si="4"/>
        <v>-272375.41000000003</v>
      </c>
    </row>
    <row r="42" spans="1:44" ht="14.4" thickBot="1" x14ac:dyDescent="0.3">
      <c r="A42" s="115" t="s">
        <v>246</v>
      </c>
      <c r="B42" s="115" t="s">
        <v>24</v>
      </c>
      <c r="C42" s="149">
        <v>2978</v>
      </c>
      <c r="D42" s="150" t="s">
        <v>611</v>
      </c>
      <c r="E42" t="s">
        <v>2157</v>
      </c>
      <c r="F42">
        <v>659984.06000000006</v>
      </c>
      <c r="G42">
        <v>23394.959999999999</v>
      </c>
      <c r="H42">
        <v>93806.1</v>
      </c>
      <c r="I42">
        <v>568353.06999999995</v>
      </c>
      <c r="J42">
        <v>412655.55</v>
      </c>
      <c r="L42">
        <v>21105</v>
      </c>
      <c r="M42">
        <v>60367.519999999997</v>
      </c>
      <c r="O42">
        <v>9.86</v>
      </c>
      <c r="Q42">
        <v>9700.5</v>
      </c>
      <c r="S42">
        <v>-43613.22</v>
      </c>
      <c r="T42">
        <v>1851653.95</v>
      </c>
      <c r="V42">
        <v>203740.96</v>
      </c>
      <c r="Z42">
        <v>368396</v>
      </c>
      <c r="AA42">
        <v>28174.79</v>
      </c>
      <c r="AB42">
        <v>480758</v>
      </c>
      <c r="AC42">
        <v>1480</v>
      </c>
      <c r="AD42">
        <v>2780</v>
      </c>
      <c r="AE42">
        <v>197594.94</v>
      </c>
      <c r="AF42">
        <v>43495.08</v>
      </c>
      <c r="AJ42">
        <v>15233.6</v>
      </c>
      <c r="AM42" s="123">
        <f t="shared" si="5"/>
        <v>777185.12</v>
      </c>
      <c r="AN42" s="129">
        <f t="shared" si="6"/>
        <v>81482.37999999999</v>
      </c>
      <c r="AO42" s="142">
        <f t="shared" si="7"/>
        <v>695702.74</v>
      </c>
      <c r="AP42" s="143">
        <f t="shared" si="8"/>
        <v>600311.75</v>
      </c>
      <c r="AQ42" s="143">
        <f t="shared" si="9"/>
        <v>741341.61999999988</v>
      </c>
      <c r="AR42" s="125">
        <f t="shared" si="4"/>
        <v>-141029.86999999988</v>
      </c>
    </row>
    <row r="43" spans="1:44" ht="14.4" thickBot="1" x14ac:dyDescent="0.3">
      <c r="A43" s="115" t="s">
        <v>246</v>
      </c>
      <c r="B43" s="115" t="s">
        <v>24</v>
      </c>
      <c r="C43" s="149">
        <v>3394</v>
      </c>
      <c r="D43" s="150" t="s">
        <v>612</v>
      </c>
      <c r="E43" t="s">
        <v>2309</v>
      </c>
      <c r="F43">
        <v>477691.77</v>
      </c>
      <c r="G43">
        <v>6959.64</v>
      </c>
      <c r="H43">
        <v>24973.23</v>
      </c>
      <c r="I43">
        <v>18350.310000000001</v>
      </c>
      <c r="J43">
        <v>431038.15</v>
      </c>
      <c r="L43">
        <v>13500</v>
      </c>
      <c r="M43">
        <v>48644</v>
      </c>
      <c r="O43">
        <v>6826.99</v>
      </c>
      <c r="Q43">
        <v>0</v>
      </c>
      <c r="S43">
        <v>-828310.84</v>
      </c>
      <c r="T43">
        <v>1865771.67</v>
      </c>
      <c r="V43">
        <v>217915.87</v>
      </c>
      <c r="Z43">
        <v>100736</v>
      </c>
      <c r="AA43">
        <v>35027.85</v>
      </c>
      <c r="AB43">
        <v>278923</v>
      </c>
      <c r="AE43">
        <v>180190.35</v>
      </c>
      <c r="AF43">
        <v>30115.02</v>
      </c>
      <c r="AJ43">
        <v>11870.07</v>
      </c>
      <c r="AM43" s="123">
        <f t="shared" si="5"/>
        <v>509624.64</v>
      </c>
      <c r="AN43" s="129">
        <f t="shared" si="6"/>
        <v>68970.990000000005</v>
      </c>
      <c r="AO43" s="142">
        <f t="shared" si="7"/>
        <v>440653.65</v>
      </c>
      <c r="AP43" s="143">
        <f t="shared" si="8"/>
        <v>353679.72</v>
      </c>
      <c r="AQ43" s="143">
        <f t="shared" si="9"/>
        <v>501098.44</v>
      </c>
      <c r="AR43" s="125">
        <f t="shared" si="4"/>
        <v>-147418.72000000003</v>
      </c>
    </row>
    <row r="44" spans="1:44" ht="14.4" thickBot="1" x14ac:dyDescent="0.3">
      <c r="A44" s="115" t="s">
        <v>246</v>
      </c>
      <c r="B44" s="115" t="s">
        <v>24</v>
      </c>
      <c r="C44" s="149">
        <v>1969</v>
      </c>
      <c r="D44" s="150" t="s">
        <v>613</v>
      </c>
      <c r="E44" t="s">
        <v>2310</v>
      </c>
      <c r="F44">
        <v>587039.68999999994</v>
      </c>
      <c r="G44">
        <v>5529</v>
      </c>
      <c r="H44">
        <v>23265.759999999998</v>
      </c>
      <c r="I44">
        <v>465599.28</v>
      </c>
      <c r="J44">
        <v>372333.18</v>
      </c>
      <c r="M44">
        <v>16232</v>
      </c>
      <c r="O44">
        <v>3202</v>
      </c>
      <c r="S44">
        <v>442361.89</v>
      </c>
      <c r="T44">
        <v>1234901.48</v>
      </c>
      <c r="V44">
        <v>19209.55</v>
      </c>
      <c r="Z44">
        <v>229986</v>
      </c>
      <c r="AA44">
        <v>2957.43</v>
      </c>
      <c r="AB44">
        <v>342187</v>
      </c>
      <c r="AE44">
        <v>111006.08</v>
      </c>
      <c r="AF44">
        <v>39829.360000000001</v>
      </c>
      <c r="AJ44">
        <v>2061</v>
      </c>
      <c r="AM44" s="123">
        <f t="shared" si="5"/>
        <v>615834.44999999995</v>
      </c>
      <c r="AN44" s="129">
        <f t="shared" si="6"/>
        <v>19434</v>
      </c>
      <c r="AO44" s="142">
        <f t="shared" si="7"/>
        <v>596400.44999999995</v>
      </c>
      <c r="AP44" s="143">
        <f t="shared" si="8"/>
        <v>252152.97999999998</v>
      </c>
      <c r="AQ44" s="143">
        <f t="shared" si="9"/>
        <v>495083.44</v>
      </c>
      <c r="AR44" s="125">
        <f t="shared" si="4"/>
        <v>-242930.46000000002</v>
      </c>
    </row>
    <row r="45" spans="1:44" ht="14.4" thickBot="1" x14ac:dyDescent="0.3">
      <c r="A45" s="115" t="s">
        <v>246</v>
      </c>
      <c r="B45" s="115" t="s">
        <v>24</v>
      </c>
      <c r="C45" s="149">
        <v>3732</v>
      </c>
      <c r="D45" s="150" t="s">
        <v>614</v>
      </c>
      <c r="E45" t="s">
        <v>2328</v>
      </c>
      <c r="F45">
        <v>1113592.98</v>
      </c>
      <c r="G45">
        <v>7991.1</v>
      </c>
      <c r="H45">
        <v>120901.06</v>
      </c>
      <c r="I45">
        <v>453645.16</v>
      </c>
      <c r="J45">
        <v>514953.45</v>
      </c>
      <c r="L45">
        <v>1500</v>
      </c>
      <c r="M45">
        <v>55150</v>
      </c>
      <c r="O45">
        <v>2714</v>
      </c>
      <c r="Q45">
        <v>316576</v>
      </c>
      <c r="S45">
        <v>-648519.64</v>
      </c>
      <c r="T45">
        <v>2300894.7000000002</v>
      </c>
      <c r="V45">
        <v>505114.54</v>
      </c>
      <c r="Z45">
        <v>240177</v>
      </c>
      <c r="AA45">
        <v>19748.53</v>
      </c>
      <c r="AB45">
        <v>327975</v>
      </c>
      <c r="AC45">
        <v>520</v>
      </c>
      <c r="AE45">
        <v>170080.22</v>
      </c>
      <c r="AF45">
        <v>44730.96</v>
      </c>
      <c r="AJ45">
        <v>38965.199999999997</v>
      </c>
      <c r="AM45" s="123">
        <f t="shared" si="5"/>
        <v>1242485.1400000001</v>
      </c>
      <c r="AN45" s="129">
        <f t="shared" si="6"/>
        <v>59364</v>
      </c>
      <c r="AO45" s="142">
        <f t="shared" si="7"/>
        <v>1183121.1400000001</v>
      </c>
      <c r="AP45" s="143">
        <f t="shared" si="8"/>
        <v>765040.07000000007</v>
      </c>
      <c r="AQ45" s="143">
        <f t="shared" si="9"/>
        <v>582271.37999999989</v>
      </c>
      <c r="AR45" s="125">
        <f t="shared" si="4"/>
        <v>182768.69000000018</v>
      </c>
    </row>
    <row r="46" spans="1:44" ht="14.4" thickBot="1" x14ac:dyDescent="0.3">
      <c r="A46" s="115" t="s">
        <v>246</v>
      </c>
      <c r="B46" s="115" t="s">
        <v>24</v>
      </c>
      <c r="C46" s="149">
        <v>3225</v>
      </c>
      <c r="D46" s="150" t="s">
        <v>615</v>
      </c>
      <c r="E46" t="s">
        <v>2336</v>
      </c>
      <c r="F46">
        <v>1108831.51</v>
      </c>
      <c r="G46">
        <v>9417</v>
      </c>
      <c r="H46">
        <v>33927.56</v>
      </c>
      <c r="I46">
        <v>3545718.78</v>
      </c>
      <c r="J46">
        <v>431401.16</v>
      </c>
      <c r="L46">
        <v>8000</v>
      </c>
      <c r="M46">
        <v>48341.81</v>
      </c>
      <c r="N46">
        <v>31200</v>
      </c>
      <c r="O46">
        <v>0</v>
      </c>
      <c r="S46">
        <v>1007515.26</v>
      </c>
      <c r="T46">
        <v>4006426</v>
      </c>
      <c r="V46">
        <v>428747.11</v>
      </c>
      <c r="Z46">
        <v>242084.14</v>
      </c>
      <c r="AB46">
        <v>417380.14</v>
      </c>
      <c r="AE46">
        <v>129933.62</v>
      </c>
      <c r="AF46">
        <v>68448.899999999994</v>
      </c>
      <c r="AI46">
        <v>20916.650000000001</v>
      </c>
      <c r="AJ46">
        <v>6339</v>
      </c>
      <c r="AM46" s="123">
        <f t="shared" si="5"/>
        <v>1152176.07</v>
      </c>
      <c r="AN46" s="129">
        <f t="shared" si="6"/>
        <v>87541.81</v>
      </c>
      <c r="AO46" s="142">
        <f t="shared" si="7"/>
        <v>1064634.26</v>
      </c>
      <c r="AP46" s="143">
        <f t="shared" si="8"/>
        <v>670831.25</v>
      </c>
      <c r="AQ46" s="143">
        <f t="shared" si="9"/>
        <v>643018.31000000006</v>
      </c>
      <c r="AR46" s="125">
        <f t="shared" si="4"/>
        <v>27812.939999999944</v>
      </c>
    </row>
    <row r="47" spans="1:44" ht="14.4" thickBot="1" x14ac:dyDescent="0.3">
      <c r="A47" s="115" t="s">
        <v>11</v>
      </c>
      <c r="B47" s="115" t="s">
        <v>12</v>
      </c>
      <c r="C47" s="149">
        <v>3207</v>
      </c>
      <c r="D47" s="150" t="s">
        <v>616</v>
      </c>
      <c r="E47" t="s">
        <v>2158</v>
      </c>
      <c r="F47">
        <v>136818.85</v>
      </c>
      <c r="G47">
        <v>312383.44</v>
      </c>
      <c r="H47">
        <v>125101.9</v>
      </c>
      <c r="I47">
        <v>4</v>
      </c>
      <c r="J47">
        <v>343830.88</v>
      </c>
      <c r="M47">
        <v>44285.5</v>
      </c>
      <c r="O47">
        <v>0</v>
      </c>
      <c r="S47">
        <v>-972541.37</v>
      </c>
      <c r="T47">
        <v>1895478.66</v>
      </c>
      <c r="V47">
        <v>148139.78</v>
      </c>
      <c r="X47">
        <v>100</v>
      </c>
      <c r="Z47">
        <v>308755.26</v>
      </c>
      <c r="AB47">
        <v>364655.26</v>
      </c>
      <c r="AE47">
        <v>139769.5</v>
      </c>
      <c r="AF47">
        <v>1654</v>
      </c>
      <c r="AM47" s="123">
        <f t="shared" si="5"/>
        <v>574304.19000000006</v>
      </c>
      <c r="AN47" s="129">
        <f t="shared" si="6"/>
        <v>44285.5</v>
      </c>
      <c r="AO47" s="142">
        <f t="shared" si="7"/>
        <v>530018.69000000006</v>
      </c>
      <c r="AP47" s="143">
        <f t="shared" si="8"/>
        <v>456995.04000000004</v>
      </c>
      <c r="AQ47" s="143">
        <f t="shared" si="9"/>
        <v>506078.76</v>
      </c>
      <c r="AR47" s="125">
        <f t="shared" si="4"/>
        <v>-49083.719999999972</v>
      </c>
    </row>
    <row r="48" spans="1:44" ht="14.4" thickBot="1" x14ac:dyDescent="0.3">
      <c r="A48" s="115" t="s">
        <v>11</v>
      </c>
      <c r="B48" s="115" t="s">
        <v>12</v>
      </c>
      <c r="C48" s="116">
        <v>3287</v>
      </c>
      <c r="D48" s="117" t="s">
        <v>617</v>
      </c>
      <c r="E48" t="s">
        <v>2159</v>
      </c>
      <c r="F48">
        <v>838982.69</v>
      </c>
      <c r="G48">
        <v>33907.32</v>
      </c>
      <c r="H48">
        <v>38347.300000000003</v>
      </c>
      <c r="I48">
        <v>465732.6</v>
      </c>
      <c r="J48">
        <v>180722.96</v>
      </c>
      <c r="L48">
        <v>0</v>
      </c>
      <c r="M48">
        <v>53760.5</v>
      </c>
      <c r="O48">
        <v>0</v>
      </c>
      <c r="S48">
        <v>-1685013.46</v>
      </c>
      <c r="T48">
        <v>2506199.65</v>
      </c>
      <c r="V48">
        <v>453304.21</v>
      </c>
      <c r="W48">
        <v>532542</v>
      </c>
      <c r="Z48">
        <v>478694.48</v>
      </c>
      <c r="AB48">
        <v>545140.47999999998</v>
      </c>
      <c r="AE48">
        <v>157303.13</v>
      </c>
      <c r="AF48">
        <v>12418.84</v>
      </c>
      <c r="AJ48">
        <v>66932.06</v>
      </c>
      <c r="AM48" s="123">
        <f t="shared" si="5"/>
        <v>911237.30999999994</v>
      </c>
      <c r="AN48" s="129">
        <f t="shared" si="6"/>
        <v>53760.5</v>
      </c>
      <c r="AO48" s="142">
        <f t="shared" si="7"/>
        <v>857476.80999999994</v>
      </c>
      <c r="AP48" s="143">
        <f t="shared" si="8"/>
        <v>1464540.69</v>
      </c>
      <c r="AQ48" s="143">
        <f t="shared" si="9"/>
        <v>781794.51</v>
      </c>
      <c r="AR48" s="125">
        <f t="shared" si="4"/>
        <v>682746.17999999993</v>
      </c>
    </row>
    <row r="49" spans="1:44" s="133" customFormat="1" ht="14.4" thickBot="1" x14ac:dyDescent="0.3">
      <c r="A49" s="118" t="s">
        <v>11</v>
      </c>
      <c r="B49" s="118" t="s">
        <v>12</v>
      </c>
      <c r="C49" s="119">
        <v>2936</v>
      </c>
      <c r="D49" s="120" t="s">
        <v>618</v>
      </c>
      <c r="E49" t="s">
        <v>2160</v>
      </c>
      <c r="F49">
        <v>796387.64</v>
      </c>
      <c r="G49">
        <v>216154</v>
      </c>
      <c r="H49">
        <v>78280.539999999994</v>
      </c>
      <c r="I49">
        <v>3</v>
      </c>
      <c r="J49">
        <v>83099.34</v>
      </c>
      <c r="K49"/>
      <c r="L49">
        <v>0</v>
      </c>
      <c r="M49">
        <v>60045</v>
      </c>
      <c r="N49"/>
      <c r="O49">
        <v>5511</v>
      </c>
      <c r="P49"/>
      <c r="Q49"/>
      <c r="R49"/>
      <c r="S49">
        <v>-1703676.56</v>
      </c>
      <c r="T49">
        <v>1985151.03</v>
      </c>
      <c r="U49"/>
      <c r="V49">
        <v>521621.73</v>
      </c>
      <c r="W49">
        <v>563868</v>
      </c>
      <c r="X49"/>
      <c r="Y49"/>
      <c r="Z49">
        <v>484478.3</v>
      </c>
      <c r="AA49"/>
      <c r="AB49">
        <v>564405.80000000005</v>
      </c>
      <c r="AC49"/>
      <c r="AD49"/>
      <c r="AE49">
        <v>150569.18</v>
      </c>
      <c r="AF49">
        <v>25699</v>
      </c>
      <c r="AG49"/>
      <c r="AH49"/>
      <c r="AI49"/>
      <c r="AJ49">
        <v>2400</v>
      </c>
      <c r="AK49"/>
      <c r="AL49"/>
      <c r="AM49" s="123">
        <f t="shared" si="5"/>
        <v>1090822.18</v>
      </c>
      <c r="AN49" s="129">
        <f t="shared" si="6"/>
        <v>65556</v>
      </c>
      <c r="AO49" s="142">
        <f t="shared" si="7"/>
        <v>1025266.1799999999</v>
      </c>
      <c r="AP49" s="143">
        <f t="shared" si="8"/>
        <v>1569968.03</v>
      </c>
      <c r="AQ49" s="143">
        <f t="shared" si="9"/>
        <v>743073.98</v>
      </c>
      <c r="AR49" s="125">
        <f t="shared" si="4"/>
        <v>826894.05</v>
      </c>
    </row>
    <row r="50" spans="1:44" s="133" customFormat="1" ht="14.4" thickBot="1" x14ac:dyDescent="0.3">
      <c r="A50" s="118" t="s">
        <v>11</v>
      </c>
      <c r="B50" s="118" t="s">
        <v>12</v>
      </c>
      <c r="C50" s="119">
        <v>2495</v>
      </c>
      <c r="D50" s="120" t="s">
        <v>619</v>
      </c>
      <c r="E50" t="s">
        <v>2161</v>
      </c>
      <c r="F50">
        <v>400787.83</v>
      </c>
      <c r="G50">
        <v>56627.06</v>
      </c>
      <c r="H50">
        <v>117265.05</v>
      </c>
      <c r="I50">
        <v>501267.26</v>
      </c>
      <c r="J50">
        <v>35629.75</v>
      </c>
      <c r="K50"/>
      <c r="L50">
        <v>0</v>
      </c>
      <c r="M50">
        <v>38265</v>
      </c>
      <c r="N50"/>
      <c r="O50">
        <v>0</v>
      </c>
      <c r="P50"/>
      <c r="Q50">
        <v>250</v>
      </c>
      <c r="R50">
        <v>-1073643.94</v>
      </c>
      <c r="S50">
        <v>1824443.13</v>
      </c>
      <c r="T50"/>
      <c r="U50">
        <v>2550</v>
      </c>
      <c r="V50">
        <v>162888.4</v>
      </c>
      <c r="W50">
        <v>407238</v>
      </c>
      <c r="X50"/>
      <c r="Y50"/>
      <c r="Z50">
        <v>295372</v>
      </c>
      <c r="AA50"/>
      <c r="AB50">
        <v>370886</v>
      </c>
      <c r="AC50"/>
      <c r="AD50"/>
      <c r="AE50">
        <v>155799.64000000001</v>
      </c>
      <c r="AF50">
        <v>16550</v>
      </c>
      <c r="AG50"/>
      <c r="AH50"/>
      <c r="AI50"/>
      <c r="AJ50">
        <v>2550</v>
      </c>
      <c r="AK50"/>
      <c r="AL50"/>
      <c r="AM50" s="123">
        <f t="shared" si="5"/>
        <v>574679.94000000006</v>
      </c>
      <c r="AN50" s="129">
        <f t="shared" si="6"/>
        <v>38265</v>
      </c>
      <c r="AO50" s="142">
        <f t="shared" si="7"/>
        <v>536414.94000000006</v>
      </c>
      <c r="AP50" s="143">
        <f t="shared" si="8"/>
        <v>868048.4</v>
      </c>
      <c r="AQ50" s="143">
        <f t="shared" si="9"/>
        <v>545785.64</v>
      </c>
      <c r="AR50" s="125">
        <f t="shared" si="4"/>
        <v>322262.76</v>
      </c>
    </row>
    <row r="51" spans="1:44" s="133" customFormat="1" ht="14.4" thickBot="1" x14ac:dyDescent="0.3">
      <c r="A51" s="118" t="s">
        <v>11</v>
      </c>
      <c r="B51" s="118" t="s">
        <v>12</v>
      </c>
      <c r="C51" s="119">
        <v>5264</v>
      </c>
      <c r="D51" s="120" t="s">
        <v>620</v>
      </c>
      <c r="E51" t="s">
        <v>2162</v>
      </c>
      <c r="F51">
        <v>324863.71999999997</v>
      </c>
      <c r="G51">
        <v>242059.14</v>
      </c>
      <c r="H51">
        <v>231961.16</v>
      </c>
      <c r="I51">
        <v>407592.15</v>
      </c>
      <c r="J51">
        <v>635195.57999999996</v>
      </c>
      <c r="K51"/>
      <c r="L51">
        <v>16800</v>
      </c>
      <c r="M51">
        <v>95273.13</v>
      </c>
      <c r="N51"/>
      <c r="O51">
        <v>3884</v>
      </c>
      <c r="P51"/>
      <c r="Q51">
        <v>118506</v>
      </c>
      <c r="R51"/>
      <c r="S51">
        <v>437098.83</v>
      </c>
      <c r="T51">
        <v>1260400.73</v>
      </c>
      <c r="U51"/>
      <c r="V51">
        <v>306856.55</v>
      </c>
      <c r="W51"/>
      <c r="X51"/>
      <c r="Y51"/>
      <c r="Z51">
        <v>613809</v>
      </c>
      <c r="AA51"/>
      <c r="AB51">
        <v>704791</v>
      </c>
      <c r="AC51"/>
      <c r="AD51"/>
      <c r="AE51">
        <v>293319.71000000002</v>
      </c>
      <c r="AF51">
        <v>12845.78</v>
      </c>
      <c r="AG51"/>
      <c r="AH51"/>
      <c r="AI51"/>
      <c r="AJ51"/>
      <c r="AK51"/>
      <c r="AL51"/>
      <c r="AM51" s="123">
        <f t="shared" si="5"/>
        <v>798884.02</v>
      </c>
      <c r="AN51" s="129">
        <f t="shared" si="6"/>
        <v>115957.13</v>
      </c>
      <c r="AO51" s="142">
        <f t="shared" si="7"/>
        <v>682926.89</v>
      </c>
      <c r="AP51" s="143">
        <f t="shared" si="8"/>
        <v>920665.55</v>
      </c>
      <c r="AQ51" s="143">
        <f t="shared" si="9"/>
        <v>1010956.49</v>
      </c>
      <c r="AR51" s="125">
        <f t="shared" si="4"/>
        <v>-90290.939999999944</v>
      </c>
    </row>
    <row r="52" spans="1:44" ht="14.4" thickBot="1" x14ac:dyDescent="0.3">
      <c r="A52" s="115" t="s">
        <v>11</v>
      </c>
      <c r="B52" s="115" t="s">
        <v>12</v>
      </c>
      <c r="C52" s="116">
        <v>2213</v>
      </c>
      <c r="D52" s="117" t="s">
        <v>621</v>
      </c>
      <c r="E52" t="s">
        <v>2163</v>
      </c>
      <c r="F52">
        <v>123981.64</v>
      </c>
      <c r="G52">
        <v>381097.5</v>
      </c>
      <c r="H52">
        <v>120021.39</v>
      </c>
      <c r="I52">
        <v>3</v>
      </c>
      <c r="J52">
        <v>243283.57</v>
      </c>
      <c r="M52">
        <v>43139.25</v>
      </c>
      <c r="O52">
        <v>0</v>
      </c>
      <c r="Q52">
        <v>50</v>
      </c>
      <c r="S52">
        <v>840721.25</v>
      </c>
      <c r="V52">
        <v>223822.48</v>
      </c>
      <c r="Z52">
        <v>261800</v>
      </c>
      <c r="AB52">
        <v>369312</v>
      </c>
      <c r="AE52">
        <v>115249.78</v>
      </c>
      <c r="AF52">
        <v>12964.1</v>
      </c>
      <c r="AJ52">
        <v>3620</v>
      </c>
      <c r="AM52" s="123">
        <f t="shared" si="5"/>
        <v>625100.53</v>
      </c>
      <c r="AN52" s="129">
        <f t="shared" si="6"/>
        <v>43139.25</v>
      </c>
      <c r="AO52" s="142">
        <f t="shared" si="7"/>
        <v>581961.28</v>
      </c>
      <c r="AP52" s="143">
        <f t="shared" si="8"/>
        <v>485622.48</v>
      </c>
      <c r="AQ52" s="143">
        <f t="shared" si="9"/>
        <v>501145.88</v>
      </c>
      <c r="AR52" s="125">
        <f t="shared" si="4"/>
        <v>-15523.400000000023</v>
      </c>
    </row>
    <row r="53" spans="1:44" ht="14.4" thickBot="1" x14ac:dyDescent="0.3">
      <c r="A53" s="115" t="s">
        <v>11</v>
      </c>
      <c r="B53" s="115" t="s">
        <v>12</v>
      </c>
      <c r="C53" s="116">
        <v>2562</v>
      </c>
      <c r="D53" s="117" t="s">
        <v>622</v>
      </c>
      <c r="E53" t="s">
        <v>2164</v>
      </c>
      <c r="F53">
        <v>229704.98</v>
      </c>
      <c r="G53">
        <v>105465.16</v>
      </c>
      <c r="H53">
        <v>59638.07</v>
      </c>
      <c r="I53">
        <v>853369.12</v>
      </c>
      <c r="J53">
        <v>411323.56</v>
      </c>
      <c r="M53">
        <v>36000</v>
      </c>
      <c r="S53">
        <v>-371965.77</v>
      </c>
      <c r="T53">
        <v>1936400.69</v>
      </c>
      <c r="V53">
        <v>249166.99</v>
      </c>
      <c r="Z53">
        <v>158440</v>
      </c>
      <c r="AB53">
        <v>223460</v>
      </c>
      <c r="AE53">
        <v>100016.1</v>
      </c>
      <c r="AF53">
        <v>25064.92</v>
      </c>
      <c r="AM53" s="123">
        <f t="shared" si="5"/>
        <v>394808.21</v>
      </c>
      <c r="AN53" s="129">
        <f t="shared" si="6"/>
        <v>36000</v>
      </c>
      <c r="AO53" s="142">
        <f t="shared" si="7"/>
        <v>358808.21</v>
      </c>
      <c r="AP53" s="143">
        <f t="shared" si="8"/>
        <v>407606.99</v>
      </c>
      <c r="AQ53" s="143">
        <f t="shared" si="9"/>
        <v>348541.01999999996</v>
      </c>
      <c r="AR53" s="125">
        <f t="shared" si="4"/>
        <v>59065.97000000003</v>
      </c>
    </row>
    <row r="54" spans="1:44" s="133" customFormat="1" ht="14.4" thickBot="1" x14ac:dyDescent="0.3">
      <c r="A54" s="118" t="s">
        <v>11</v>
      </c>
      <c r="B54" s="118" t="s">
        <v>12</v>
      </c>
      <c r="C54" s="119">
        <v>7114</v>
      </c>
      <c r="D54" s="120" t="s">
        <v>623</v>
      </c>
      <c r="E54" t="s">
        <v>2165</v>
      </c>
      <c r="F54">
        <v>1520980.78</v>
      </c>
      <c r="G54">
        <v>100000</v>
      </c>
      <c r="H54">
        <v>520833.87</v>
      </c>
      <c r="I54">
        <v>1381.29</v>
      </c>
      <c r="J54">
        <v>299855.05</v>
      </c>
      <c r="K54"/>
      <c r="L54">
        <v>2500</v>
      </c>
      <c r="M54">
        <v>41866.58</v>
      </c>
      <c r="N54"/>
      <c r="O54">
        <v>0</v>
      </c>
      <c r="P54"/>
      <c r="Q54"/>
      <c r="R54">
        <v>560218.99</v>
      </c>
      <c r="S54">
        <v>-503376.91</v>
      </c>
      <c r="T54">
        <v>1262941.0900000001</v>
      </c>
      <c r="U54"/>
      <c r="V54">
        <v>776296.61</v>
      </c>
      <c r="W54">
        <v>574162</v>
      </c>
      <c r="X54"/>
      <c r="Y54"/>
      <c r="Z54">
        <v>593620</v>
      </c>
      <c r="AA54"/>
      <c r="AB54">
        <v>730362</v>
      </c>
      <c r="AC54"/>
      <c r="AD54"/>
      <c r="AE54">
        <v>115924.37</v>
      </c>
      <c r="AF54">
        <v>8891</v>
      </c>
      <c r="AG54"/>
      <c r="AH54"/>
      <c r="AI54"/>
      <c r="AJ54">
        <v>10000</v>
      </c>
      <c r="AK54"/>
      <c r="AL54"/>
      <c r="AM54" s="123">
        <f t="shared" si="5"/>
        <v>2141814.65</v>
      </c>
      <c r="AN54" s="129">
        <f t="shared" si="6"/>
        <v>44366.58</v>
      </c>
      <c r="AO54" s="142">
        <f t="shared" si="7"/>
        <v>2097448.0699999998</v>
      </c>
      <c r="AP54" s="143">
        <f t="shared" si="8"/>
        <v>1944078.6099999999</v>
      </c>
      <c r="AQ54" s="143">
        <f t="shared" si="9"/>
        <v>865177.37</v>
      </c>
      <c r="AR54" s="125">
        <f t="shared" si="4"/>
        <v>1078901.2399999998</v>
      </c>
    </row>
    <row r="55" spans="1:44" ht="14.4" thickBot="1" x14ac:dyDescent="0.3">
      <c r="A55" s="115" t="s">
        <v>11</v>
      </c>
      <c r="B55" s="115" t="s">
        <v>12</v>
      </c>
      <c r="C55" s="116">
        <v>6804</v>
      </c>
      <c r="D55" s="117" t="s">
        <v>624</v>
      </c>
      <c r="E55" t="s">
        <v>2311</v>
      </c>
      <c r="F55">
        <v>272527.53999999998</v>
      </c>
      <c r="G55">
        <v>77966.45</v>
      </c>
      <c r="H55">
        <v>59980.17</v>
      </c>
      <c r="I55">
        <v>197902.74</v>
      </c>
      <c r="J55">
        <v>627356.86</v>
      </c>
      <c r="L55">
        <v>16000</v>
      </c>
      <c r="M55">
        <v>116042.5</v>
      </c>
      <c r="O55">
        <v>0</v>
      </c>
      <c r="S55">
        <v>-643541.07999999996</v>
      </c>
      <c r="T55">
        <v>1603718.32</v>
      </c>
      <c r="V55">
        <v>389647.45</v>
      </c>
      <c r="AA55">
        <v>480466</v>
      </c>
      <c r="AB55">
        <v>571210</v>
      </c>
      <c r="AE55">
        <v>138229.43</v>
      </c>
      <c r="AF55">
        <v>17160</v>
      </c>
      <c r="AM55" s="123">
        <f t="shared" si="5"/>
        <v>410474.16</v>
      </c>
      <c r="AN55" s="129">
        <f t="shared" si="6"/>
        <v>132042.5</v>
      </c>
      <c r="AO55" s="142">
        <f t="shared" si="7"/>
        <v>278431.65999999997</v>
      </c>
      <c r="AP55" s="143">
        <f t="shared" si="8"/>
        <v>870113.45</v>
      </c>
      <c r="AQ55" s="143">
        <f t="shared" si="9"/>
        <v>726599.42999999993</v>
      </c>
      <c r="AR55" s="125">
        <f t="shared" si="4"/>
        <v>143514.02000000002</v>
      </c>
    </row>
    <row r="56" spans="1:44" s="133" customFormat="1" ht="14.4" thickBot="1" x14ac:dyDescent="0.3">
      <c r="A56" s="118" t="s">
        <v>11</v>
      </c>
      <c r="B56" s="118" t="s">
        <v>12</v>
      </c>
      <c r="C56" s="119">
        <v>3739</v>
      </c>
      <c r="D56" s="120" t="s">
        <v>625</v>
      </c>
      <c r="E56" t="s">
        <v>2312</v>
      </c>
      <c r="F56">
        <v>758444.45</v>
      </c>
      <c r="G56">
        <v>276972.15999999997</v>
      </c>
      <c r="H56">
        <v>379226.45</v>
      </c>
      <c r="I56">
        <v>-31188.42</v>
      </c>
      <c r="J56">
        <v>256238.62</v>
      </c>
      <c r="K56"/>
      <c r="L56"/>
      <c r="M56">
        <v>71726.25</v>
      </c>
      <c r="N56"/>
      <c r="O56">
        <v>0</v>
      </c>
      <c r="P56"/>
      <c r="Q56">
        <v>30055</v>
      </c>
      <c r="R56"/>
      <c r="S56">
        <v>-1788289.16</v>
      </c>
      <c r="T56">
        <v>2378594.3199999998</v>
      </c>
      <c r="U56"/>
      <c r="V56">
        <v>766549.18</v>
      </c>
      <c r="W56">
        <v>522100</v>
      </c>
      <c r="X56"/>
      <c r="Y56"/>
      <c r="Z56">
        <v>315724.5</v>
      </c>
      <c r="AA56"/>
      <c r="AB56">
        <v>409538.5</v>
      </c>
      <c r="AC56"/>
      <c r="AD56"/>
      <c r="AE56">
        <v>223557.59</v>
      </c>
      <c r="AF56">
        <v>23670.74</v>
      </c>
      <c r="AG56"/>
      <c r="AH56"/>
      <c r="AI56"/>
      <c r="AJ56"/>
      <c r="AK56"/>
      <c r="AL56"/>
      <c r="AM56" s="123">
        <f t="shared" si="5"/>
        <v>1414643.0599999998</v>
      </c>
      <c r="AN56" s="129">
        <f t="shared" si="6"/>
        <v>71726.25</v>
      </c>
      <c r="AO56" s="142">
        <f t="shared" si="7"/>
        <v>1342916.8099999998</v>
      </c>
      <c r="AP56" s="143">
        <f t="shared" si="8"/>
        <v>1604373.6800000002</v>
      </c>
      <c r="AQ56" s="143">
        <f t="shared" si="9"/>
        <v>656766.82999999996</v>
      </c>
      <c r="AR56" s="125">
        <f t="shared" si="4"/>
        <v>947606.85000000021</v>
      </c>
    </row>
    <row r="57" spans="1:44" s="133" customFormat="1" ht="14.4" thickBot="1" x14ac:dyDescent="0.3">
      <c r="A57" s="118" t="s">
        <v>11</v>
      </c>
      <c r="B57" s="118" t="s">
        <v>12</v>
      </c>
      <c r="C57" s="119">
        <v>2743</v>
      </c>
      <c r="D57" s="120" t="s">
        <v>626</v>
      </c>
      <c r="E57" t="s">
        <v>2313</v>
      </c>
      <c r="F57">
        <v>92274.02</v>
      </c>
      <c r="G57">
        <v>101281.16</v>
      </c>
      <c r="H57">
        <v>123946.02</v>
      </c>
      <c r="I57">
        <v>1497939.96</v>
      </c>
      <c r="J57">
        <v>246407.12</v>
      </c>
      <c r="K57"/>
      <c r="L57">
        <v>0</v>
      </c>
      <c r="M57">
        <v>34639.51</v>
      </c>
      <c r="N57">
        <v>5095</v>
      </c>
      <c r="O57">
        <v>0</v>
      </c>
      <c r="P57"/>
      <c r="Q57"/>
      <c r="R57"/>
      <c r="S57">
        <v>-2466118.14</v>
      </c>
      <c r="T57">
        <v>4446748.38</v>
      </c>
      <c r="U57"/>
      <c r="V57">
        <v>244027.64</v>
      </c>
      <c r="W57"/>
      <c r="X57"/>
      <c r="Y57"/>
      <c r="Z57">
        <v>406357</v>
      </c>
      <c r="AA57"/>
      <c r="AB57">
        <v>472423</v>
      </c>
      <c r="AC57"/>
      <c r="AD57"/>
      <c r="AE57">
        <v>114478.11</v>
      </c>
      <c r="AF57">
        <v>22000</v>
      </c>
      <c r="AG57"/>
      <c r="AH57"/>
      <c r="AI57"/>
      <c r="AJ57"/>
      <c r="AK57"/>
      <c r="AL57"/>
      <c r="AM57" s="123">
        <f t="shared" si="5"/>
        <v>317501.2</v>
      </c>
      <c r="AN57" s="129">
        <f t="shared" si="6"/>
        <v>39734.51</v>
      </c>
      <c r="AO57" s="142">
        <f t="shared" si="7"/>
        <v>277766.69</v>
      </c>
      <c r="AP57" s="143">
        <f t="shared" si="8"/>
        <v>650384.64000000001</v>
      </c>
      <c r="AQ57" s="143">
        <f t="shared" si="9"/>
        <v>608901.11</v>
      </c>
      <c r="AR57" s="125">
        <f t="shared" si="4"/>
        <v>41483.530000000028</v>
      </c>
    </row>
    <row r="58" spans="1:44" ht="14.4" thickBot="1" x14ac:dyDescent="0.3">
      <c r="A58" s="115" t="s">
        <v>13</v>
      </c>
      <c r="B58" s="115" t="s">
        <v>14</v>
      </c>
      <c r="C58" s="116">
        <v>4721</v>
      </c>
      <c r="D58" s="117" t="s">
        <v>627</v>
      </c>
      <c r="E58" t="s">
        <v>2166</v>
      </c>
      <c r="F58">
        <v>2968157.66</v>
      </c>
      <c r="G58">
        <v>661795</v>
      </c>
      <c r="H58">
        <v>219415.89</v>
      </c>
      <c r="I58">
        <v>756075.17</v>
      </c>
      <c r="J58">
        <v>834382.27</v>
      </c>
      <c r="L58">
        <v>4838.8999999999996</v>
      </c>
      <c r="M58">
        <v>138066.75</v>
      </c>
      <c r="O58">
        <v>2871.9</v>
      </c>
      <c r="Q58">
        <v>386354</v>
      </c>
      <c r="S58">
        <v>3063388.97</v>
      </c>
      <c r="T58">
        <v>2222830.41</v>
      </c>
      <c r="V58">
        <v>112184.51</v>
      </c>
      <c r="Z58">
        <v>166516</v>
      </c>
      <c r="AA58">
        <v>34500</v>
      </c>
      <c r="AB58">
        <v>395501</v>
      </c>
      <c r="AE58">
        <v>235715.15</v>
      </c>
      <c r="AF58">
        <v>60509.3</v>
      </c>
      <c r="AM58" s="123">
        <f t="shared" si="5"/>
        <v>3849368.5500000003</v>
      </c>
      <c r="AN58" s="129">
        <f t="shared" si="6"/>
        <v>145777.54999999999</v>
      </c>
      <c r="AO58" s="142">
        <f t="shared" si="7"/>
        <v>3703591.0000000005</v>
      </c>
      <c r="AP58" s="143">
        <f t="shared" si="8"/>
        <v>313200.51</v>
      </c>
      <c r="AQ58" s="143">
        <f t="shared" si="9"/>
        <v>691725.45000000007</v>
      </c>
      <c r="AR58" s="125">
        <f t="shared" si="4"/>
        <v>-378524.94000000006</v>
      </c>
    </row>
    <row r="59" spans="1:44" ht="14.4" thickBot="1" x14ac:dyDescent="0.3">
      <c r="A59" s="115" t="s">
        <v>13</v>
      </c>
      <c r="B59" s="115" t="s">
        <v>14</v>
      </c>
      <c r="C59" s="149">
        <v>8384</v>
      </c>
      <c r="D59" s="150" t="s">
        <v>628</v>
      </c>
      <c r="E59" t="s">
        <v>2167</v>
      </c>
      <c r="F59">
        <v>4423137.5599999996</v>
      </c>
      <c r="G59">
        <v>452805.04</v>
      </c>
      <c r="H59">
        <v>327407.48</v>
      </c>
      <c r="I59">
        <v>2013202.32</v>
      </c>
      <c r="J59">
        <v>3570666.67</v>
      </c>
      <c r="L59">
        <v>87500</v>
      </c>
      <c r="M59">
        <v>86379.199999999997</v>
      </c>
      <c r="O59">
        <v>14068.18</v>
      </c>
      <c r="S59">
        <v>1464160.8</v>
      </c>
      <c r="T59">
        <v>7696912.6699999999</v>
      </c>
      <c r="V59">
        <v>271170.76</v>
      </c>
      <c r="W59">
        <v>1649394</v>
      </c>
      <c r="Z59">
        <v>768842</v>
      </c>
      <c r="AA59">
        <v>12000</v>
      </c>
      <c r="AB59">
        <v>840492</v>
      </c>
      <c r="AE59">
        <v>391952.8</v>
      </c>
      <c r="AF59">
        <v>30763.74</v>
      </c>
      <c r="AM59" s="123">
        <f t="shared" si="5"/>
        <v>5203350.08</v>
      </c>
      <c r="AN59" s="129">
        <f t="shared" si="6"/>
        <v>187947.38</v>
      </c>
      <c r="AO59" s="142">
        <f t="shared" si="7"/>
        <v>5015402.7</v>
      </c>
      <c r="AP59" s="143">
        <f t="shared" si="8"/>
        <v>2701406.76</v>
      </c>
      <c r="AQ59" s="143">
        <f t="shared" si="9"/>
        <v>1263208.54</v>
      </c>
      <c r="AR59" s="125">
        <f t="shared" si="4"/>
        <v>1438198.2199999997</v>
      </c>
    </row>
    <row r="60" spans="1:44" ht="14.4" thickBot="1" x14ac:dyDescent="0.3">
      <c r="A60" s="115" t="s">
        <v>13</v>
      </c>
      <c r="B60" s="115" t="s">
        <v>14</v>
      </c>
      <c r="C60" s="149">
        <v>4586</v>
      </c>
      <c r="D60" s="150" t="s">
        <v>629</v>
      </c>
      <c r="E60" t="s">
        <v>2168</v>
      </c>
      <c r="F60">
        <v>2401116.14</v>
      </c>
      <c r="G60">
        <v>694198.27</v>
      </c>
      <c r="H60">
        <v>635829.85</v>
      </c>
      <c r="I60">
        <v>232599.3</v>
      </c>
      <c r="J60">
        <v>791478.55</v>
      </c>
      <c r="M60">
        <v>451359.23</v>
      </c>
      <c r="O60">
        <v>5253.52</v>
      </c>
      <c r="S60">
        <v>2122753.0699999998</v>
      </c>
      <c r="T60">
        <v>2082375.6799999999</v>
      </c>
      <c r="V60">
        <v>316312.43</v>
      </c>
      <c r="Z60">
        <v>131223</v>
      </c>
      <c r="AB60">
        <v>239887</v>
      </c>
      <c r="AE60">
        <v>100010.04</v>
      </c>
      <c r="AF60">
        <v>14157.78</v>
      </c>
      <c r="AM60" s="123">
        <f t="shared" si="5"/>
        <v>3731144.2600000002</v>
      </c>
      <c r="AN60" s="129">
        <f t="shared" si="6"/>
        <v>456612.75</v>
      </c>
      <c r="AO60" s="142">
        <f t="shared" si="7"/>
        <v>3274531.5100000002</v>
      </c>
      <c r="AP60" s="143">
        <f t="shared" si="8"/>
        <v>447535.43</v>
      </c>
      <c r="AQ60" s="143">
        <f t="shared" si="9"/>
        <v>354054.82</v>
      </c>
      <c r="AR60" s="125">
        <f t="shared" si="4"/>
        <v>93480.609999999986</v>
      </c>
    </row>
    <row r="61" spans="1:44" ht="14.4" thickBot="1" x14ac:dyDescent="0.3">
      <c r="A61" s="115" t="s">
        <v>13</v>
      </c>
      <c r="B61" s="115" t="s">
        <v>14</v>
      </c>
      <c r="C61" s="149">
        <v>3004</v>
      </c>
      <c r="D61" s="150" t="s">
        <v>630</v>
      </c>
      <c r="E61" t="s">
        <v>2169</v>
      </c>
      <c r="F61">
        <v>758712.65</v>
      </c>
      <c r="G61">
        <v>209441.3</v>
      </c>
      <c r="H61">
        <v>52764.15</v>
      </c>
      <c r="I61">
        <v>4882.6400000000003</v>
      </c>
      <c r="J61">
        <v>952647.39</v>
      </c>
      <c r="L61">
        <v>2000</v>
      </c>
      <c r="M61">
        <v>33784.480000000003</v>
      </c>
      <c r="O61">
        <v>1339</v>
      </c>
      <c r="R61">
        <v>1121351.25</v>
      </c>
      <c r="S61">
        <v>166172.76</v>
      </c>
      <c r="T61">
        <v>817347.69</v>
      </c>
      <c r="V61">
        <v>77363.360000000001</v>
      </c>
      <c r="Z61">
        <v>357580</v>
      </c>
      <c r="AA61">
        <v>12900</v>
      </c>
      <c r="AB61">
        <v>418219</v>
      </c>
      <c r="AE61">
        <v>130527.59</v>
      </c>
      <c r="AF61">
        <v>62643.82</v>
      </c>
      <c r="AM61" s="123">
        <f t="shared" si="5"/>
        <v>1020918.1</v>
      </c>
      <c r="AN61" s="129">
        <f t="shared" si="6"/>
        <v>37123.480000000003</v>
      </c>
      <c r="AO61" s="142">
        <f t="shared" si="7"/>
        <v>983794.62</v>
      </c>
      <c r="AP61" s="143">
        <f t="shared" si="8"/>
        <v>447843.36</v>
      </c>
      <c r="AQ61" s="143">
        <f t="shared" si="9"/>
        <v>611390.40999999992</v>
      </c>
      <c r="AR61" s="125">
        <f t="shared" si="4"/>
        <v>-163547.04999999993</v>
      </c>
    </row>
    <row r="62" spans="1:44" ht="14.4" thickBot="1" x14ac:dyDescent="0.3">
      <c r="A62" s="115" t="s">
        <v>13</v>
      </c>
      <c r="B62" s="115" t="s">
        <v>14</v>
      </c>
      <c r="C62" s="149">
        <v>7236</v>
      </c>
      <c r="D62" s="150" t="s">
        <v>631</v>
      </c>
      <c r="E62" t="s">
        <v>2170</v>
      </c>
      <c r="F62">
        <v>1657171.57</v>
      </c>
      <c r="G62">
        <v>611021.59</v>
      </c>
      <c r="H62">
        <v>183199.27</v>
      </c>
      <c r="I62">
        <v>73252.98</v>
      </c>
      <c r="J62">
        <v>670119.13</v>
      </c>
      <c r="L62">
        <v>2598</v>
      </c>
      <c r="M62">
        <v>45613.1</v>
      </c>
      <c r="O62">
        <v>0</v>
      </c>
      <c r="S62">
        <v>1607088.07</v>
      </c>
      <c r="T62">
        <v>1799262.21</v>
      </c>
      <c r="V62">
        <v>110049.29</v>
      </c>
      <c r="Z62">
        <v>305432</v>
      </c>
      <c r="AA62">
        <v>38400</v>
      </c>
      <c r="AB62">
        <v>451138</v>
      </c>
      <c r="AE62">
        <v>238581.47</v>
      </c>
      <c r="AF62">
        <v>23958.66</v>
      </c>
      <c r="AM62" s="123">
        <f t="shared" si="5"/>
        <v>2451392.4300000002</v>
      </c>
      <c r="AN62" s="129">
        <f t="shared" si="6"/>
        <v>48211.1</v>
      </c>
      <c r="AO62" s="142">
        <f t="shared" si="7"/>
        <v>2403181.33</v>
      </c>
      <c r="AP62" s="143">
        <f t="shared" si="8"/>
        <v>453881.29</v>
      </c>
      <c r="AQ62" s="143">
        <f t="shared" si="9"/>
        <v>713678.13</v>
      </c>
      <c r="AR62" s="125">
        <f t="shared" si="4"/>
        <v>-259796.84000000003</v>
      </c>
    </row>
    <row r="63" spans="1:44" ht="14.4" thickBot="1" x14ac:dyDescent="0.3">
      <c r="A63" s="115" t="s">
        <v>13</v>
      </c>
      <c r="B63" s="115" t="s">
        <v>14</v>
      </c>
      <c r="C63" s="149">
        <v>5706</v>
      </c>
      <c r="D63" s="150" t="s">
        <v>632</v>
      </c>
      <c r="E63" t="s">
        <v>2172</v>
      </c>
      <c r="F63">
        <v>869067.48</v>
      </c>
      <c r="G63">
        <v>1969972.15</v>
      </c>
      <c r="H63">
        <v>184318.34</v>
      </c>
      <c r="I63">
        <v>311111.27</v>
      </c>
      <c r="J63">
        <v>975352.96</v>
      </c>
      <c r="L63">
        <v>15500</v>
      </c>
      <c r="M63">
        <v>114031.1</v>
      </c>
      <c r="O63">
        <v>11815.04</v>
      </c>
      <c r="Q63">
        <v>0</v>
      </c>
      <c r="S63">
        <v>1401157.64</v>
      </c>
      <c r="T63">
        <v>2590732.39</v>
      </c>
      <c r="V63">
        <v>586465.96</v>
      </c>
      <c r="Z63">
        <v>505918</v>
      </c>
      <c r="AB63">
        <v>591312</v>
      </c>
      <c r="AE63">
        <v>314926.09000000003</v>
      </c>
      <c r="AF63">
        <v>9559.84</v>
      </c>
      <c r="AM63" s="123">
        <f t="shared" si="5"/>
        <v>3023357.9699999997</v>
      </c>
      <c r="AN63" s="129">
        <f t="shared" si="6"/>
        <v>141346.14000000001</v>
      </c>
      <c r="AO63" s="142">
        <f t="shared" si="7"/>
        <v>2882011.8299999996</v>
      </c>
      <c r="AP63" s="143">
        <f t="shared" si="8"/>
        <v>1092383.96</v>
      </c>
      <c r="AQ63" s="143">
        <f t="shared" si="9"/>
        <v>915797.93</v>
      </c>
      <c r="AR63" s="125">
        <f t="shared" si="4"/>
        <v>176586.02999999991</v>
      </c>
    </row>
    <row r="64" spans="1:44" s="146" customFormat="1" ht="14.4" thickBot="1" x14ac:dyDescent="0.3">
      <c r="A64" s="122" t="s">
        <v>13</v>
      </c>
      <c r="B64" s="122" t="s">
        <v>14</v>
      </c>
      <c r="C64" s="151">
        <v>1949</v>
      </c>
      <c r="D64" s="152" t="s">
        <v>633</v>
      </c>
      <c r="E64" t="s">
        <v>2173</v>
      </c>
      <c r="F64">
        <v>1542699.29</v>
      </c>
      <c r="G64">
        <v>8039.44</v>
      </c>
      <c r="H64">
        <v>45201.46</v>
      </c>
      <c r="I64">
        <v>551877.64</v>
      </c>
      <c r="J64">
        <v>1079569.1399999999</v>
      </c>
      <c r="K64"/>
      <c r="L64">
        <v>4800</v>
      </c>
      <c r="M64">
        <v>66416.84</v>
      </c>
      <c r="N64"/>
      <c r="O64">
        <v>0</v>
      </c>
      <c r="P64"/>
      <c r="Q64"/>
      <c r="R64"/>
      <c r="S64">
        <v>731408.64</v>
      </c>
      <c r="T64">
        <v>2642678.98</v>
      </c>
      <c r="U64"/>
      <c r="V64">
        <v>72927.320000000007</v>
      </c>
      <c r="W64"/>
      <c r="X64"/>
      <c r="Y64"/>
      <c r="Z64">
        <v>383958</v>
      </c>
      <c r="AA64">
        <v>18400</v>
      </c>
      <c r="AB64">
        <v>423010</v>
      </c>
      <c r="AC64"/>
      <c r="AD64"/>
      <c r="AE64">
        <v>177232.14</v>
      </c>
      <c r="AF64">
        <v>73435.820000000007</v>
      </c>
      <c r="AG64"/>
      <c r="AH64">
        <v>19524.849999999999</v>
      </c>
      <c r="AI64"/>
      <c r="AJ64"/>
      <c r="AK64"/>
      <c r="AL64"/>
      <c r="AM64" s="123">
        <f t="shared" si="5"/>
        <v>1595940.19</v>
      </c>
      <c r="AN64" s="129">
        <f t="shared" si="6"/>
        <v>71216.84</v>
      </c>
      <c r="AO64" s="142">
        <f t="shared" si="7"/>
        <v>1524723.3499999999</v>
      </c>
      <c r="AP64" s="143">
        <f t="shared" si="8"/>
        <v>475285.32</v>
      </c>
      <c r="AQ64" s="143">
        <f t="shared" si="9"/>
        <v>693202.80999999994</v>
      </c>
      <c r="AR64" s="125">
        <f t="shared" si="4"/>
        <v>-217917.48999999993</v>
      </c>
    </row>
    <row r="65" spans="1:44" ht="14.4" thickBot="1" x14ac:dyDescent="0.3">
      <c r="A65" s="115" t="s">
        <v>13</v>
      </c>
      <c r="B65" s="115" t="s">
        <v>14</v>
      </c>
      <c r="C65" s="149">
        <v>3449</v>
      </c>
      <c r="D65" s="150" t="s">
        <v>634</v>
      </c>
      <c r="E65" t="s">
        <v>2176</v>
      </c>
      <c r="F65">
        <v>1358243.59</v>
      </c>
      <c r="G65">
        <v>26755.64</v>
      </c>
      <c r="H65">
        <v>150789.19</v>
      </c>
      <c r="I65">
        <v>409407</v>
      </c>
      <c r="J65">
        <v>992417.16</v>
      </c>
      <c r="L65">
        <v>10200</v>
      </c>
      <c r="M65">
        <v>73957.960000000006</v>
      </c>
      <c r="O65">
        <v>1216</v>
      </c>
      <c r="S65">
        <v>15840</v>
      </c>
      <c r="T65">
        <v>2996104.65</v>
      </c>
      <c r="V65">
        <v>145755.01999999999</v>
      </c>
      <c r="Z65">
        <v>410661</v>
      </c>
      <c r="AA65">
        <v>8000</v>
      </c>
      <c r="AB65">
        <v>469660</v>
      </c>
      <c r="AE65">
        <v>213147.62</v>
      </c>
      <c r="AF65">
        <v>19442</v>
      </c>
      <c r="AH65">
        <v>21872.43</v>
      </c>
      <c r="AM65" s="123">
        <f t="shared" si="5"/>
        <v>1535788.42</v>
      </c>
      <c r="AN65" s="129">
        <f t="shared" si="6"/>
        <v>85373.96</v>
      </c>
      <c r="AO65" s="142">
        <f t="shared" si="7"/>
        <v>1450414.46</v>
      </c>
      <c r="AP65" s="143">
        <f t="shared" si="8"/>
        <v>564416.02</v>
      </c>
      <c r="AQ65" s="143">
        <f t="shared" si="9"/>
        <v>724122.05</v>
      </c>
      <c r="AR65" s="125">
        <f t="shared" si="4"/>
        <v>-159706.03000000003</v>
      </c>
    </row>
    <row r="66" spans="1:44" ht="14.4" thickBot="1" x14ac:dyDescent="0.3">
      <c r="A66" s="115" t="s">
        <v>13</v>
      </c>
      <c r="B66" s="115" t="s">
        <v>14</v>
      </c>
      <c r="C66" s="149">
        <v>4604</v>
      </c>
      <c r="D66" s="150" t="s">
        <v>635</v>
      </c>
      <c r="E66" t="s">
        <v>2177</v>
      </c>
      <c r="F66">
        <v>594702.97</v>
      </c>
      <c r="G66">
        <v>14749.34</v>
      </c>
      <c r="H66">
        <v>161110.31</v>
      </c>
      <c r="I66">
        <v>1043487.01</v>
      </c>
      <c r="J66">
        <v>844665.02</v>
      </c>
      <c r="L66">
        <v>5210</v>
      </c>
      <c r="M66">
        <v>331310.63</v>
      </c>
      <c r="O66">
        <v>10580.91</v>
      </c>
      <c r="S66">
        <v>-926028.5</v>
      </c>
      <c r="T66">
        <v>3470807.24</v>
      </c>
      <c r="V66">
        <v>52612.92</v>
      </c>
      <c r="Z66">
        <v>343077</v>
      </c>
      <c r="AB66">
        <v>452624</v>
      </c>
      <c r="AE66">
        <v>164559.54999999999</v>
      </c>
      <c r="AF66">
        <v>11672</v>
      </c>
      <c r="AM66" s="123">
        <f t="shared" si="5"/>
        <v>770562.61999999988</v>
      </c>
      <c r="AN66" s="129">
        <f t="shared" si="6"/>
        <v>347101.54</v>
      </c>
      <c r="AO66" s="142">
        <f t="shared" si="7"/>
        <v>423461.0799999999</v>
      </c>
      <c r="AP66" s="143">
        <f t="shared" si="8"/>
        <v>395689.92</v>
      </c>
      <c r="AQ66" s="143">
        <f t="shared" si="9"/>
        <v>628855.55000000005</v>
      </c>
      <c r="AR66" s="125">
        <f t="shared" si="4"/>
        <v>-233165.63000000006</v>
      </c>
    </row>
    <row r="67" spans="1:44" ht="14.4" thickBot="1" x14ac:dyDescent="0.3">
      <c r="A67" s="115" t="s">
        <v>13</v>
      </c>
      <c r="B67" s="115" t="s">
        <v>14</v>
      </c>
      <c r="C67" s="149">
        <v>2993</v>
      </c>
      <c r="D67" s="150" t="s">
        <v>636</v>
      </c>
      <c r="E67" t="s">
        <v>2178</v>
      </c>
      <c r="F67">
        <v>272750.09999999998</v>
      </c>
      <c r="G67">
        <v>1650788.17</v>
      </c>
      <c r="H67">
        <v>98014.53</v>
      </c>
      <c r="I67">
        <v>114559.2</v>
      </c>
      <c r="J67">
        <v>1353044.61</v>
      </c>
      <c r="L67">
        <v>4900</v>
      </c>
      <c r="M67">
        <v>53737.62</v>
      </c>
      <c r="O67">
        <v>2056</v>
      </c>
      <c r="R67">
        <v>1000</v>
      </c>
      <c r="S67">
        <v>1934972.78</v>
      </c>
      <c r="T67">
        <v>1569595.32</v>
      </c>
      <c r="V67">
        <v>257089.33</v>
      </c>
      <c r="Z67">
        <v>144627</v>
      </c>
      <c r="AA67">
        <v>500</v>
      </c>
      <c r="AB67">
        <v>256262</v>
      </c>
      <c r="AE67">
        <v>176407.94</v>
      </c>
      <c r="AF67">
        <v>46651.5</v>
      </c>
      <c r="AM67" s="123">
        <f t="shared" si="5"/>
        <v>2021552.8</v>
      </c>
      <c r="AN67" s="129">
        <f t="shared" si="6"/>
        <v>60693.62</v>
      </c>
      <c r="AO67" s="142">
        <f t="shared" si="7"/>
        <v>1960859.18</v>
      </c>
      <c r="AP67" s="143">
        <f t="shared" si="8"/>
        <v>402216.32999999996</v>
      </c>
      <c r="AQ67" s="143">
        <f t="shared" si="9"/>
        <v>479321.44</v>
      </c>
      <c r="AR67" s="125">
        <f t="shared" ref="AR67:AR130" si="10">AP67-AQ67</f>
        <v>-77105.110000000044</v>
      </c>
    </row>
    <row r="68" spans="1:44" ht="14.4" thickBot="1" x14ac:dyDescent="0.3">
      <c r="A68" s="115" t="s">
        <v>13</v>
      </c>
      <c r="B68" s="115" t="s">
        <v>14</v>
      </c>
      <c r="C68" s="149">
        <v>4393</v>
      </c>
      <c r="D68" s="150" t="s">
        <v>637</v>
      </c>
      <c r="E68" t="s">
        <v>2180</v>
      </c>
      <c r="F68">
        <v>1196944.07</v>
      </c>
      <c r="G68">
        <v>292778.28999999998</v>
      </c>
      <c r="H68">
        <v>524143.5</v>
      </c>
      <c r="I68">
        <v>589888.07999999996</v>
      </c>
      <c r="J68">
        <v>598806.04</v>
      </c>
      <c r="L68">
        <v>4500</v>
      </c>
      <c r="M68">
        <v>101797.48</v>
      </c>
      <c r="O68">
        <v>1317</v>
      </c>
      <c r="S68">
        <v>2332580.0699999998</v>
      </c>
      <c r="T68">
        <v>934454.85</v>
      </c>
      <c r="V68">
        <v>94529.87</v>
      </c>
      <c r="Z68">
        <v>437040</v>
      </c>
      <c r="AA68">
        <v>15200</v>
      </c>
      <c r="AB68">
        <v>507300</v>
      </c>
      <c r="AE68">
        <v>209452.39</v>
      </c>
      <c r="AF68">
        <v>2106.9</v>
      </c>
      <c r="AM68" s="123">
        <f t="shared" si="5"/>
        <v>2013865.86</v>
      </c>
      <c r="AN68" s="129">
        <f t="shared" si="6"/>
        <v>107614.48</v>
      </c>
      <c r="AO68" s="142">
        <f t="shared" si="7"/>
        <v>1906251.3800000001</v>
      </c>
      <c r="AP68" s="143">
        <f t="shared" si="8"/>
        <v>546769.87</v>
      </c>
      <c r="AQ68" s="143">
        <f t="shared" si="9"/>
        <v>718859.29</v>
      </c>
      <c r="AR68" s="125">
        <f t="shared" si="10"/>
        <v>-172089.42000000004</v>
      </c>
    </row>
    <row r="69" spans="1:44" ht="14.4" thickBot="1" x14ac:dyDescent="0.3">
      <c r="A69" s="115" t="s">
        <v>13</v>
      </c>
      <c r="B69" s="115" t="s">
        <v>14</v>
      </c>
      <c r="C69" s="149">
        <v>2760</v>
      </c>
      <c r="D69" s="150" t="s">
        <v>638</v>
      </c>
      <c r="E69" t="s">
        <v>2181</v>
      </c>
      <c r="F69">
        <v>1139058.31</v>
      </c>
      <c r="G69">
        <v>796505.91</v>
      </c>
      <c r="H69">
        <v>100842.49</v>
      </c>
      <c r="I69">
        <v>12743.57</v>
      </c>
      <c r="J69">
        <v>1006334.01</v>
      </c>
      <c r="L69">
        <v>3500</v>
      </c>
      <c r="M69">
        <v>77960</v>
      </c>
      <c r="O69">
        <v>0</v>
      </c>
      <c r="Q69">
        <v>321988</v>
      </c>
      <c r="S69">
        <v>896782.57</v>
      </c>
      <c r="T69">
        <v>1881601.57</v>
      </c>
      <c r="V69">
        <v>159007.78</v>
      </c>
      <c r="Z69">
        <v>292345.34000000003</v>
      </c>
      <c r="AA69">
        <v>18800</v>
      </c>
      <c r="AB69">
        <v>387585.34</v>
      </c>
      <c r="AE69">
        <v>177326.29</v>
      </c>
      <c r="AF69">
        <v>31589.34</v>
      </c>
      <c r="AM69" s="123">
        <f t="shared" si="5"/>
        <v>2036406.7100000002</v>
      </c>
      <c r="AN69" s="129">
        <f t="shared" si="6"/>
        <v>81460</v>
      </c>
      <c r="AO69" s="142">
        <f t="shared" si="7"/>
        <v>1954946.7100000002</v>
      </c>
      <c r="AP69" s="143">
        <f t="shared" si="8"/>
        <v>470153.12</v>
      </c>
      <c r="AQ69" s="143">
        <f t="shared" si="9"/>
        <v>596500.97</v>
      </c>
      <c r="AR69" s="125">
        <f t="shared" si="10"/>
        <v>-126347.84999999998</v>
      </c>
    </row>
    <row r="70" spans="1:44" ht="14.4" thickBot="1" x14ac:dyDescent="0.3">
      <c r="A70" s="115" t="s">
        <v>13</v>
      </c>
      <c r="B70" s="115" t="s">
        <v>14</v>
      </c>
      <c r="C70" s="149">
        <v>4335</v>
      </c>
      <c r="D70" s="150" t="s">
        <v>639</v>
      </c>
      <c r="E70" t="s">
        <v>2182</v>
      </c>
      <c r="F70">
        <v>959744.12</v>
      </c>
      <c r="G70">
        <v>104865.8</v>
      </c>
      <c r="H70">
        <v>39575.57</v>
      </c>
      <c r="I70">
        <v>26236.87</v>
      </c>
      <c r="J70">
        <v>569565.59</v>
      </c>
      <c r="L70">
        <v>5500</v>
      </c>
      <c r="M70">
        <v>75162.3</v>
      </c>
      <c r="O70">
        <v>569</v>
      </c>
      <c r="S70">
        <v>-824968.18</v>
      </c>
      <c r="T70">
        <v>2618687.59</v>
      </c>
      <c r="V70">
        <v>61959.72</v>
      </c>
      <c r="Z70">
        <v>159440</v>
      </c>
      <c r="AA70">
        <v>11300</v>
      </c>
      <c r="AB70">
        <v>243589</v>
      </c>
      <c r="AE70">
        <v>122718.42</v>
      </c>
      <c r="AF70">
        <v>41355.06</v>
      </c>
      <c r="AM70" s="123">
        <f t="shared" si="5"/>
        <v>1104185.49</v>
      </c>
      <c r="AN70" s="129">
        <f t="shared" si="6"/>
        <v>81231.3</v>
      </c>
      <c r="AO70" s="142">
        <f t="shared" si="7"/>
        <v>1022954.19</v>
      </c>
      <c r="AP70" s="143">
        <f t="shared" si="8"/>
        <v>232699.72</v>
      </c>
      <c r="AQ70" s="143">
        <f t="shared" si="9"/>
        <v>407662.48</v>
      </c>
      <c r="AR70" s="125">
        <f t="shared" si="10"/>
        <v>-174962.75999999998</v>
      </c>
    </row>
    <row r="71" spans="1:44" ht="14.4" thickBot="1" x14ac:dyDescent="0.3">
      <c r="A71" s="115" t="s">
        <v>13</v>
      </c>
      <c r="B71" s="115" t="s">
        <v>14</v>
      </c>
      <c r="C71" s="149">
        <v>2477</v>
      </c>
      <c r="D71" s="150" t="s">
        <v>640</v>
      </c>
      <c r="E71" t="s">
        <v>2183</v>
      </c>
      <c r="F71">
        <v>730502.84</v>
      </c>
      <c r="G71">
        <v>644753.73</v>
      </c>
      <c r="H71">
        <v>54590.82</v>
      </c>
      <c r="I71">
        <v>9120.82</v>
      </c>
      <c r="J71">
        <v>457168.38</v>
      </c>
      <c r="L71">
        <v>3500</v>
      </c>
      <c r="M71">
        <v>80303.73</v>
      </c>
      <c r="O71">
        <v>159.11000000000001</v>
      </c>
      <c r="Q71">
        <v>765136</v>
      </c>
      <c r="S71">
        <v>-1008641.98</v>
      </c>
      <c r="T71">
        <v>2255161.35</v>
      </c>
      <c r="V71">
        <v>93671.79</v>
      </c>
      <c r="Z71">
        <v>281153</v>
      </c>
      <c r="AA71">
        <v>15800</v>
      </c>
      <c r="AB71">
        <v>341553</v>
      </c>
      <c r="AE71">
        <v>198291.91</v>
      </c>
      <c r="AF71">
        <v>50261.5</v>
      </c>
      <c r="AM71" s="123">
        <f t="shared" si="5"/>
        <v>1429847.39</v>
      </c>
      <c r="AN71" s="129">
        <f t="shared" si="6"/>
        <v>83962.84</v>
      </c>
      <c r="AO71" s="142">
        <f t="shared" si="7"/>
        <v>1345884.5499999998</v>
      </c>
      <c r="AP71" s="143">
        <f t="shared" si="8"/>
        <v>390624.79</v>
      </c>
      <c r="AQ71" s="143">
        <f t="shared" si="9"/>
        <v>590106.41</v>
      </c>
      <c r="AR71" s="125">
        <f t="shared" si="10"/>
        <v>-199481.62000000005</v>
      </c>
    </row>
    <row r="72" spans="1:44" ht="14.4" thickBot="1" x14ac:dyDescent="0.3">
      <c r="A72" s="115" t="s">
        <v>13</v>
      </c>
      <c r="B72" s="115" t="s">
        <v>14</v>
      </c>
      <c r="C72" s="149">
        <v>5216</v>
      </c>
      <c r="D72" s="150" t="s">
        <v>641</v>
      </c>
      <c r="E72" t="s">
        <v>2184</v>
      </c>
      <c r="F72">
        <v>2304002.31</v>
      </c>
      <c r="G72">
        <v>2050238.84</v>
      </c>
      <c r="H72">
        <v>102236.66</v>
      </c>
      <c r="I72">
        <v>320281.49</v>
      </c>
      <c r="J72">
        <v>2714476.4</v>
      </c>
      <c r="L72">
        <v>3500</v>
      </c>
      <c r="M72">
        <v>65867.78</v>
      </c>
      <c r="O72">
        <v>3174.92</v>
      </c>
      <c r="Q72">
        <v>1169504</v>
      </c>
      <c r="S72">
        <v>4348823.9000000004</v>
      </c>
      <c r="T72">
        <v>2065017.96</v>
      </c>
      <c r="V72">
        <v>211597.71</v>
      </c>
      <c r="Z72">
        <v>200404</v>
      </c>
      <c r="AB72">
        <v>324704</v>
      </c>
      <c r="AE72">
        <v>229314.33</v>
      </c>
      <c r="AF72">
        <v>22636.240000000002</v>
      </c>
      <c r="AM72" s="123">
        <f t="shared" si="5"/>
        <v>4456477.8100000005</v>
      </c>
      <c r="AN72" s="129">
        <f t="shared" si="6"/>
        <v>72542.7</v>
      </c>
      <c r="AO72" s="142">
        <f t="shared" si="7"/>
        <v>4383935.1100000003</v>
      </c>
      <c r="AP72" s="143">
        <f t="shared" si="8"/>
        <v>412001.70999999996</v>
      </c>
      <c r="AQ72" s="143">
        <f t="shared" si="9"/>
        <v>576654.56999999995</v>
      </c>
      <c r="AR72" s="125">
        <f t="shared" si="10"/>
        <v>-164652.85999999999</v>
      </c>
    </row>
    <row r="73" spans="1:44" s="123" customFormat="1" ht="14.4" thickBot="1" x14ac:dyDescent="0.3">
      <c r="A73" s="115" t="s">
        <v>13</v>
      </c>
      <c r="B73" s="115" t="s">
        <v>14</v>
      </c>
      <c r="C73" s="149">
        <v>5544</v>
      </c>
      <c r="D73" s="150" t="s">
        <v>642</v>
      </c>
      <c r="E73" t="s">
        <v>2185</v>
      </c>
      <c r="F73">
        <v>2233487.75</v>
      </c>
      <c r="G73">
        <v>726989.32</v>
      </c>
      <c r="H73">
        <v>358300.53</v>
      </c>
      <c r="I73">
        <v>299328.12</v>
      </c>
      <c r="J73">
        <v>878193.57</v>
      </c>
      <c r="K73"/>
      <c r="L73">
        <v>6500</v>
      </c>
      <c r="M73">
        <v>288057.15000000002</v>
      </c>
      <c r="N73"/>
      <c r="O73">
        <v>2193</v>
      </c>
      <c r="P73"/>
      <c r="Q73">
        <v>60000</v>
      </c>
      <c r="R73"/>
      <c r="S73">
        <v>2225321.7200000002</v>
      </c>
      <c r="T73">
        <v>2127187.88</v>
      </c>
      <c r="U73"/>
      <c r="V73">
        <v>164928.34</v>
      </c>
      <c r="W73">
        <v>7500</v>
      </c>
      <c r="X73"/>
      <c r="Y73"/>
      <c r="Z73">
        <v>186825</v>
      </c>
      <c r="AA73"/>
      <c r="AB73">
        <v>354407</v>
      </c>
      <c r="AC73"/>
      <c r="AD73"/>
      <c r="AE73">
        <v>204060.28</v>
      </c>
      <c r="AF73">
        <v>13611.3</v>
      </c>
      <c r="AG73"/>
      <c r="AH73"/>
      <c r="AI73"/>
      <c r="AJ73">
        <v>135.22</v>
      </c>
      <c r="AK73"/>
      <c r="AL73"/>
      <c r="AM73" s="123">
        <f t="shared" si="5"/>
        <v>3318777.5999999996</v>
      </c>
      <c r="AN73" s="129">
        <f t="shared" si="6"/>
        <v>296750.15000000002</v>
      </c>
      <c r="AO73" s="142">
        <f t="shared" si="7"/>
        <v>3022027.4499999997</v>
      </c>
      <c r="AP73" s="143">
        <f t="shared" si="8"/>
        <v>359253.33999999997</v>
      </c>
      <c r="AQ73" s="143">
        <f t="shared" si="9"/>
        <v>572213.80000000005</v>
      </c>
      <c r="AR73" s="125">
        <f t="shared" si="10"/>
        <v>-212960.46000000008</v>
      </c>
    </row>
    <row r="74" spans="1:44" ht="14.4" thickBot="1" x14ac:dyDescent="0.3">
      <c r="A74" s="115" t="s">
        <v>13</v>
      </c>
      <c r="B74" s="115" t="s">
        <v>14</v>
      </c>
      <c r="C74" s="149">
        <v>2866</v>
      </c>
      <c r="D74" s="150" t="s">
        <v>643</v>
      </c>
      <c r="E74" t="s">
        <v>2329</v>
      </c>
      <c r="F74">
        <v>1450954.61</v>
      </c>
      <c r="G74">
        <v>510505</v>
      </c>
      <c r="H74">
        <v>92643</v>
      </c>
      <c r="I74">
        <v>288738.49</v>
      </c>
      <c r="J74">
        <v>434613.6</v>
      </c>
      <c r="L74">
        <v>8500</v>
      </c>
      <c r="M74">
        <v>55639.26</v>
      </c>
      <c r="O74">
        <v>2900</v>
      </c>
      <c r="Q74">
        <v>856244</v>
      </c>
      <c r="S74">
        <v>-1644557.74</v>
      </c>
      <c r="T74">
        <v>3692657.78</v>
      </c>
      <c r="V74">
        <v>70962.990000000005</v>
      </c>
      <c r="Z74">
        <v>480806.45</v>
      </c>
      <c r="AA74">
        <v>14400</v>
      </c>
      <c r="AB74">
        <v>562472.44999999995</v>
      </c>
      <c r="AE74">
        <v>146063.63</v>
      </c>
      <c r="AF74">
        <v>51561.96</v>
      </c>
      <c r="AM74" s="123">
        <f t="shared" si="5"/>
        <v>2054102.61</v>
      </c>
      <c r="AN74" s="129">
        <f t="shared" si="6"/>
        <v>67039.260000000009</v>
      </c>
      <c r="AO74" s="142">
        <f t="shared" si="7"/>
        <v>1987063.35</v>
      </c>
      <c r="AP74" s="143">
        <f t="shared" si="8"/>
        <v>566169.44000000006</v>
      </c>
      <c r="AQ74" s="143">
        <f t="shared" si="9"/>
        <v>760098.03999999992</v>
      </c>
      <c r="AR74" s="125">
        <f t="shared" si="10"/>
        <v>-193928.59999999986</v>
      </c>
    </row>
    <row r="75" spans="1:44" ht="14.4" thickBot="1" x14ac:dyDescent="0.3">
      <c r="A75" s="115" t="s">
        <v>15</v>
      </c>
      <c r="B75" s="115" t="s">
        <v>16</v>
      </c>
      <c r="C75" s="149">
        <v>3680</v>
      </c>
      <c r="D75" s="150" t="s">
        <v>644</v>
      </c>
      <c r="E75" t="s">
        <v>2186</v>
      </c>
      <c r="F75">
        <v>955063.01</v>
      </c>
      <c r="G75">
        <v>133509</v>
      </c>
      <c r="H75">
        <v>80474.89</v>
      </c>
      <c r="I75">
        <v>1521860.92</v>
      </c>
      <c r="J75">
        <v>208600.32000000001</v>
      </c>
      <c r="M75">
        <v>51551.3</v>
      </c>
      <c r="O75">
        <v>5.9</v>
      </c>
      <c r="S75">
        <v>742453.58</v>
      </c>
      <c r="T75">
        <v>2241713.0099999998</v>
      </c>
      <c r="V75">
        <v>212666.3</v>
      </c>
      <c r="Z75">
        <v>128961</v>
      </c>
      <c r="AA75">
        <v>37100</v>
      </c>
      <c r="AB75">
        <v>260145</v>
      </c>
      <c r="AD75">
        <v>2320</v>
      </c>
      <c r="AE75">
        <v>177459.3</v>
      </c>
      <c r="AF75">
        <v>75018.649999999994</v>
      </c>
      <c r="AM75" s="123">
        <f t="shared" ref="AM75:AM138" si="11">SUM(F75:H75)</f>
        <v>1169046.8999999999</v>
      </c>
      <c r="AN75" s="129">
        <f t="shared" ref="AN75:AN138" si="12">SUM(L75:P75)</f>
        <v>51557.200000000004</v>
      </c>
      <c r="AO75" s="142">
        <f t="shared" ref="AO75:AO138" si="13">AM75-AN75</f>
        <v>1117489.7</v>
      </c>
      <c r="AP75" s="143">
        <f t="shared" ref="AP75:AP138" si="14">SUM(U75:AA75)</f>
        <v>378727.3</v>
      </c>
      <c r="AQ75" s="143">
        <f t="shared" ref="AQ75:AQ138" si="15">SUM(AB75:AL75)</f>
        <v>514942.94999999995</v>
      </c>
      <c r="AR75" s="125">
        <f t="shared" si="10"/>
        <v>-136215.64999999997</v>
      </c>
    </row>
    <row r="76" spans="1:44" ht="14.4" thickBot="1" x14ac:dyDescent="0.3">
      <c r="A76" s="115" t="s">
        <v>15</v>
      </c>
      <c r="B76" s="115" t="s">
        <v>16</v>
      </c>
      <c r="C76" s="149">
        <v>5005</v>
      </c>
      <c r="D76" s="150" t="s">
        <v>645</v>
      </c>
      <c r="E76" t="s">
        <v>2187</v>
      </c>
      <c r="F76">
        <v>1655090.23</v>
      </c>
      <c r="G76">
        <v>318512.5</v>
      </c>
      <c r="H76">
        <v>82266.009999999995</v>
      </c>
      <c r="I76">
        <v>472420.1</v>
      </c>
      <c r="J76">
        <v>242597.89</v>
      </c>
      <c r="L76">
        <v>4500</v>
      </c>
      <c r="M76">
        <v>60740</v>
      </c>
      <c r="N76">
        <v>981548</v>
      </c>
      <c r="O76">
        <v>31676.98</v>
      </c>
      <c r="Q76">
        <v>444</v>
      </c>
      <c r="S76">
        <v>8850.7000000000007</v>
      </c>
      <c r="T76">
        <v>1881918.88</v>
      </c>
      <c r="V76">
        <v>91899.05</v>
      </c>
      <c r="Z76">
        <v>313978</v>
      </c>
      <c r="AB76">
        <v>370298</v>
      </c>
      <c r="AC76">
        <v>5700</v>
      </c>
      <c r="AE76">
        <v>158101.34</v>
      </c>
      <c r="AF76">
        <v>20569.54</v>
      </c>
      <c r="AG76">
        <v>50000</v>
      </c>
      <c r="AM76" s="123">
        <f t="shared" si="11"/>
        <v>2055868.74</v>
      </c>
      <c r="AN76" s="129">
        <f t="shared" si="12"/>
        <v>1078464.98</v>
      </c>
      <c r="AO76" s="142">
        <f t="shared" si="13"/>
        <v>977403.76</v>
      </c>
      <c r="AP76" s="143">
        <f t="shared" si="14"/>
        <v>405877.05</v>
      </c>
      <c r="AQ76" s="143">
        <f t="shared" si="15"/>
        <v>604668.88</v>
      </c>
      <c r="AR76" s="125">
        <f t="shared" si="10"/>
        <v>-198791.83000000002</v>
      </c>
    </row>
    <row r="77" spans="1:44" ht="14.4" thickBot="1" x14ac:dyDescent="0.3">
      <c r="A77" s="115" t="s">
        <v>15</v>
      </c>
      <c r="B77" s="115" t="s">
        <v>16</v>
      </c>
      <c r="C77" s="149">
        <v>3048</v>
      </c>
      <c r="D77" s="150" t="s">
        <v>646</v>
      </c>
      <c r="E77" t="s">
        <v>2188</v>
      </c>
      <c r="F77">
        <v>842462.15</v>
      </c>
      <c r="G77">
        <v>180489.98</v>
      </c>
      <c r="H77">
        <v>85933.86</v>
      </c>
      <c r="I77">
        <v>126843.16</v>
      </c>
      <c r="J77">
        <v>1315607.8500000001</v>
      </c>
      <c r="M77">
        <v>59066.86</v>
      </c>
      <c r="N77">
        <v>730940</v>
      </c>
      <c r="O77">
        <v>0</v>
      </c>
      <c r="S77">
        <v>29144.29</v>
      </c>
      <c r="T77">
        <v>1941230.36</v>
      </c>
      <c r="V77">
        <v>174063.34</v>
      </c>
      <c r="Z77">
        <v>149737</v>
      </c>
      <c r="AA77">
        <v>35698.25</v>
      </c>
      <c r="AB77">
        <v>301675</v>
      </c>
      <c r="AC77">
        <v>820</v>
      </c>
      <c r="AE77">
        <v>103737.7</v>
      </c>
      <c r="AF77">
        <v>162310.39999999999</v>
      </c>
      <c r="AM77" s="123">
        <f t="shared" si="11"/>
        <v>1108885.99</v>
      </c>
      <c r="AN77" s="129">
        <f t="shared" si="12"/>
        <v>790006.86</v>
      </c>
      <c r="AO77" s="142">
        <f t="shared" si="13"/>
        <v>318879.13</v>
      </c>
      <c r="AP77" s="143">
        <f t="shared" si="14"/>
        <v>359498.58999999997</v>
      </c>
      <c r="AQ77" s="143">
        <f t="shared" si="15"/>
        <v>568543.1</v>
      </c>
      <c r="AR77" s="125">
        <f t="shared" si="10"/>
        <v>-209044.51</v>
      </c>
    </row>
    <row r="78" spans="1:44" ht="14.4" thickBot="1" x14ac:dyDescent="0.3">
      <c r="A78" s="115" t="s">
        <v>15</v>
      </c>
      <c r="B78" s="115" t="s">
        <v>16</v>
      </c>
      <c r="C78" s="149">
        <v>6117</v>
      </c>
      <c r="D78" s="150" t="s">
        <v>647</v>
      </c>
      <c r="E78" t="s">
        <v>2189</v>
      </c>
      <c r="F78">
        <v>654482.12</v>
      </c>
      <c r="G78">
        <v>209862.2</v>
      </c>
      <c r="H78">
        <v>157475.24</v>
      </c>
      <c r="I78">
        <v>222331.12</v>
      </c>
      <c r="J78">
        <v>669004.13</v>
      </c>
      <c r="L78">
        <v>30000</v>
      </c>
      <c r="M78">
        <v>80720</v>
      </c>
      <c r="O78">
        <v>6521.6</v>
      </c>
      <c r="Q78">
        <v>5000</v>
      </c>
      <c r="S78">
        <v>-128878.35</v>
      </c>
      <c r="T78">
        <v>1940061.77</v>
      </c>
      <c r="V78">
        <v>385543.98</v>
      </c>
      <c r="W78">
        <v>647754</v>
      </c>
      <c r="Z78">
        <v>305572</v>
      </c>
      <c r="AB78">
        <v>476288</v>
      </c>
      <c r="AE78">
        <v>632361.06999999995</v>
      </c>
      <c r="AF78">
        <v>150491.12</v>
      </c>
      <c r="AJ78">
        <v>100000</v>
      </c>
      <c r="AM78" s="123">
        <f t="shared" si="11"/>
        <v>1021819.56</v>
      </c>
      <c r="AN78" s="129">
        <f t="shared" si="12"/>
        <v>117241.60000000001</v>
      </c>
      <c r="AO78" s="142">
        <f t="shared" si="13"/>
        <v>904577.96000000008</v>
      </c>
      <c r="AP78" s="143">
        <f t="shared" si="14"/>
        <v>1338869.98</v>
      </c>
      <c r="AQ78" s="143">
        <f t="shared" si="15"/>
        <v>1359140.19</v>
      </c>
      <c r="AR78" s="125">
        <f t="shared" si="10"/>
        <v>-20270.209999999963</v>
      </c>
    </row>
    <row r="79" spans="1:44" ht="14.4" thickBot="1" x14ac:dyDescent="0.3">
      <c r="A79" s="115" t="s">
        <v>15</v>
      </c>
      <c r="B79" s="115" t="s">
        <v>16</v>
      </c>
      <c r="C79" s="149">
        <v>3261</v>
      </c>
      <c r="D79" s="150" t="s">
        <v>648</v>
      </c>
      <c r="E79" t="s">
        <v>2190</v>
      </c>
      <c r="F79">
        <v>573759.55000000005</v>
      </c>
      <c r="G79">
        <v>321458</v>
      </c>
      <c r="H79">
        <v>23225.01</v>
      </c>
      <c r="I79">
        <v>294004</v>
      </c>
      <c r="J79">
        <v>846557.84</v>
      </c>
      <c r="M79">
        <v>61888.9</v>
      </c>
      <c r="O79">
        <v>6117</v>
      </c>
      <c r="S79">
        <v>-5273.45</v>
      </c>
      <c r="T79">
        <v>2076384.94</v>
      </c>
      <c r="V79">
        <v>200975.77</v>
      </c>
      <c r="Z79">
        <v>165963</v>
      </c>
      <c r="AB79">
        <v>307605</v>
      </c>
      <c r="AE79">
        <v>137446.76</v>
      </c>
      <c r="AF79">
        <v>2000</v>
      </c>
      <c r="AM79" s="123">
        <f t="shared" si="11"/>
        <v>918442.56</v>
      </c>
      <c r="AN79" s="129">
        <f t="shared" si="12"/>
        <v>68005.899999999994</v>
      </c>
      <c r="AO79" s="142">
        <f t="shared" si="13"/>
        <v>850436.66</v>
      </c>
      <c r="AP79" s="143">
        <f t="shared" si="14"/>
        <v>366938.77</v>
      </c>
      <c r="AQ79" s="143">
        <f t="shared" si="15"/>
        <v>447051.76</v>
      </c>
      <c r="AR79" s="125">
        <f t="shared" si="10"/>
        <v>-80112.989999999991</v>
      </c>
    </row>
    <row r="80" spans="1:44" ht="14.4" thickBot="1" x14ac:dyDescent="0.3">
      <c r="A80" s="115" t="s">
        <v>15</v>
      </c>
      <c r="B80" s="115" t="s">
        <v>16</v>
      </c>
      <c r="C80" s="149">
        <v>2381</v>
      </c>
      <c r="D80" s="150" t="s">
        <v>649</v>
      </c>
      <c r="E80" t="s">
        <v>2191</v>
      </c>
      <c r="F80">
        <v>125167.65</v>
      </c>
      <c r="G80">
        <v>0</v>
      </c>
      <c r="H80">
        <v>145276.72</v>
      </c>
      <c r="I80">
        <v>-890412.81</v>
      </c>
      <c r="J80">
        <v>-178816.71</v>
      </c>
      <c r="L80">
        <v>139587.5</v>
      </c>
      <c r="M80">
        <v>34703</v>
      </c>
      <c r="N80">
        <v>370040</v>
      </c>
      <c r="O80">
        <v>4745</v>
      </c>
      <c r="Q80">
        <v>10000</v>
      </c>
      <c r="S80">
        <v>-3027204.73</v>
      </c>
      <c r="T80">
        <v>1879892.65</v>
      </c>
      <c r="V80">
        <v>55232.47</v>
      </c>
      <c r="Z80">
        <v>216664</v>
      </c>
      <c r="AB80">
        <v>316147</v>
      </c>
      <c r="AE80">
        <v>144872.79999999999</v>
      </c>
      <c r="AF80">
        <v>21425.24</v>
      </c>
      <c r="AM80" s="123">
        <f t="shared" si="11"/>
        <v>270444.37</v>
      </c>
      <c r="AN80" s="129">
        <f t="shared" si="12"/>
        <v>549075.5</v>
      </c>
      <c r="AO80" s="142">
        <f t="shared" si="13"/>
        <v>-278631.13</v>
      </c>
      <c r="AP80" s="143">
        <f t="shared" si="14"/>
        <v>271896.46999999997</v>
      </c>
      <c r="AQ80" s="143">
        <f t="shared" si="15"/>
        <v>482445.04</v>
      </c>
      <c r="AR80" s="125">
        <f t="shared" si="10"/>
        <v>-210548.57</v>
      </c>
    </row>
    <row r="81" spans="1:44" ht="14.4" thickBot="1" x14ac:dyDescent="0.3">
      <c r="A81" s="115" t="s">
        <v>15</v>
      </c>
      <c r="B81" s="115" t="s">
        <v>16</v>
      </c>
      <c r="C81" s="149">
        <v>2712</v>
      </c>
      <c r="D81" s="150" t="s">
        <v>650</v>
      </c>
      <c r="E81" t="s">
        <v>2192</v>
      </c>
      <c r="F81">
        <v>54391.1</v>
      </c>
      <c r="G81">
        <v>106855.85</v>
      </c>
      <c r="H81">
        <v>87585.75</v>
      </c>
      <c r="I81">
        <v>-53656.24</v>
      </c>
      <c r="J81">
        <v>564653.43999999994</v>
      </c>
      <c r="L81">
        <v>0</v>
      </c>
      <c r="M81">
        <v>69850</v>
      </c>
      <c r="O81">
        <v>2620</v>
      </c>
      <c r="S81">
        <v>-1107018.95</v>
      </c>
      <c r="T81">
        <v>1840507.51</v>
      </c>
      <c r="V81">
        <v>105335.52</v>
      </c>
      <c r="W81">
        <v>626520</v>
      </c>
      <c r="Z81">
        <v>198480</v>
      </c>
      <c r="AA81">
        <v>35701</v>
      </c>
      <c r="AB81">
        <v>329621</v>
      </c>
      <c r="AC81">
        <v>1960</v>
      </c>
      <c r="AE81">
        <v>639622.66</v>
      </c>
      <c r="AF81">
        <v>40961.519999999997</v>
      </c>
      <c r="AM81" s="123">
        <f t="shared" si="11"/>
        <v>248832.7</v>
      </c>
      <c r="AN81" s="129">
        <f t="shared" si="12"/>
        <v>72470</v>
      </c>
      <c r="AO81" s="142">
        <f t="shared" si="13"/>
        <v>176362.7</v>
      </c>
      <c r="AP81" s="143">
        <f t="shared" si="14"/>
        <v>966036.52</v>
      </c>
      <c r="AQ81" s="143">
        <f t="shared" si="15"/>
        <v>1012165.18</v>
      </c>
      <c r="AR81" s="125">
        <f t="shared" si="10"/>
        <v>-46128.660000000033</v>
      </c>
    </row>
    <row r="82" spans="1:44" ht="14.4" thickBot="1" x14ac:dyDescent="0.3">
      <c r="A82" s="115" t="s">
        <v>15</v>
      </c>
      <c r="B82" s="115" t="s">
        <v>16</v>
      </c>
      <c r="C82" s="149">
        <v>1686</v>
      </c>
      <c r="D82" s="150" t="s">
        <v>651</v>
      </c>
      <c r="E82" t="s">
        <v>2193</v>
      </c>
      <c r="F82">
        <v>65900.479999999996</v>
      </c>
      <c r="G82">
        <v>205615.35</v>
      </c>
      <c r="H82">
        <v>27181.29</v>
      </c>
      <c r="I82">
        <v>1545405.01</v>
      </c>
      <c r="J82">
        <v>45758.41</v>
      </c>
      <c r="L82">
        <v>0</v>
      </c>
      <c r="M82">
        <v>30360</v>
      </c>
      <c r="O82">
        <v>0</v>
      </c>
      <c r="S82">
        <v>-329544.51</v>
      </c>
      <c r="T82">
        <v>2241713.0099999998</v>
      </c>
      <c r="V82">
        <v>75010.55</v>
      </c>
      <c r="Z82">
        <v>90809.1</v>
      </c>
      <c r="AA82">
        <v>120400</v>
      </c>
      <c r="AB82">
        <v>181167.1</v>
      </c>
      <c r="AC82">
        <v>5540</v>
      </c>
      <c r="AE82">
        <v>69696.509999999995</v>
      </c>
      <c r="AF82">
        <v>82484</v>
      </c>
      <c r="AM82" s="123">
        <f t="shared" si="11"/>
        <v>298697.12</v>
      </c>
      <c r="AN82" s="129">
        <f t="shared" si="12"/>
        <v>30360</v>
      </c>
      <c r="AO82" s="142">
        <f t="shared" si="13"/>
        <v>268337.12</v>
      </c>
      <c r="AP82" s="143">
        <f t="shared" si="14"/>
        <v>286219.65000000002</v>
      </c>
      <c r="AQ82" s="143">
        <f t="shared" si="15"/>
        <v>338887.61</v>
      </c>
      <c r="AR82" s="125">
        <f t="shared" si="10"/>
        <v>-52667.959999999963</v>
      </c>
    </row>
    <row r="83" spans="1:44" ht="14.4" thickBot="1" x14ac:dyDescent="0.3">
      <c r="A83" s="115" t="s">
        <v>15</v>
      </c>
      <c r="B83" s="115" t="s">
        <v>16</v>
      </c>
      <c r="C83" s="149">
        <v>2512</v>
      </c>
      <c r="D83" s="150" t="s">
        <v>652</v>
      </c>
      <c r="E83" t="s">
        <v>2314</v>
      </c>
      <c r="F83">
        <v>442831.27</v>
      </c>
      <c r="G83">
        <v>358196.82</v>
      </c>
      <c r="H83">
        <v>53439.29</v>
      </c>
      <c r="I83">
        <v>130002</v>
      </c>
      <c r="J83">
        <v>37553.699999999997</v>
      </c>
      <c r="L83">
        <v>8000</v>
      </c>
      <c r="M83">
        <v>52163</v>
      </c>
      <c r="O83">
        <v>0</v>
      </c>
      <c r="S83">
        <v>-2586478.85</v>
      </c>
      <c r="T83">
        <v>3200752.69</v>
      </c>
      <c r="V83">
        <v>224615.98</v>
      </c>
      <c r="W83">
        <v>334144</v>
      </c>
      <c r="Z83">
        <v>464765.2</v>
      </c>
      <c r="AA83">
        <v>24200</v>
      </c>
      <c r="AB83">
        <v>554667.19999999995</v>
      </c>
      <c r="AE83">
        <v>133425.21</v>
      </c>
      <c r="AF83">
        <v>12046.53</v>
      </c>
      <c r="AM83" s="123">
        <f t="shared" si="11"/>
        <v>854467.38000000012</v>
      </c>
      <c r="AN83" s="129">
        <f t="shared" si="12"/>
        <v>60163</v>
      </c>
      <c r="AO83" s="142">
        <f t="shared" si="13"/>
        <v>794304.38000000012</v>
      </c>
      <c r="AP83" s="143">
        <f t="shared" si="14"/>
        <v>1047725.1799999999</v>
      </c>
      <c r="AQ83" s="143">
        <f t="shared" si="15"/>
        <v>700138.94</v>
      </c>
      <c r="AR83" s="125">
        <f t="shared" si="10"/>
        <v>347586.24</v>
      </c>
    </row>
    <row r="84" spans="1:44" ht="14.4" thickBot="1" x14ac:dyDescent="0.3">
      <c r="A84" s="115" t="s">
        <v>255</v>
      </c>
      <c r="B84" s="115" t="s">
        <v>26</v>
      </c>
      <c r="C84" s="149">
        <v>3664</v>
      </c>
      <c r="D84" s="150" t="s">
        <v>653</v>
      </c>
      <c r="E84" t="s">
        <v>2194</v>
      </c>
      <c r="F84">
        <v>743468.46</v>
      </c>
      <c r="G84">
        <v>131959.98000000001</v>
      </c>
      <c r="H84">
        <v>77424.070000000007</v>
      </c>
      <c r="I84">
        <v>-442442.23999999999</v>
      </c>
      <c r="J84">
        <v>1356786.88</v>
      </c>
      <c r="L84">
        <v>3900</v>
      </c>
      <c r="M84">
        <v>42357.93</v>
      </c>
      <c r="O84">
        <v>309.54000000000002</v>
      </c>
      <c r="Q84">
        <v>68430</v>
      </c>
      <c r="S84">
        <v>943597.05</v>
      </c>
      <c r="T84">
        <v>1037408.38</v>
      </c>
      <c r="V84">
        <v>100601.33</v>
      </c>
      <c r="Z84">
        <v>212369.8</v>
      </c>
      <c r="AA84">
        <v>10810</v>
      </c>
      <c r="AB84">
        <v>284661.8</v>
      </c>
      <c r="AE84">
        <v>181299.06</v>
      </c>
      <c r="AF84">
        <v>54534.52</v>
      </c>
      <c r="AJ84">
        <v>32091.5</v>
      </c>
      <c r="AM84" s="123">
        <f t="shared" si="11"/>
        <v>952852.51</v>
      </c>
      <c r="AN84" s="129">
        <f t="shared" si="12"/>
        <v>46567.47</v>
      </c>
      <c r="AO84" s="142">
        <f t="shared" si="13"/>
        <v>906285.04</v>
      </c>
      <c r="AP84" s="143">
        <f t="shared" si="14"/>
        <v>323781.13</v>
      </c>
      <c r="AQ84" s="143">
        <f t="shared" si="15"/>
        <v>552586.88</v>
      </c>
      <c r="AR84" s="125">
        <f t="shared" si="10"/>
        <v>-228805.75</v>
      </c>
    </row>
    <row r="85" spans="1:44" ht="14.4" thickBot="1" x14ac:dyDescent="0.3">
      <c r="A85" s="115" t="s">
        <v>255</v>
      </c>
      <c r="B85" s="115" t="s">
        <v>26</v>
      </c>
      <c r="C85" s="149">
        <v>7927</v>
      </c>
      <c r="D85" s="150" t="s">
        <v>654</v>
      </c>
      <c r="E85" t="s">
        <v>2195</v>
      </c>
      <c r="F85">
        <v>2780036.66</v>
      </c>
      <c r="G85">
        <v>66298.490000000005</v>
      </c>
      <c r="H85">
        <v>813872.32</v>
      </c>
      <c r="I85">
        <v>1245776.5900000001</v>
      </c>
      <c r="J85">
        <v>1295972.8400000001</v>
      </c>
      <c r="L85">
        <v>2000</v>
      </c>
      <c r="M85">
        <v>70843.929999999993</v>
      </c>
      <c r="O85">
        <v>767903.81</v>
      </c>
      <c r="S85">
        <v>1334706.02</v>
      </c>
      <c r="T85">
        <v>3848145.72</v>
      </c>
      <c r="V85">
        <v>883586.02</v>
      </c>
      <c r="W85">
        <v>14790</v>
      </c>
      <c r="Z85">
        <v>426731</v>
      </c>
      <c r="AA85">
        <v>34370.25</v>
      </c>
      <c r="AB85">
        <v>607547.25</v>
      </c>
      <c r="AE85">
        <v>414452.94</v>
      </c>
      <c r="AF85">
        <v>114023.08</v>
      </c>
      <c r="AJ85">
        <v>45096.58</v>
      </c>
      <c r="AM85" s="123">
        <f t="shared" si="11"/>
        <v>3660207.47</v>
      </c>
      <c r="AN85" s="129">
        <f t="shared" si="12"/>
        <v>840747.74</v>
      </c>
      <c r="AO85" s="142">
        <f t="shared" si="13"/>
        <v>2819459.7300000004</v>
      </c>
      <c r="AP85" s="143">
        <f t="shared" si="14"/>
        <v>1359477.27</v>
      </c>
      <c r="AQ85" s="143">
        <f t="shared" si="15"/>
        <v>1181119.8500000001</v>
      </c>
      <c r="AR85" s="125">
        <f t="shared" si="10"/>
        <v>178357.41999999993</v>
      </c>
    </row>
    <row r="86" spans="1:44" ht="14.4" thickBot="1" x14ac:dyDescent="0.3">
      <c r="A86" s="115" t="s">
        <v>255</v>
      </c>
      <c r="B86" s="115" t="s">
        <v>26</v>
      </c>
      <c r="C86" s="149">
        <v>7609</v>
      </c>
      <c r="D86" s="150" t="s">
        <v>655</v>
      </c>
      <c r="E86" t="s">
        <v>2196</v>
      </c>
      <c r="F86">
        <v>4962617.82</v>
      </c>
      <c r="G86">
        <v>111805.77</v>
      </c>
      <c r="H86">
        <v>146128.32000000001</v>
      </c>
      <c r="I86">
        <v>885290.25</v>
      </c>
      <c r="J86">
        <v>698369.5</v>
      </c>
      <c r="L86">
        <v>1850</v>
      </c>
      <c r="M86">
        <v>57101.37</v>
      </c>
      <c r="O86">
        <v>885229.86</v>
      </c>
      <c r="Q86">
        <v>56220</v>
      </c>
      <c r="S86">
        <v>3571100.15</v>
      </c>
      <c r="T86">
        <v>2477300.52</v>
      </c>
      <c r="V86">
        <v>149769.82</v>
      </c>
      <c r="Z86">
        <v>428315.2</v>
      </c>
      <c r="AA86">
        <v>6000</v>
      </c>
      <c r="AB86">
        <v>539737.19999999995</v>
      </c>
      <c r="AE86">
        <v>217208.24</v>
      </c>
      <c r="AF86">
        <v>53351.02</v>
      </c>
      <c r="AJ86">
        <v>18378.8</v>
      </c>
      <c r="AM86" s="123">
        <f t="shared" si="11"/>
        <v>5220551.91</v>
      </c>
      <c r="AN86" s="129">
        <f t="shared" si="12"/>
        <v>944181.23</v>
      </c>
      <c r="AO86" s="142">
        <f t="shared" si="13"/>
        <v>4276370.68</v>
      </c>
      <c r="AP86" s="143">
        <f t="shared" si="14"/>
        <v>584085.02</v>
      </c>
      <c r="AQ86" s="143">
        <f t="shared" si="15"/>
        <v>828675.26</v>
      </c>
      <c r="AR86" s="125">
        <f t="shared" si="10"/>
        <v>-244590.24</v>
      </c>
    </row>
    <row r="87" spans="1:44" ht="14.4" thickBot="1" x14ac:dyDescent="0.3">
      <c r="A87" s="115" t="s">
        <v>255</v>
      </c>
      <c r="B87" s="115" t="s">
        <v>26</v>
      </c>
      <c r="C87" s="149">
        <v>6471</v>
      </c>
      <c r="D87" s="150" t="s">
        <v>656</v>
      </c>
      <c r="E87" t="s">
        <v>2197</v>
      </c>
      <c r="F87">
        <v>723814.32</v>
      </c>
      <c r="G87">
        <v>139457.53</v>
      </c>
      <c r="H87">
        <v>256511.54</v>
      </c>
      <c r="I87">
        <v>634954.77</v>
      </c>
      <c r="J87">
        <v>711733.94</v>
      </c>
      <c r="L87">
        <v>2300</v>
      </c>
      <c r="M87">
        <v>85693.98</v>
      </c>
      <c r="O87">
        <v>6000</v>
      </c>
      <c r="Q87">
        <v>917759.8</v>
      </c>
      <c r="R87">
        <v>736.99</v>
      </c>
      <c r="S87">
        <v>93184.52</v>
      </c>
      <c r="T87">
        <v>1537645.9</v>
      </c>
      <c r="V87">
        <v>216650.99</v>
      </c>
      <c r="W87">
        <v>39000</v>
      </c>
      <c r="Z87">
        <v>386687</v>
      </c>
      <c r="AA87">
        <v>14000</v>
      </c>
      <c r="AB87">
        <v>536543</v>
      </c>
      <c r="AD87">
        <v>440</v>
      </c>
      <c r="AE87">
        <v>222663.7</v>
      </c>
      <c r="AF87">
        <v>56146.74</v>
      </c>
      <c r="AJ87">
        <v>17393.64</v>
      </c>
      <c r="AM87" s="123">
        <f t="shared" si="11"/>
        <v>1119783.3899999999</v>
      </c>
      <c r="AN87" s="129">
        <f t="shared" si="12"/>
        <v>93993.98</v>
      </c>
      <c r="AO87" s="142">
        <f t="shared" si="13"/>
        <v>1025789.4099999999</v>
      </c>
      <c r="AP87" s="143">
        <f t="shared" si="14"/>
        <v>656337.99</v>
      </c>
      <c r="AQ87" s="143">
        <f t="shared" si="15"/>
        <v>833187.08</v>
      </c>
      <c r="AR87" s="125">
        <f t="shared" si="10"/>
        <v>-176849.08999999997</v>
      </c>
    </row>
    <row r="88" spans="1:44" ht="14.4" thickBot="1" x14ac:dyDescent="0.3">
      <c r="A88" s="115" t="s">
        <v>255</v>
      </c>
      <c r="B88" s="115" t="s">
        <v>26</v>
      </c>
      <c r="C88" s="149">
        <v>4146</v>
      </c>
      <c r="D88" s="150" t="s">
        <v>657</v>
      </c>
      <c r="E88" t="s">
        <v>2198</v>
      </c>
      <c r="F88">
        <v>590318.63</v>
      </c>
      <c r="G88">
        <v>217204.96</v>
      </c>
      <c r="H88">
        <v>139277.47</v>
      </c>
      <c r="I88">
        <v>2016598.44</v>
      </c>
      <c r="J88">
        <v>872491.08</v>
      </c>
      <c r="L88">
        <v>10223</v>
      </c>
      <c r="M88">
        <v>55360</v>
      </c>
      <c r="O88">
        <v>78297.61</v>
      </c>
      <c r="S88">
        <v>2316143.0099999998</v>
      </c>
      <c r="T88">
        <v>1677376.63</v>
      </c>
      <c r="V88">
        <v>79094.77</v>
      </c>
      <c r="Z88">
        <v>382116</v>
      </c>
      <c r="AA88">
        <v>7610</v>
      </c>
      <c r="AB88">
        <v>531165</v>
      </c>
      <c r="AE88">
        <v>158374.46</v>
      </c>
      <c r="AF88">
        <v>69595.48</v>
      </c>
      <c r="AJ88">
        <v>11195.5</v>
      </c>
      <c r="AM88" s="123">
        <f t="shared" si="11"/>
        <v>946801.05999999994</v>
      </c>
      <c r="AN88" s="129">
        <f t="shared" si="12"/>
        <v>143880.60999999999</v>
      </c>
      <c r="AO88" s="142">
        <f t="shared" si="13"/>
        <v>802920.45</v>
      </c>
      <c r="AP88" s="143">
        <f t="shared" si="14"/>
        <v>468820.77</v>
      </c>
      <c r="AQ88" s="143">
        <f t="shared" si="15"/>
        <v>770330.44</v>
      </c>
      <c r="AR88" s="125">
        <f t="shared" si="10"/>
        <v>-301509.66999999993</v>
      </c>
    </row>
    <row r="89" spans="1:44" ht="14.4" thickBot="1" x14ac:dyDescent="0.3">
      <c r="A89" s="115" t="s">
        <v>255</v>
      </c>
      <c r="B89" s="115" t="s">
        <v>26</v>
      </c>
      <c r="C89" s="149">
        <v>8209</v>
      </c>
      <c r="D89" s="150" t="s">
        <v>658</v>
      </c>
      <c r="E89" t="s">
        <v>2199</v>
      </c>
      <c r="F89">
        <v>2063387.8</v>
      </c>
      <c r="G89">
        <v>334797.12</v>
      </c>
      <c r="H89">
        <v>177025.48</v>
      </c>
      <c r="I89">
        <v>460964.06</v>
      </c>
      <c r="J89">
        <v>1390155.62</v>
      </c>
      <c r="L89">
        <v>0</v>
      </c>
      <c r="M89">
        <v>63430</v>
      </c>
      <c r="O89">
        <v>409659.68</v>
      </c>
      <c r="S89">
        <v>2337610.16</v>
      </c>
      <c r="T89">
        <v>1937621.24</v>
      </c>
      <c r="V89">
        <v>295750.05</v>
      </c>
      <c r="W89">
        <v>30000</v>
      </c>
      <c r="Z89">
        <v>307384</v>
      </c>
      <c r="AA89">
        <v>2000</v>
      </c>
      <c r="AB89">
        <v>444348</v>
      </c>
      <c r="AE89">
        <v>371318.44</v>
      </c>
      <c r="AF89">
        <v>79594.759999999995</v>
      </c>
      <c r="AJ89">
        <v>61863.85</v>
      </c>
      <c r="AM89" s="123">
        <f t="shared" si="11"/>
        <v>2575210.4</v>
      </c>
      <c r="AN89" s="129">
        <f t="shared" si="12"/>
        <v>473089.68</v>
      </c>
      <c r="AO89" s="142">
        <f t="shared" si="13"/>
        <v>2102120.7199999997</v>
      </c>
      <c r="AP89" s="143">
        <f t="shared" si="14"/>
        <v>635134.05000000005</v>
      </c>
      <c r="AQ89" s="143">
        <f t="shared" si="15"/>
        <v>957125.04999999993</v>
      </c>
      <c r="AR89" s="125">
        <f t="shared" si="10"/>
        <v>-321990.99999999988</v>
      </c>
    </row>
    <row r="90" spans="1:44" ht="14.4" thickBot="1" x14ac:dyDescent="0.3">
      <c r="A90" s="115" t="s">
        <v>255</v>
      </c>
      <c r="B90" s="115" t="s">
        <v>26</v>
      </c>
      <c r="C90" s="149">
        <v>4164</v>
      </c>
      <c r="D90" s="150" t="s">
        <v>659</v>
      </c>
      <c r="E90" t="s">
        <v>2200</v>
      </c>
      <c r="F90">
        <v>459459.5</v>
      </c>
      <c r="G90">
        <v>24172.58</v>
      </c>
      <c r="H90">
        <v>154233.4</v>
      </c>
      <c r="I90">
        <v>419259.28</v>
      </c>
      <c r="J90">
        <v>822940.83</v>
      </c>
      <c r="L90">
        <v>6284</v>
      </c>
      <c r="M90">
        <v>105880</v>
      </c>
      <c r="N90">
        <v>10946</v>
      </c>
      <c r="O90">
        <v>251177.23</v>
      </c>
      <c r="Q90">
        <v>5822.33</v>
      </c>
      <c r="R90">
        <v>-267452.31</v>
      </c>
      <c r="S90">
        <v>-2353083.4</v>
      </c>
      <c r="T90">
        <v>4355323.6100000003</v>
      </c>
      <c r="V90">
        <v>74754.740000000005</v>
      </c>
      <c r="Z90">
        <v>256128</v>
      </c>
      <c r="AA90">
        <v>3000</v>
      </c>
      <c r="AB90">
        <v>384988</v>
      </c>
      <c r="AE90">
        <v>120887.29</v>
      </c>
      <c r="AF90">
        <v>51098.12</v>
      </c>
      <c r="AJ90">
        <v>11741.2</v>
      </c>
      <c r="AM90" s="123">
        <f t="shared" si="11"/>
        <v>637865.48</v>
      </c>
      <c r="AN90" s="129">
        <f t="shared" si="12"/>
        <v>374287.23</v>
      </c>
      <c r="AO90" s="142">
        <f t="shared" si="13"/>
        <v>263578.25</v>
      </c>
      <c r="AP90" s="143">
        <f t="shared" si="14"/>
        <v>333882.74</v>
      </c>
      <c r="AQ90" s="143">
        <f t="shared" si="15"/>
        <v>568714.61</v>
      </c>
      <c r="AR90" s="125">
        <f t="shared" si="10"/>
        <v>-234831.87</v>
      </c>
    </row>
    <row r="91" spans="1:44" ht="14.4" thickBot="1" x14ac:dyDescent="0.3">
      <c r="A91" s="115" t="s">
        <v>255</v>
      </c>
      <c r="B91" s="115" t="s">
        <v>26</v>
      </c>
      <c r="C91" s="149">
        <v>5920</v>
      </c>
      <c r="D91" s="150" t="s">
        <v>660</v>
      </c>
      <c r="E91" t="s">
        <v>2201</v>
      </c>
      <c r="F91">
        <v>2718330.19</v>
      </c>
      <c r="G91">
        <v>95987.41</v>
      </c>
      <c r="H91">
        <v>129375.89</v>
      </c>
      <c r="I91">
        <v>570085.82999999996</v>
      </c>
      <c r="J91">
        <v>723039.69</v>
      </c>
      <c r="L91">
        <v>9000</v>
      </c>
      <c r="M91">
        <v>76449.34</v>
      </c>
      <c r="O91">
        <v>927499.11</v>
      </c>
      <c r="S91">
        <v>944338.39</v>
      </c>
      <c r="T91">
        <v>2312272.9300000002</v>
      </c>
      <c r="V91">
        <v>345052.14</v>
      </c>
      <c r="Z91">
        <v>568609.6</v>
      </c>
      <c r="AA91">
        <v>7000</v>
      </c>
      <c r="AB91">
        <v>709459.6</v>
      </c>
      <c r="AE91">
        <v>190524.62</v>
      </c>
      <c r="AF91">
        <v>37329.78</v>
      </c>
      <c r="AJ91">
        <v>16088.5</v>
      </c>
      <c r="AM91" s="123">
        <f t="shared" si="11"/>
        <v>2943693.49</v>
      </c>
      <c r="AN91" s="129">
        <f t="shared" si="12"/>
        <v>1012948.45</v>
      </c>
      <c r="AO91" s="142">
        <f t="shared" si="13"/>
        <v>1930745.0400000003</v>
      </c>
      <c r="AP91" s="143">
        <f t="shared" si="14"/>
        <v>920661.74</v>
      </c>
      <c r="AQ91" s="143">
        <f t="shared" si="15"/>
        <v>953402.5</v>
      </c>
      <c r="AR91" s="125">
        <f t="shared" si="10"/>
        <v>-32740.760000000009</v>
      </c>
    </row>
    <row r="92" spans="1:44" ht="14.4" thickBot="1" x14ac:dyDescent="0.3">
      <c r="A92" s="115" t="s">
        <v>255</v>
      </c>
      <c r="B92" s="115" t="s">
        <v>26</v>
      </c>
      <c r="C92" s="149">
        <v>4614</v>
      </c>
      <c r="D92" s="150" t="s">
        <v>661</v>
      </c>
      <c r="E92" t="s">
        <v>2202</v>
      </c>
      <c r="F92">
        <v>1897526.88</v>
      </c>
      <c r="G92">
        <v>77594.3</v>
      </c>
      <c r="H92">
        <v>122191.07</v>
      </c>
      <c r="I92">
        <v>646528.41</v>
      </c>
      <c r="J92">
        <v>724654.7</v>
      </c>
      <c r="L92">
        <v>5000</v>
      </c>
      <c r="M92">
        <v>51711.38</v>
      </c>
      <c r="O92">
        <v>65.19</v>
      </c>
      <c r="S92">
        <v>1983067.23</v>
      </c>
      <c r="T92">
        <v>1586779.38</v>
      </c>
      <c r="V92">
        <v>142235.46</v>
      </c>
      <c r="Z92">
        <v>353107</v>
      </c>
      <c r="AA92">
        <v>6442</v>
      </c>
      <c r="AB92">
        <v>451959</v>
      </c>
      <c r="AE92">
        <v>127240.78</v>
      </c>
      <c r="AF92">
        <v>59785</v>
      </c>
      <c r="AJ92">
        <v>20927.5</v>
      </c>
      <c r="AM92" s="123">
        <f t="shared" si="11"/>
        <v>2097312.25</v>
      </c>
      <c r="AN92" s="129">
        <f t="shared" si="12"/>
        <v>56776.57</v>
      </c>
      <c r="AO92" s="142">
        <f t="shared" si="13"/>
        <v>2040535.68</v>
      </c>
      <c r="AP92" s="143">
        <f t="shared" si="14"/>
        <v>501784.45999999996</v>
      </c>
      <c r="AQ92" s="143">
        <f t="shared" si="15"/>
        <v>659912.28</v>
      </c>
      <c r="AR92" s="125">
        <f t="shared" si="10"/>
        <v>-158127.82000000007</v>
      </c>
    </row>
    <row r="93" spans="1:44" ht="14.4" thickBot="1" x14ac:dyDescent="0.3">
      <c r="A93" s="115" t="s">
        <v>255</v>
      </c>
      <c r="B93" s="115" t="s">
        <v>26</v>
      </c>
      <c r="C93" s="149">
        <v>6523</v>
      </c>
      <c r="D93" s="150" t="s">
        <v>662</v>
      </c>
      <c r="E93" t="s">
        <v>2203</v>
      </c>
      <c r="F93">
        <v>2106837.3199999998</v>
      </c>
      <c r="G93">
        <v>147432.04</v>
      </c>
      <c r="H93">
        <v>201340.16</v>
      </c>
      <c r="I93">
        <v>1173860.46</v>
      </c>
      <c r="J93">
        <v>874902.13</v>
      </c>
      <c r="L93">
        <v>1570</v>
      </c>
      <c r="M93">
        <v>62969.93</v>
      </c>
      <c r="O93">
        <v>944.78</v>
      </c>
      <c r="S93">
        <v>383042.58</v>
      </c>
      <c r="T93">
        <v>4249528.84</v>
      </c>
      <c r="V93">
        <v>208255.96</v>
      </c>
      <c r="Z93">
        <v>349108</v>
      </c>
      <c r="AB93">
        <v>412211</v>
      </c>
      <c r="AE93">
        <v>243625.62</v>
      </c>
      <c r="AF93">
        <v>77773.86</v>
      </c>
      <c r="AJ93">
        <v>17437.5</v>
      </c>
      <c r="AM93" s="123">
        <f t="shared" si="11"/>
        <v>2455609.52</v>
      </c>
      <c r="AN93" s="129">
        <f t="shared" si="12"/>
        <v>65484.71</v>
      </c>
      <c r="AO93" s="142">
        <f t="shared" si="13"/>
        <v>2390124.81</v>
      </c>
      <c r="AP93" s="143">
        <f t="shared" si="14"/>
        <v>557363.96</v>
      </c>
      <c r="AQ93" s="143">
        <f t="shared" si="15"/>
        <v>751047.98</v>
      </c>
      <c r="AR93" s="125">
        <f t="shared" si="10"/>
        <v>-193684.02000000002</v>
      </c>
    </row>
    <row r="94" spans="1:44" ht="14.4" thickBot="1" x14ac:dyDescent="0.3">
      <c r="A94" s="115" t="s">
        <v>255</v>
      </c>
      <c r="B94" s="115" t="s">
        <v>26</v>
      </c>
      <c r="C94" s="149">
        <v>4131</v>
      </c>
      <c r="D94" s="150" t="s">
        <v>663</v>
      </c>
      <c r="E94" t="s">
        <v>2204</v>
      </c>
      <c r="F94">
        <v>1680202.08</v>
      </c>
      <c r="G94">
        <v>48570.89</v>
      </c>
      <c r="H94">
        <v>92072.56</v>
      </c>
      <c r="I94">
        <v>331453.28000000003</v>
      </c>
      <c r="J94">
        <v>1057258.53</v>
      </c>
      <c r="L94">
        <v>6000</v>
      </c>
      <c r="M94">
        <v>47750</v>
      </c>
      <c r="O94">
        <v>1727.24</v>
      </c>
      <c r="S94">
        <v>1464512.88</v>
      </c>
      <c r="T94">
        <v>1939533.85</v>
      </c>
      <c r="V94">
        <v>109761.47</v>
      </c>
      <c r="Z94">
        <v>263123</v>
      </c>
      <c r="AA94">
        <v>5000</v>
      </c>
      <c r="AB94">
        <v>391446</v>
      </c>
      <c r="AE94">
        <v>126128.94</v>
      </c>
      <c r="AF94">
        <v>86134.66</v>
      </c>
      <c r="AJ94">
        <v>24141.5</v>
      </c>
      <c r="AM94" s="123">
        <f t="shared" si="11"/>
        <v>1820845.53</v>
      </c>
      <c r="AN94" s="129">
        <f t="shared" si="12"/>
        <v>55477.24</v>
      </c>
      <c r="AO94" s="142">
        <f t="shared" si="13"/>
        <v>1765368.29</v>
      </c>
      <c r="AP94" s="143">
        <f t="shared" si="14"/>
        <v>377884.47</v>
      </c>
      <c r="AQ94" s="143">
        <f t="shared" si="15"/>
        <v>627851.1</v>
      </c>
      <c r="AR94" s="125">
        <f t="shared" si="10"/>
        <v>-249966.63</v>
      </c>
    </row>
    <row r="95" spans="1:44" ht="14.4" thickBot="1" x14ac:dyDescent="0.3">
      <c r="A95" s="115" t="s">
        <v>255</v>
      </c>
      <c r="B95" s="115" t="s">
        <v>26</v>
      </c>
      <c r="C95" s="149">
        <v>5378</v>
      </c>
      <c r="D95" s="150" t="s">
        <v>664</v>
      </c>
      <c r="E95" t="s">
        <v>2205</v>
      </c>
      <c r="F95">
        <v>307820.49</v>
      </c>
      <c r="G95">
        <v>116347.41</v>
      </c>
      <c r="H95">
        <v>135106.79999999999</v>
      </c>
      <c r="I95">
        <v>1284385.3500000001</v>
      </c>
      <c r="J95">
        <v>1131430.71</v>
      </c>
      <c r="L95">
        <v>4360</v>
      </c>
      <c r="M95">
        <v>53262.559999999998</v>
      </c>
      <c r="O95">
        <v>107.03</v>
      </c>
      <c r="S95">
        <v>649112.26</v>
      </c>
      <c r="T95">
        <v>2506558.63</v>
      </c>
      <c r="V95">
        <v>135536.21</v>
      </c>
      <c r="Z95">
        <v>256595.5</v>
      </c>
      <c r="AA95">
        <v>16000</v>
      </c>
      <c r="AB95">
        <v>410896.5</v>
      </c>
      <c r="AE95">
        <v>156069.97</v>
      </c>
      <c r="AF95">
        <v>68813.179999999993</v>
      </c>
      <c r="AJ95">
        <v>10661.78</v>
      </c>
      <c r="AM95" s="123">
        <f t="shared" si="11"/>
        <v>559274.69999999995</v>
      </c>
      <c r="AN95" s="129">
        <f t="shared" si="12"/>
        <v>57729.59</v>
      </c>
      <c r="AO95" s="142">
        <f t="shared" si="13"/>
        <v>501545.11</v>
      </c>
      <c r="AP95" s="143">
        <f t="shared" si="14"/>
        <v>408131.70999999996</v>
      </c>
      <c r="AQ95" s="143">
        <f t="shared" si="15"/>
        <v>646441.42999999993</v>
      </c>
      <c r="AR95" s="125">
        <f t="shared" si="10"/>
        <v>-238309.71999999997</v>
      </c>
    </row>
    <row r="96" spans="1:44" ht="14.4" thickBot="1" x14ac:dyDescent="0.3">
      <c r="A96" s="115" t="s">
        <v>255</v>
      </c>
      <c r="B96" s="115" t="s">
        <v>26</v>
      </c>
      <c r="C96" s="149">
        <v>4212</v>
      </c>
      <c r="D96" s="150" t="s">
        <v>665</v>
      </c>
      <c r="E96" t="s">
        <v>2206</v>
      </c>
      <c r="F96">
        <v>1797556.02</v>
      </c>
      <c r="G96">
        <v>270051.94</v>
      </c>
      <c r="H96">
        <v>123232.88</v>
      </c>
      <c r="I96">
        <v>2163906.4700000002</v>
      </c>
      <c r="J96">
        <v>988886.68</v>
      </c>
      <c r="L96">
        <v>9660.4</v>
      </c>
      <c r="M96">
        <v>65680</v>
      </c>
      <c r="O96">
        <v>405.73</v>
      </c>
      <c r="S96">
        <v>3858125.03</v>
      </c>
      <c r="T96">
        <v>1606333.65</v>
      </c>
      <c r="V96">
        <v>306202.67</v>
      </c>
      <c r="Z96">
        <v>440727</v>
      </c>
      <c r="AA96">
        <v>7550</v>
      </c>
      <c r="AB96">
        <v>595429</v>
      </c>
      <c r="AE96">
        <v>250231.48</v>
      </c>
      <c r="AF96">
        <v>91038.38</v>
      </c>
      <c r="AJ96">
        <v>14351.63</v>
      </c>
      <c r="AM96" s="123">
        <f t="shared" si="11"/>
        <v>2190840.84</v>
      </c>
      <c r="AN96" s="129">
        <f t="shared" si="12"/>
        <v>75746.12999999999</v>
      </c>
      <c r="AO96" s="142">
        <f t="shared" si="13"/>
        <v>2115094.71</v>
      </c>
      <c r="AP96" s="143">
        <f t="shared" si="14"/>
        <v>754479.66999999993</v>
      </c>
      <c r="AQ96" s="143">
        <f t="shared" si="15"/>
        <v>951050.49</v>
      </c>
      <c r="AR96" s="125">
        <f t="shared" si="10"/>
        <v>-196570.82000000007</v>
      </c>
    </row>
    <row r="97" spans="1:44" ht="14.4" thickBot="1" x14ac:dyDescent="0.3">
      <c r="A97" s="115" t="s">
        <v>255</v>
      </c>
      <c r="B97" s="115" t="s">
        <v>26</v>
      </c>
      <c r="C97" s="149">
        <v>3326</v>
      </c>
      <c r="D97" s="150" t="s">
        <v>666</v>
      </c>
      <c r="E97" t="s">
        <v>2315</v>
      </c>
      <c r="F97">
        <v>1443126.77</v>
      </c>
      <c r="G97">
        <v>123907.9</v>
      </c>
      <c r="H97">
        <v>70253.960000000006</v>
      </c>
      <c r="I97">
        <v>788043.43</v>
      </c>
      <c r="J97">
        <v>861302.17</v>
      </c>
      <c r="L97">
        <v>3390</v>
      </c>
      <c r="M97">
        <v>59052.36</v>
      </c>
      <c r="O97">
        <v>69619.63</v>
      </c>
      <c r="S97">
        <v>899044.27</v>
      </c>
      <c r="T97">
        <v>2538238.23</v>
      </c>
      <c r="V97">
        <v>106764</v>
      </c>
      <c r="W97">
        <v>17400</v>
      </c>
      <c r="Z97">
        <v>188548.5</v>
      </c>
      <c r="AA97">
        <v>4000</v>
      </c>
      <c r="AB97">
        <v>359193.5</v>
      </c>
      <c r="AE97">
        <v>157652.51</v>
      </c>
      <c r="AF97">
        <v>59414.59</v>
      </c>
      <c r="AJ97">
        <v>23162.16</v>
      </c>
      <c r="AM97" s="123">
        <f t="shared" si="11"/>
        <v>1637288.63</v>
      </c>
      <c r="AN97" s="129">
        <f t="shared" si="12"/>
        <v>132061.99</v>
      </c>
      <c r="AO97" s="142">
        <f t="shared" si="13"/>
        <v>1505226.64</v>
      </c>
      <c r="AP97" s="143">
        <f t="shared" si="14"/>
        <v>316712.5</v>
      </c>
      <c r="AQ97" s="143">
        <f t="shared" si="15"/>
        <v>599422.76</v>
      </c>
      <c r="AR97" s="125">
        <f t="shared" si="10"/>
        <v>-282710.26</v>
      </c>
    </row>
    <row r="98" spans="1:44" ht="14.4" thickBot="1" x14ac:dyDescent="0.3">
      <c r="A98" s="115" t="s">
        <v>258</v>
      </c>
      <c r="B98" s="115" t="s">
        <v>27</v>
      </c>
      <c r="C98" s="149">
        <v>2523</v>
      </c>
      <c r="D98" s="150" t="s">
        <v>667</v>
      </c>
      <c r="E98" t="s">
        <v>2207</v>
      </c>
      <c r="F98">
        <v>1000848.74</v>
      </c>
      <c r="G98">
        <v>34202.49</v>
      </c>
      <c r="H98">
        <v>151268.45000000001</v>
      </c>
      <c r="I98">
        <v>947324.67</v>
      </c>
      <c r="J98">
        <v>282133.49</v>
      </c>
      <c r="L98">
        <v>0</v>
      </c>
      <c r="M98">
        <v>45245</v>
      </c>
      <c r="O98">
        <v>4915</v>
      </c>
      <c r="Q98">
        <v>34000</v>
      </c>
      <c r="S98">
        <v>368134.89</v>
      </c>
      <c r="T98">
        <v>1774553.91</v>
      </c>
      <c r="V98">
        <v>383807.28</v>
      </c>
      <c r="Z98">
        <v>220836</v>
      </c>
      <c r="AA98">
        <v>57000</v>
      </c>
      <c r="AB98">
        <v>312226</v>
      </c>
      <c r="AE98">
        <v>110523.38</v>
      </c>
      <c r="AF98">
        <v>30641.18</v>
      </c>
      <c r="AJ98">
        <v>19323.68</v>
      </c>
      <c r="AM98" s="123">
        <f t="shared" si="11"/>
        <v>1186319.68</v>
      </c>
      <c r="AN98" s="129">
        <f t="shared" si="12"/>
        <v>50160</v>
      </c>
      <c r="AO98" s="142">
        <f t="shared" si="13"/>
        <v>1136159.68</v>
      </c>
      <c r="AP98" s="143">
        <f t="shared" si="14"/>
        <v>661643.28</v>
      </c>
      <c r="AQ98" s="143">
        <f t="shared" si="15"/>
        <v>472714.23999999999</v>
      </c>
      <c r="AR98" s="125">
        <f t="shared" si="10"/>
        <v>188929.04000000004</v>
      </c>
    </row>
    <row r="99" spans="1:44" ht="14.4" thickBot="1" x14ac:dyDescent="0.3">
      <c r="A99" s="115" t="s">
        <v>258</v>
      </c>
      <c r="B99" s="115" t="s">
        <v>27</v>
      </c>
      <c r="C99" s="149">
        <v>5391</v>
      </c>
      <c r="D99" s="150" t="s">
        <v>668</v>
      </c>
      <c r="E99" t="s">
        <v>2208</v>
      </c>
      <c r="F99">
        <v>2318406.29</v>
      </c>
      <c r="G99">
        <v>210167.55</v>
      </c>
      <c r="H99">
        <v>135805.29999999999</v>
      </c>
      <c r="I99">
        <v>46168.639999999999</v>
      </c>
      <c r="J99">
        <v>610226.5</v>
      </c>
      <c r="L99">
        <v>0</v>
      </c>
      <c r="M99">
        <v>59850</v>
      </c>
      <c r="O99">
        <v>3644</v>
      </c>
      <c r="S99">
        <v>1298555.6100000001</v>
      </c>
      <c r="T99">
        <v>1563007.5</v>
      </c>
      <c r="V99">
        <v>698240.64</v>
      </c>
      <c r="Z99">
        <v>413754</v>
      </c>
      <c r="AA99">
        <v>75000</v>
      </c>
      <c r="AB99">
        <v>535114</v>
      </c>
      <c r="AE99">
        <v>203285.93</v>
      </c>
      <c r="AF99">
        <v>45679.86</v>
      </c>
      <c r="AJ99">
        <v>7197.68</v>
      </c>
      <c r="AM99" s="123">
        <f t="shared" si="11"/>
        <v>2664379.1399999997</v>
      </c>
      <c r="AN99" s="129">
        <f t="shared" si="12"/>
        <v>63494</v>
      </c>
      <c r="AO99" s="142">
        <f t="shared" si="13"/>
        <v>2600885.1399999997</v>
      </c>
      <c r="AP99" s="143">
        <f t="shared" si="14"/>
        <v>1186994.6400000001</v>
      </c>
      <c r="AQ99" s="143">
        <f t="shared" si="15"/>
        <v>791277.47</v>
      </c>
      <c r="AR99" s="125">
        <f t="shared" si="10"/>
        <v>395717.17000000016</v>
      </c>
    </row>
    <row r="100" spans="1:44" ht="14.4" thickBot="1" x14ac:dyDescent="0.3">
      <c r="A100" s="115" t="s">
        <v>258</v>
      </c>
      <c r="B100" s="115" t="s">
        <v>27</v>
      </c>
      <c r="C100" s="149">
        <v>2709</v>
      </c>
      <c r="D100" s="150" t="s">
        <v>669</v>
      </c>
      <c r="E100" t="s">
        <v>2209</v>
      </c>
      <c r="F100">
        <v>532506.86</v>
      </c>
      <c r="G100">
        <v>68061.929999999993</v>
      </c>
      <c r="H100">
        <v>9535.08</v>
      </c>
      <c r="I100">
        <v>739318.71</v>
      </c>
      <c r="J100">
        <v>500592.37</v>
      </c>
      <c r="L100">
        <v>0</v>
      </c>
      <c r="M100">
        <v>36345</v>
      </c>
      <c r="N100">
        <v>24000</v>
      </c>
      <c r="O100">
        <v>3127.8</v>
      </c>
      <c r="Q100">
        <v>206</v>
      </c>
      <c r="S100">
        <v>-250692.45</v>
      </c>
      <c r="T100">
        <v>2046781.46</v>
      </c>
      <c r="V100">
        <v>324245.46000000002</v>
      </c>
      <c r="X100">
        <v>210.25</v>
      </c>
      <c r="Z100">
        <v>124672.32000000001</v>
      </c>
      <c r="AA100">
        <v>11400</v>
      </c>
      <c r="AB100">
        <v>228932.32</v>
      </c>
      <c r="AE100">
        <v>195455.81</v>
      </c>
      <c r="AF100">
        <v>45372.76</v>
      </c>
      <c r="AJ100">
        <v>520</v>
      </c>
      <c r="AM100" s="123">
        <f t="shared" si="11"/>
        <v>610103.87</v>
      </c>
      <c r="AN100" s="129">
        <f t="shared" si="12"/>
        <v>63472.800000000003</v>
      </c>
      <c r="AO100" s="142">
        <f t="shared" si="13"/>
        <v>546631.06999999995</v>
      </c>
      <c r="AP100" s="143">
        <f t="shared" si="14"/>
        <v>460528.03</v>
      </c>
      <c r="AQ100" s="143">
        <f t="shared" si="15"/>
        <v>470280.89</v>
      </c>
      <c r="AR100" s="125">
        <f t="shared" si="10"/>
        <v>-9752.859999999986</v>
      </c>
    </row>
    <row r="101" spans="1:44" ht="14.4" thickBot="1" x14ac:dyDescent="0.3">
      <c r="A101" s="115" t="s">
        <v>258</v>
      </c>
      <c r="B101" s="115" t="s">
        <v>27</v>
      </c>
      <c r="C101" s="149">
        <v>3276</v>
      </c>
      <c r="D101" s="150" t="s">
        <v>670</v>
      </c>
      <c r="E101" t="s">
        <v>2210</v>
      </c>
      <c r="F101">
        <v>654181</v>
      </c>
      <c r="G101">
        <v>43405.71</v>
      </c>
      <c r="H101">
        <v>35861.279999999999</v>
      </c>
      <c r="I101">
        <v>805183.97</v>
      </c>
      <c r="J101">
        <v>353242.55</v>
      </c>
      <c r="L101">
        <v>0</v>
      </c>
      <c r="M101">
        <v>31984.5</v>
      </c>
      <c r="O101">
        <v>4915</v>
      </c>
      <c r="S101">
        <v>-1522012.22</v>
      </c>
      <c r="T101">
        <v>3243756.17</v>
      </c>
      <c r="V101">
        <v>292447.71999999997</v>
      </c>
      <c r="Z101">
        <v>364483</v>
      </c>
      <c r="AA101">
        <v>66200</v>
      </c>
      <c r="AB101">
        <v>435039</v>
      </c>
      <c r="AE101">
        <v>103511.83</v>
      </c>
      <c r="AF101">
        <v>38954.99</v>
      </c>
      <c r="AJ101">
        <v>12393.84</v>
      </c>
      <c r="AM101" s="123">
        <f t="shared" si="11"/>
        <v>733447.99</v>
      </c>
      <c r="AN101" s="129">
        <f t="shared" si="12"/>
        <v>36899.5</v>
      </c>
      <c r="AO101" s="142">
        <f t="shared" si="13"/>
        <v>696548.49</v>
      </c>
      <c r="AP101" s="143">
        <f t="shared" si="14"/>
        <v>723130.72</v>
      </c>
      <c r="AQ101" s="143">
        <f t="shared" si="15"/>
        <v>589899.65999999992</v>
      </c>
      <c r="AR101" s="125">
        <f t="shared" si="10"/>
        <v>133231.06000000006</v>
      </c>
    </row>
    <row r="102" spans="1:44" ht="14.4" thickBot="1" x14ac:dyDescent="0.3">
      <c r="A102" s="115" t="s">
        <v>258</v>
      </c>
      <c r="B102" s="115" t="s">
        <v>27</v>
      </c>
      <c r="C102" s="149">
        <v>1694</v>
      </c>
      <c r="D102" s="150" t="s">
        <v>671</v>
      </c>
      <c r="E102" t="s">
        <v>2211</v>
      </c>
      <c r="F102">
        <v>622473.81999999995</v>
      </c>
      <c r="G102">
        <v>34541.480000000003</v>
      </c>
      <c r="H102">
        <v>33693.449999999997</v>
      </c>
      <c r="I102">
        <v>368072.69</v>
      </c>
      <c r="J102">
        <v>206410.71</v>
      </c>
      <c r="K102">
        <v>-132361.76999999999</v>
      </c>
      <c r="L102">
        <v>2000</v>
      </c>
      <c r="M102">
        <v>23437.5</v>
      </c>
      <c r="N102">
        <v>6000</v>
      </c>
      <c r="O102">
        <v>1338</v>
      </c>
      <c r="S102">
        <v>-136667.42000000001</v>
      </c>
      <c r="T102">
        <v>1111772.6200000001</v>
      </c>
      <c r="V102">
        <v>243598.3</v>
      </c>
      <c r="Z102">
        <v>234241</v>
      </c>
      <c r="AA102">
        <v>45000</v>
      </c>
      <c r="AB102">
        <v>278841</v>
      </c>
      <c r="AE102">
        <v>83586.039999999994</v>
      </c>
      <c r="AF102">
        <v>35462.58</v>
      </c>
      <c r="AM102" s="123">
        <f t="shared" si="11"/>
        <v>690708.74999999988</v>
      </c>
      <c r="AN102" s="129">
        <f t="shared" si="12"/>
        <v>32775.5</v>
      </c>
      <c r="AO102" s="142">
        <f t="shared" si="13"/>
        <v>657933.24999999988</v>
      </c>
      <c r="AP102" s="143">
        <f t="shared" si="14"/>
        <v>522839.3</v>
      </c>
      <c r="AQ102" s="143">
        <f t="shared" si="15"/>
        <v>397889.62</v>
      </c>
      <c r="AR102" s="125">
        <f t="shared" si="10"/>
        <v>124949.68</v>
      </c>
    </row>
    <row r="103" spans="1:44" ht="14.4" thickBot="1" x14ac:dyDescent="0.3">
      <c r="A103" s="115" t="s">
        <v>258</v>
      </c>
      <c r="B103" s="115" t="s">
        <v>27</v>
      </c>
      <c r="C103" s="149">
        <v>2072</v>
      </c>
      <c r="D103" s="150" t="s">
        <v>672</v>
      </c>
      <c r="E103" t="s">
        <v>2316</v>
      </c>
      <c r="F103">
        <v>359424.38</v>
      </c>
      <c r="G103">
        <v>71011.460000000006</v>
      </c>
      <c r="H103">
        <v>48975.41</v>
      </c>
      <c r="I103">
        <v>669714.68999999994</v>
      </c>
      <c r="J103">
        <v>179542.28</v>
      </c>
      <c r="L103">
        <v>0</v>
      </c>
      <c r="M103">
        <v>24164</v>
      </c>
      <c r="N103">
        <v>12000</v>
      </c>
      <c r="O103">
        <v>0</v>
      </c>
      <c r="S103">
        <v>-493496.47</v>
      </c>
      <c r="T103">
        <v>1695120.4</v>
      </c>
      <c r="V103">
        <v>245392.85</v>
      </c>
      <c r="W103">
        <v>4000</v>
      </c>
      <c r="Z103">
        <v>357363</v>
      </c>
      <c r="AA103">
        <v>20713</v>
      </c>
      <c r="AB103">
        <v>405557</v>
      </c>
      <c r="AE103">
        <v>98900.04</v>
      </c>
      <c r="AF103">
        <v>32131.52</v>
      </c>
      <c r="AM103" s="123">
        <f t="shared" si="11"/>
        <v>479411.25</v>
      </c>
      <c r="AN103" s="129">
        <f t="shared" si="12"/>
        <v>36164</v>
      </c>
      <c r="AO103" s="142">
        <f t="shared" si="13"/>
        <v>443247.25</v>
      </c>
      <c r="AP103" s="143">
        <f t="shared" si="14"/>
        <v>627468.85</v>
      </c>
      <c r="AQ103" s="143">
        <f t="shared" si="15"/>
        <v>536588.55999999994</v>
      </c>
      <c r="AR103" s="125">
        <f t="shared" si="10"/>
        <v>90880.290000000037</v>
      </c>
    </row>
    <row r="104" spans="1:44" ht="14.4" thickBot="1" x14ac:dyDescent="0.3">
      <c r="A104" s="115" t="s">
        <v>17</v>
      </c>
      <c r="B104" s="115" t="s">
        <v>18</v>
      </c>
      <c r="C104" s="149">
        <v>2599</v>
      </c>
      <c r="D104" s="150" t="s">
        <v>673</v>
      </c>
      <c r="E104" t="s">
        <v>2212</v>
      </c>
      <c r="F104">
        <v>363105.95</v>
      </c>
      <c r="G104">
        <v>5349.5</v>
      </c>
      <c r="H104">
        <v>53418.53</v>
      </c>
      <c r="I104">
        <v>757520.32</v>
      </c>
      <c r="J104">
        <v>407707.1</v>
      </c>
      <c r="L104">
        <v>3500</v>
      </c>
      <c r="M104">
        <v>16170</v>
      </c>
      <c r="O104">
        <v>8.9700000000000006</v>
      </c>
      <c r="S104">
        <v>396179.66</v>
      </c>
      <c r="T104">
        <v>1187793.3799999999</v>
      </c>
      <c r="V104">
        <v>216932.87</v>
      </c>
      <c r="Z104">
        <v>241460</v>
      </c>
      <c r="AA104">
        <v>24800</v>
      </c>
      <c r="AB104">
        <v>295074</v>
      </c>
      <c r="AE104">
        <v>140543.03</v>
      </c>
      <c r="AF104">
        <v>42665.7</v>
      </c>
      <c r="AJ104">
        <v>21460.75</v>
      </c>
      <c r="AM104" s="123">
        <f t="shared" si="11"/>
        <v>421873.98</v>
      </c>
      <c r="AN104" s="129">
        <f t="shared" si="12"/>
        <v>19678.97</v>
      </c>
      <c r="AO104" s="142">
        <f t="shared" si="13"/>
        <v>402195.01</v>
      </c>
      <c r="AP104" s="143">
        <f t="shared" si="14"/>
        <v>483192.87</v>
      </c>
      <c r="AQ104" s="143">
        <f t="shared" si="15"/>
        <v>499743.48000000004</v>
      </c>
      <c r="AR104" s="125">
        <f t="shared" si="10"/>
        <v>-16550.610000000044</v>
      </c>
    </row>
    <row r="105" spans="1:44" ht="14.4" thickBot="1" x14ac:dyDescent="0.3">
      <c r="A105" s="115" t="s">
        <v>17</v>
      </c>
      <c r="B105" s="115" t="s">
        <v>18</v>
      </c>
      <c r="C105" s="149">
        <v>7351</v>
      </c>
      <c r="D105" s="150" t="s">
        <v>674</v>
      </c>
      <c r="E105" t="s">
        <v>2213</v>
      </c>
      <c r="F105">
        <v>497781.79</v>
      </c>
      <c r="G105">
        <v>20533.95</v>
      </c>
      <c r="H105">
        <v>179562.67</v>
      </c>
      <c r="I105">
        <v>-12343292.09</v>
      </c>
      <c r="J105">
        <v>745641.68</v>
      </c>
      <c r="L105">
        <v>9000</v>
      </c>
      <c r="M105">
        <v>73596.600000000006</v>
      </c>
      <c r="O105">
        <v>637.03</v>
      </c>
      <c r="R105">
        <v>-15063842.539999999</v>
      </c>
      <c r="S105">
        <v>4065245.62</v>
      </c>
      <c r="V105">
        <v>587933.07999999996</v>
      </c>
      <c r="Z105">
        <v>392060</v>
      </c>
      <c r="AA105">
        <v>8000</v>
      </c>
      <c r="AB105">
        <v>563662</v>
      </c>
      <c r="AE105">
        <v>302988.84999999998</v>
      </c>
      <c r="AF105">
        <v>23003.439999999999</v>
      </c>
      <c r="AI105">
        <v>82747.5</v>
      </c>
      <c r="AM105" s="123">
        <f t="shared" si="11"/>
        <v>697878.41</v>
      </c>
      <c r="AN105" s="129">
        <f t="shared" si="12"/>
        <v>83233.63</v>
      </c>
      <c r="AO105" s="142">
        <f t="shared" si="13"/>
        <v>614644.78</v>
      </c>
      <c r="AP105" s="143">
        <f t="shared" si="14"/>
        <v>987993.08</v>
      </c>
      <c r="AQ105" s="143">
        <f t="shared" si="15"/>
        <v>972401.78999999992</v>
      </c>
      <c r="AR105" s="125">
        <f t="shared" si="10"/>
        <v>15591.290000000037</v>
      </c>
    </row>
    <row r="106" spans="1:44" ht="14.4" thickBot="1" x14ac:dyDescent="0.3">
      <c r="A106" s="115" t="s">
        <v>17</v>
      </c>
      <c r="B106" s="115" t="s">
        <v>18</v>
      </c>
      <c r="C106" s="149">
        <v>6204</v>
      </c>
      <c r="D106" s="150" t="s">
        <v>675</v>
      </c>
      <c r="E106" t="s">
        <v>2214</v>
      </c>
      <c r="F106">
        <v>99022.35</v>
      </c>
      <c r="G106">
        <v>217437.71</v>
      </c>
      <c r="H106">
        <v>61987.57</v>
      </c>
      <c r="I106">
        <v>1166321.2</v>
      </c>
      <c r="J106">
        <v>351218.07</v>
      </c>
      <c r="L106">
        <v>38360</v>
      </c>
      <c r="M106">
        <v>69991.7</v>
      </c>
      <c r="N106">
        <v>29100</v>
      </c>
      <c r="O106">
        <v>7217.78</v>
      </c>
      <c r="S106">
        <v>-661274.67000000004</v>
      </c>
      <c r="T106">
        <v>2324775.44</v>
      </c>
      <c r="V106">
        <v>374483.12</v>
      </c>
      <c r="Z106">
        <v>449380</v>
      </c>
      <c r="AB106">
        <v>514796</v>
      </c>
      <c r="AE106">
        <v>181275.37</v>
      </c>
      <c r="AF106">
        <v>39975.1</v>
      </c>
      <c r="AM106" s="123">
        <f t="shared" si="11"/>
        <v>378447.63</v>
      </c>
      <c r="AN106" s="129">
        <f t="shared" si="12"/>
        <v>144669.48000000001</v>
      </c>
      <c r="AO106" s="142">
        <f t="shared" si="13"/>
        <v>233778.15</v>
      </c>
      <c r="AP106" s="143">
        <f t="shared" si="14"/>
        <v>823863.12</v>
      </c>
      <c r="AQ106" s="143">
        <f t="shared" si="15"/>
        <v>736046.47</v>
      </c>
      <c r="AR106" s="125">
        <f t="shared" si="10"/>
        <v>87816.650000000023</v>
      </c>
    </row>
    <row r="107" spans="1:44" ht="14.4" thickBot="1" x14ac:dyDescent="0.3">
      <c r="A107" s="115" t="s">
        <v>17</v>
      </c>
      <c r="B107" s="115" t="s">
        <v>18</v>
      </c>
      <c r="C107" s="149">
        <v>5587</v>
      </c>
      <c r="D107" s="150" t="s">
        <v>676</v>
      </c>
      <c r="E107" t="s">
        <v>2215</v>
      </c>
      <c r="F107">
        <v>113314.48</v>
      </c>
      <c r="G107">
        <v>176327.35</v>
      </c>
      <c r="H107">
        <v>139111.17000000001</v>
      </c>
      <c r="I107">
        <v>583307.71</v>
      </c>
      <c r="J107">
        <v>683117.35</v>
      </c>
      <c r="L107">
        <v>26960</v>
      </c>
      <c r="M107">
        <v>54898.93</v>
      </c>
      <c r="N107">
        <v>99200</v>
      </c>
      <c r="O107">
        <v>910.09</v>
      </c>
      <c r="S107">
        <v>-1057585.03</v>
      </c>
      <c r="T107">
        <v>2620032.73</v>
      </c>
      <c r="V107">
        <v>221407.5</v>
      </c>
      <c r="Z107">
        <v>186690</v>
      </c>
      <c r="AA107">
        <v>317472.90000000002</v>
      </c>
      <c r="AB107">
        <v>355566</v>
      </c>
      <c r="AE107">
        <v>210770.93</v>
      </c>
      <c r="AF107">
        <v>65355.18</v>
      </c>
      <c r="AG107">
        <v>23000</v>
      </c>
      <c r="AJ107">
        <v>63896.95</v>
      </c>
      <c r="AK107">
        <v>56220</v>
      </c>
      <c r="AM107" s="123">
        <f t="shared" si="11"/>
        <v>428753</v>
      </c>
      <c r="AN107" s="129">
        <f t="shared" si="12"/>
        <v>181969.02</v>
      </c>
      <c r="AO107" s="142">
        <f t="shared" si="13"/>
        <v>246783.98</v>
      </c>
      <c r="AP107" s="143">
        <f t="shared" si="14"/>
        <v>725570.4</v>
      </c>
      <c r="AQ107" s="143">
        <f t="shared" si="15"/>
        <v>774809.05999999994</v>
      </c>
      <c r="AR107" s="125">
        <f t="shared" si="10"/>
        <v>-49238.659999999916</v>
      </c>
    </row>
    <row r="108" spans="1:44" ht="14.4" thickBot="1" x14ac:dyDescent="0.3">
      <c r="A108" s="115" t="s">
        <v>263</v>
      </c>
      <c r="B108" s="115" t="s">
        <v>28</v>
      </c>
      <c r="C108" s="149">
        <v>3439</v>
      </c>
      <c r="D108" s="150" t="s">
        <v>677</v>
      </c>
      <c r="E108" t="s">
        <v>2216</v>
      </c>
      <c r="F108">
        <v>281566.40000000002</v>
      </c>
      <c r="G108">
        <v>7760.27</v>
      </c>
      <c r="H108">
        <v>38674.019999999997</v>
      </c>
      <c r="I108">
        <v>2</v>
      </c>
      <c r="J108">
        <v>108216.35</v>
      </c>
      <c r="L108">
        <v>4000</v>
      </c>
      <c r="M108">
        <v>38541.64</v>
      </c>
      <c r="O108">
        <v>2037.16</v>
      </c>
      <c r="S108">
        <v>-699273.21</v>
      </c>
      <c r="T108">
        <v>961037.76</v>
      </c>
      <c r="V108">
        <v>239935.51</v>
      </c>
      <c r="W108">
        <v>149400</v>
      </c>
      <c r="Z108">
        <v>218834</v>
      </c>
      <c r="AA108">
        <v>29606.62</v>
      </c>
      <c r="AB108">
        <v>305342</v>
      </c>
      <c r="AE108">
        <v>179792.06</v>
      </c>
      <c r="AF108">
        <v>7320.56</v>
      </c>
      <c r="AJ108">
        <v>15445.82</v>
      </c>
      <c r="AM108" s="123">
        <f t="shared" si="11"/>
        <v>328000.69000000006</v>
      </c>
      <c r="AN108" s="129">
        <f t="shared" si="12"/>
        <v>44578.8</v>
      </c>
      <c r="AO108" s="142">
        <f t="shared" si="13"/>
        <v>283421.89000000007</v>
      </c>
      <c r="AP108" s="143">
        <f t="shared" si="14"/>
        <v>637776.13</v>
      </c>
      <c r="AQ108" s="143">
        <f t="shared" si="15"/>
        <v>507900.44</v>
      </c>
      <c r="AR108" s="125">
        <f t="shared" si="10"/>
        <v>129875.69</v>
      </c>
    </row>
    <row r="109" spans="1:44" ht="14.4" thickBot="1" x14ac:dyDescent="0.3">
      <c r="A109" s="115" t="s">
        <v>263</v>
      </c>
      <c r="B109" s="115" t="s">
        <v>28</v>
      </c>
      <c r="C109" s="149">
        <v>2930</v>
      </c>
      <c r="D109" s="150" t="s">
        <v>678</v>
      </c>
      <c r="E109" t="s">
        <v>2217</v>
      </c>
      <c r="F109">
        <v>808718.5</v>
      </c>
      <c r="G109">
        <v>3220</v>
      </c>
      <c r="H109">
        <v>187982.86</v>
      </c>
      <c r="I109">
        <v>2</v>
      </c>
      <c r="J109">
        <v>408556.61</v>
      </c>
      <c r="L109">
        <v>6000</v>
      </c>
      <c r="M109">
        <v>40548.75</v>
      </c>
      <c r="O109">
        <v>46.73</v>
      </c>
      <c r="S109">
        <v>-112792.91</v>
      </c>
      <c r="T109">
        <v>852668.5</v>
      </c>
      <c r="V109">
        <v>166325.74</v>
      </c>
      <c r="W109">
        <v>656220</v>
      </c>
      <c r="Z109">
        <v>299635</v>
      </c>
      <c r="AA109">
        <v>31082.68</v>
      </c>
      <c r="AB109">
        <v>372416</v>
      </c>
      <c r="AE109">
        <v>138271.46</v>
      </c>
      <c r="AF109">
        <v>17029.060000000001</v>
      </c>
      <c r="AJ109">
        <v>3538</v>
      </c>
      <c r="AM109" s="123">
        <f t="shared" si="11"/>
        <v>999921.36</v>
      </c>
      <c r="AN109" s="129">
        <f t="shared" si="12"/>
        <v>46595.48</v>
      </c>
      <c r="AO109" s="142">
        <f t="shared" si="13"/>
        <v>953325.88</v>
      </c>
      <c r="AP109" s="143">
        <f t="shared" si="14"/>
        <v>1153263.42</v>
      </c>
      <c r="AQ109" s="143">
        <f t="shared" si="15"/>
        <v>531254.52</v>
      </c>
      <c r="AR109" s="125">
        <f t="shared" si="10"/>
        <v>622008.89999999991</v>
      </c>
    </row>
    <row r="110" spans="1:44" ht="14.4" thickBot="1" x14ac:dyDescent="0.3">
      <c r="A110" s="115" t="s">
        <v>263</v>
      </c>
      <c r="B110" s="115" t="s">
        <v>28</v>
      </c>
      <c r="C110" s="149">
        <v>1981</v>
      </c>
      <c r="D110" s="150" t="s">
        <v>679</v>
      </c>
      <c r="E110" t="s">
        <v>2218</v>
      </c>
      <c r="F110">
        <v>584648.44999999995</v>
      </c>
      <c r="G110">
        <v>1597.8</v>
      </c>
      <c r="H110">
        <v>216478.4</v>
      </c>
      <c r="I110">
        <v>238870.82</v>
      </c>
      <c r="J110">
        <v>125045.63</v>
      </c>
      <c r="L110">
        <v>4000</v>
      </c>
      <c r="M110">
        <v>23107.599999999999</v>
      </c>
      <c r="O110">
        <v>307.94</v>
      </c>
      <c r="S110">
        <v>-1111144.08</v>
      </c>
      <c r="T110">
        <v>1993338.97</v>
      </c>
      <c r="V110">
        <v>183222.46</v>
      </c>
      <c r="W110">
        <v>277579</v>
      </c>
      <c r="Z110">
        <v>68761</v>
      </c>
      <c r="AA110">
        <v>16420.46</v>
      </c>
      <c r="AB110">
        <v>114515</v>
      </c>
      <c r="AE110">
        <v>129440.69</v>
      </c>
      <c r="AF110">
        <v>20656.84</v>
      </c>
      <c r="AJ110">
        <v>24339.72</v>
      </c>
      <c r="AM110" s="123">
        <f t="shared" si="11"/>
        <v>802724.65</v>
      </c>
      <c r="AN110" s="129">
        <f t="shared" si="12"/>
        <v>27415.539999999997</v>
      </c>
      <c r="AO110" s="142">
        <f t="shared" si="13"/>
        <v>775309.11</v>
      </c>
      <c r="AP110" s="143">
        <f t="shared" si="14"/>
        <v>545982.91999999993</v>
      </c>
      <c r="AQ110" s="143">
        <f t="shared" si="15"/>
        <v>288952.25</v>
      </c>
      <c r="AR110" s="125">
        <f t="shared" si="10"/>
        <v>257030.66999999993</v>
      </c>
    </row>
    <row r="111" spans="1:44" ht="14.4" thickBot="1" x14ac:dyDescent="0.3">
      <c r="A111" s="115" t="s">
        <v>263</v>
      </c>
      <c r="B111" s="115" t="s">
        <v>28</v>
      </c>
      <c r="C111" s="149">
        <v>1907</v>
      </c>
      <c r="D111" s="150" t="s">
        <v>680</v>
      </c>
      <c r="E111" t="s">
        <v>2219</v>
      </c>
      <c r="F111">
        <v>358386.06</v>
      </c>
      <c r="G111">
        <v>136125.76999999999</v>
      </c>
      <c r="H111">
        <v>354894.9</v>
      </c>
      <c r="I111">
        <v>5</v>
      </c>
      <c r="J111">
        <v>230782.82</v>
      </c>
      <c r="L111">
        <v>0</v>
      </c>
      <c r="M111">
        <v>37588.080000000002</v>
      </c>
      <c r="O111">
        <v>4224.84</v>
      </c>
      <c r="S111">
        <v>-2308789.61</v>
      </c>
      <c r="T111">
        <v>3276385.87</v>
      </c>
      <c r="V111">
        <v>153637.20000000001</v>
      </c>
      <c r="W111">
        <v>116876</v>
      </c>
      <c r="Z111">
        <v>254485</v>
      </c>
      <c r="AA111">
        <v>30697.96</v>
      </c>
      <c r="AB111">
        <v>340712</v>
      </c>
      <c r="AE111">
        <v>120736.54</v>
      </c>
      <c r="AF111">
        <v>7146.66</v>
      </c>
      <c r="AJ111">
        <v>16315.59</v>
      </c>
      <c r="AM111" s="123">
        <f t="shared" si="11"/>
        <v>849406.73</v>
      </c>
      <c r="AN111" s="129">
        <f t="shared" si="12"/>
        <v>41812.92</v>
      </c>
      <c r="AO111" s="142">
        <f t="shared" si="13"/>
        <v>807593.80999999994</v>
      </c>
      <c r="AP111" s="143">
        <f t="shared" si="14"/>
        <v>555696.15999999992</v>
      </c>
      <c r="AQ111" s="143">
        <f t="shared" si="15"/>
        <v>484910.79</v>
      </c>
      <c r="AR111" s="125">
        <f t="shared" si="10"/>
        <v>70785.369999999937</v>
      </c>
    </row>
    <row r="112" spans="1:44" ht="14.4" thickBot="1" x14ac:dyDescent="0.3">
      <c r="A112" s="115" t="s">
        <v>263</v>
      </c>
      <c r="B112" s="115" t="s">
        <v>28</v>
      </c>
      <c r="C112" s="149">
        <v>3127</v>
      </c>
      <c r="D112" s="150" t="s">
        <v>681</v>
      </c>
      <c r="E112" t="s">
        <v>2220</v>
      </c>
      <c r="F112">
        <v>684467.55</v>
      </c>
      <c r="G112">
        <v>4400</v>
      </c>
      <c r="H112">
        <v>175263.09</v>
      </c>
      <c r="I112">
        <v>127296.39</v>
      </c>
      <c r="J112">
        <v>325242.42</v>
      </c>
      <c r="L112">
        <v>4500</v>
      </c>
      <c r="M112">
        <v>36318.86</v>
      </c>
      <c r="O112">
        <v>656.37</v>
      </c>
      <c r="S112">
        <v>-2354932.62</v>
      </c>
      <c r="T112">
        <v>3690825.96</v>
      </c>
      <c r="V112">
        <v>214499.89</v>
      </c>
      <c r="Z112">
        <v>343426</v>
      </c>
      <c r="AA112">
        <v>38756.769999999997</v>
      </c>
      <c r="AB112">
        <v>416263</v>
      </c>
      <c r="AE112">
        <v>206760.76</v>
      </c>
      <c r="AF112">
        <v>26713.19</v>
      </c>
      <c r="AJ112">
        <v>7644.83</v>
      </c>
      <c r="AM112" s="123">
        <f t="shared" si="11"/>
        <v>864130.64</v>
      </c>
      <c r="AN112" s="129">
        <f t="shared" si="12"/>
        <v>41475.230000000003</v>
      </c>
      <c r="AO112" s="142">
        <f t="shared" si="13"/>
        <v>822655.41</v>
      </c>
      <c r="AP112" s="143">
        <f t="shared" si="14"/>
        <v>596682.66</v>
      </c>
      <c r="AQ112" s="143">
        <f t="shared" si="15"/>
        <v>657381.77999999991</v>
      </c>
      <c r="AR112" s="125">
        <f t="shared" si="10"/>
        <v>-60699.119999999879</v>
      </c>
    </row>
    <row r="113" spans="1:44" ht="14.4" thickBot="1" x14ac:dyDescent="0.3">
      <c r="A113" s="115" t="s">
        <v>263</v>
      </c>
      <c r="B113" s="115" t="s">
        <v>28</v>
      </c>
      <c r="C113" s="149">
        <v>2860</v>
      </c>
      <c r="D113" s="150" t="s">
        <v>682</v>
      </c>
      <c r="E113" t="s">
        <v>2221</v>
      </c>
      <c r="F113">
        <v>322610.08</v>
      </c>
      <c r="G113">
        <v>4224</v>
      </c>
      <c r="H113">
        <v>132815.31</v>
      </c>
      <c r="I113">
        <v>108850.59</v>
      </c>
      <c r="J113">
        <v>130521.99</v>
      </c>
      <c r="L113">
        <v>0</v>
      </c>
      <c r="M113">
        <v>30686.6</v>
      </c>
      <c r="O113">
        <v>7361.24</v>
      </c>
      <c r="Q113">
        <v>0</v>
      </c>
      <c r="S113">
        <v>-1755949.6</v>
      </c>
      <c r="T113">
        <v>1854865.59</v>
      </c>
      <c r="V113">
        <v>206112.94</v>
      </c>
      <c r="W113">
        <v>568050</v>
      </c>
      <c r="Z113">
        <v>46683</v>
      </c>
      <c r="AA113">
        <v>30539.21</v>
      </c>
      <c r="AB113">
        <v>117926</v>
      </c>
      <c r="AE113">
        <v>140060.23000000001</v>
      </c>
      <c r="AF113">
        <v>16576.14</v>
      </c>
      <c r="AJ113">
        <v>14764.64</v>
      </c>
      <c r="AM113" s="123">
        <f t="shared" si="11"/>
        <v>459649.39</v>
      </c>
      <c r="AN113" s="129">
        <f t="shared" si="12"/>
        <v>38047.839999999997</v>
      </c>
      <c r="AO113" s="142">
        <f t="shared" si="13"/>
        <v>421601.55000000005</v>
      </c>
      <c r="AP113" s="143">
        <f t="shared" si="14"/>
        <v>851385.14999999991</v>
      </c>
      <c r="AQ113" s="143">
        <f t="shared" si="15"/>
        <v>289327.01</v>
      </c>
      <c r="AR113" s="125">
        <f t="shared" si="10"/>
        <v>562058.1399999999</v>
      </c>
    </row>
    <row r="114" spans="1:44" ht="14.4" thickBot="1" x14ac:dyDescent="0.3">
      <c r="A114" s="115" t="s">
        <v>263</v>
      </c>
      <c r="B114" s="115" t="s">
        <v>28</v>
      </c>
      <c r="C114" s="149">
        <v>3321</v>
      </c>
      <c r="D114" s="150" t="s">
        <v>683</v>
      </c>
      <c r="E114" t="s">
        <v>2222</v>
      </c>
      <c r="F114">
        <v>287159.40000000002</v>
      </c>
      <c r="G114">
        <v>16301.56</v>
      </c>
      <c r="H114">
        <v>649507.64</v>
      </c>
      <c r="I114">
        <v>56643.47</v>
      </c>
      <c r="J114">
        <v>590904.91</v>
      </c>
      <c r="L114">
        <v>0</v>
      </c>
      <c r="M114">
        <v>37398.71</v>
      </c>
      <c r="O114">
        <v>2311.42</v>
      </c>
      <c r="S114">
        <v>-333540.59000000003</v>
      </c>
      <c r="T114">
        <v>1808375.97</v>
      </c>
      <c r="V114">
        <v>244226.49</v>
      </c>
      <c r="W114">
        <v>91624.8</v>
      </c>
      <c r="Z114">
        <v>258622</v>
      </c>
      <c r="AA114">
        <v>32630.85</v>
      </c>
      <c r="AB114">
        <v>352833</v>
      </c>
      <c r="AE114">
        <v>141621.43</v>
      </c>
      <c r="AF114">
        <v>31340.080000000002</v>
      </c>
      <c r="AJ114">
        <v>15338.16</v>
      </c>
      <c r="AM114" s="123">
        <f t="shared" si="11"/>
        <v>952968.60000000009</v>
      </c>
      <c r="AN114" s="129">
        <f t="shared" si="12"/>
        <v>39710.129999999997</v>
      </c>
      <c r="AO114" s="142">
        <f t="shared" si="13"/>
        <v>913258.47000000009</v>
      </c>
      <c r="AP114" s="143">
        <f t="shared" si="14"/>
        <v>627104.14</v>
      </c>
      <c r="AQ114" s="143">
        <f t="shared" si="15"/>
        <v>541132.67000000004</v>
      </c>
      <c r="AR114" s="125">
        <f t="shared" si="10"/>
        <v>85971.469999999972</v>
      </c>
    </row>
    <row r="115" spans="1:44" ht="14.4" thickBot="1" x14ac:dyDescent="0.3">
      <c r="A115" s="115" t="s">
        <v>263</v>
      </c>
      <c r="B115" s="115" t="s">
        <v>28</v>
      </c>
      <c r="C115" s="149">
        <v>3558</v>
      </c>
      <c r="D115" s="150" t="s">
        <v>684</v>
      </c>
      <c r="E115" t="s">
        <v>2223</v>
      </c>
      <c r="F115">
        <v>1560894.32</v>
      </c>
      <c r="G115">
        <v>59558.96</v>
      </c>
      <c r="H115">
        <v>65434.51</v>
      </c>
      <c r="I115">
        <v>222257.57</v>
      </c>
      <c r="J115">
        <v>280664.3</v>
      </c>
      <c r="L115">
        <v>7000</v>
      </c>
      <c r="M115">
        <v>37909.29</v>
      </c>
      <c r="O115">
        <v>2091.06</v>
      </c>
      <c r="S115">
        <v>-413493.96</v>
      </c>
      <c r="T115">
        <v>2329931.42</v>
      </c>
      <c r="V115">
        <v>240796.22</v>
      </c>
      <c r="W115">
        <v>396911</v>
      </c>
      <c r="Z115">
        <v>303233</v>
      </c>
      <c r="AA115">
        <v>30897.48</v>
      </c>
      <c r="AB115">
        <v>389132</v>
      </c>
      <c r="AE115">
        <v>296191.96000000002</v>
      </c>
      <c r="AF115">
        <v>31891.64</v>
      </c>
      <c r="AJ115">
        <v>29250.25</v>
      </c>
      <c r="AM115" s="123">
        <f t="shared" si="11"/>
        <v>1685887.79</v>
      </c>
      <c r="AN115" s="129">
        <f t="shared" si="12"/>
        <v>47000.35</v>
      </c>
      <c r="AO115" s="142">
        <f t="shared" si="13"/>
        <v>1638887.44</v>
      </c>
      <c r="AP115" s="143">
        <f t="shared" si="14"/>
        <v>971837.7</v>
      </c>
      <c r="AQ115" s="143">
        <f t="shared" si="15"/>
        <v>746465.85</v>
      </c>
      <c r="AR115" s="125">
        <f t="shared" si="10"/>
        <v>225371.84999999998</v>
      </c>
    </row>
    <row r="116" spans="1:44" ht="14.4" thickBot="1" x14ac:dyDescent="0.3">
      <c r="A116" s="115" t="s">
        <v>263</v>
      </c>
      <c r="B116" s="115" t="s">
        <v>28</v>
      </c>
      <c r="C116" s="149">
        <v>1774</v>
      </c>
      <c r="D116" s="150" t="s">
        <v>685</v>
      </c>
      <c r="E116" t="s">
        <v>2224</v>
      </c>
      <c r="F116">
        <v>673951.98</v>
      </c>
      <c r="G116">
        <v>17938.099999999999</v>
      </c>
      <c r="H116">
        <v>61912.14</v>
      </c>
      <c r="I116">
        <v>900013.64</v>
      </c>
      <c r="J116">
        <v>166965.59</v>
      </c>
      <c r="L116">
        <v>4000</v>
      </c>
      <c r="M116">
        <v>29669.16</v>
      </c>
      <c r="O116">
        <v>764</v>
      </c>
      <c r="S116">
        <v>614542.41</v>
      </c>
      <c r="T116">
        <v>857017.52</v>
      </c>
      <c r="V116">
        <v>274964.3</v>
      </c>
      <c r="W116">
        <v>198398</v>
      </c>
      <c r="Z116">
        <v>99666</v>
      </c>
      <c r="AA116">
        <v>12963.51</v>
      </c>
      <c r="AB116">
        <v>131714</v>
      </c>
      <c r="AE116">
        <v>92636.55</v>
      </c>
      <c r="AF116">
        <v>39028.5</v>
      </c>
      <c r="AJ116">
        <v>7824.4</v>
      </c>
      <c r="AM116" s="123">
        <f t="shared" si="11"/>
        <v>753802.22</v>
      </c>
      <c r="AN116" s="129">
        <f t="shared" si="12"/>
        <v>34433.160000000003</v>
      </c>
      <c r="AO116" s="142">
        <f t="shared" si="13"/>
        <v>719369.05999999994</v>
      </c>
      <c r="AP116" s="143">
        <f t="shared" si="14"/>
        <v>585991.81000000006</v>
      </c>
      <c r="AQ116" s="143">
        <f t="shared" si="15"/>
        <v>271203.45</v>
      </c>
      <c r="AR116" s="125">
        <f t="shared" si="10"/>
        <v>314788.36000000004</v>
      </c>
    </row>
    <row r="117" spans="1:44" ht="14.4" thickBot="1" x14ac:dyDescent="0.3">
      <c r="A117" s="115" t="s">
        <v>263</v>
      </c>
      <c r="B117" s="115" t="s">
        <v>28</v>
      </c>
      <c r="C117" s="149">
        <v>1942</v>
      </c>
      <c r="D117" s="150" t="s">
        <v>686</v>
      </c>
      <c r="E117" t="s">
        <v>2317</v>
      </c>
      <c r="F117">
        <v>156454.57</v>
      </c>
      <c r="G117">
        <v>3367.59</v>
      </c>
      <c r="H117">
        <v>178794.62</v>
      </c>
      <c r="I117">
        <v>2037625.15</v>
      </c>
      <c r="J117">
        <v>46881.5</v>
      </c>
      <c r="L117">
        <v>140920</v>
      </c>
      <c r="M117">
        <v>28397.13</v>
      </c>
      <c r="O117">
        <v>0</v>
      </c>
      <c r="S117">
        <v>-553479.48</v>
      </c>
      <c r="T117">
        <v>2768353.45</v>
      </c>
      <c r="V117">
        <v>134801.43</v>
      </c>
      <c r="W117">
        <v>59785</v>
      </c>
      <c r="Z117">
        <v>136983</v>
      </c>
      <c r="AA117">
        <v>19600.77</v>
      </c>
      <c r="AB117">
        <v>203953</v>
      </c>
      <c r="AE117">
        <v>92865.83</v>
      </c>
      <c r="AF117">
        <v>12985.04</v>
      </c>
      <c r="AJ117">
        <v>2434</v>
      </c>
      <c r="AM117" s="123">
        <f t="shared" si="11"/>
        <v>338616.78</v>
      </c>
      <c r="AN117" s="129">
        <f t="shared" si="12"/>
        <v>169317.13</v>
      </c>
      <c r="AO117" s="142">
        <f t="shared" si="13"/>
        <v>169299.65000000002</v>
      </c>
      <c r="AP117" s="143">
        <f t="shared" si="14"/>
        <v>351170.2</v>
      </c>
      <c r="AQ117" s="143">
        <f t="shared" si="15"/>
        <v>312237.87</v>
      </c>
      <c r="AR117" s="125">
        <f t="shared" si="10"/>
        <v>38932.330000000016</v>
      </c>
    </row>
    <row r="118" spans="1:44" ht="14.4" thickBot="1" x14ac:dyDescent="0.3">
      <c r="A118" s="115" t="s">
        <v>263</v>
      </c>
      <c r="B118" s="115" t="s">
        <v>28</v>
      </c>
      <c r="C118" s="149">
        <v>2702</v>
      </c>
      <c r="D118" s="150" t="s">
        <v>687</v>
      </c>
      <c r="E118" t="s">
        <v>2318</v>
      </c>
      <c r="F118">
        <v>464668.08</v>
      </c>
      <c r="G118">
        <v>6843.94</v>
      </c>
      <c r="H118">
        <v>31218.99</v>
      </c>
      <c r="I118">
        <v>148606.09</v>
      </c>
      <c r="J118">
        <v>291499.12</v>
      </c>
      <c r="L118">
        <v>4000</v>
      </c>
      <c r="M118">
        <v>42694.06</v>
      </c>
      <c r="O118">
        <v>1464.57</v>
      </c>
      <c r="S118">
        <v>-2636966.19</v>
      </c>
      <c r="T118">
        <v>3313708.59</v>
      </c>
      <c r="V118">
        <v>184419.51</v>
      </c>
      <c r="W118">
        <v>397088</v>
      </c>
      <c r="Z118">
        <v>437360</v>
      </c>
      <c r="AA118">
        <v>29226.31</v>
      </c>
      <c r="AB118">
        <v>504982</v>
      </c>
      <c r="AE118">
        <v>294876.28000000003</v>
      </c>
      <c r="AF118">
        <v>14452.64</v>
      </c>
      <c r="AI118">
        <v>4478.54</v>
      </c>
      <c r="AJ118">
        <v>11369.17</v>
      </c>
      <c r="AM118" s="123">
        <f t="shared" si="11"/>
        <v>502731.01</v>
      </c>
      <c r="AN118" s="129">
        <f t="shared" si="12"/>
        <v>48158.63</v>
      </c>
      <c r="AO118" s="142">
        <f t="shared" si="13"/>
        <v>454572.38</v>
      </c>
      <c r="AP118" s="143">
        <f t="shared" si="14"/>
        <v>1048093.8200000001</v>
      </c>
      <c r="AQ118" s="143">
        <f t="shared" si="15"/>
        <v>830158.63000000012</v>
      </c>
      <c r="AR118" s="125">
        <f t="shared" si="10"/>
        <v>217935.18999999994</v>
      </c>
    </row>
    <row r="119" spans="1:44" ht="14.4" thickBot="1" x14ac:dyDescent="0.3">
      <c r="A119" s="115" t="s">
        <v>263</v>
      </c>
      <c r="B119" s="115" t="s">
        <v>28</v>
      </c>
      <c r="C119" s="149">
        <v>2772</v>
      </c>
      <c r="D119" s="150" t="s">
        <v>688</v>
      </c>
      <c r="E119" t="s">
        <v>2330</v>
      </c>
      <c r="F119">
        <v>476649.39</v>
      </c>
      <c r="G119">
        <v>21563</v>
      </c>
      <c r="H119">
        <v>138235.5</v>
      </c>
      <c r="I119">
        <v>112434.26</v>
      </c>
      <c r="J119">
        <v>289336.75</v>
      </c>
      <c r="L119">
        <v>4020</v>
      </c>
      <c r="M119">
        <v>57684.58</v>
      </c>
      <c r="O119">
        <v>2078.1</v>
      </c>
      <c r="S119">
        <v>-2522165.13</v>
      </c>
      <c r="T119">
        <v>3532326.06</v>
      </c>
      <c r="V119">
        <v>246004.76</v>
      </c>
      <c r="Z119">
        <v>99421</v>
      </c>
      <c r="AA119">
        <v>22149.73</v>
      </c>
      <c r="AB119">
        <v>190136</v>
      </c>
      <c r="AE119">
        <v>162207.88</v>
      </c>
      <c r="AF119">
        <v>33083.519999999997</v>
      </c>
      <c r="AJ119">
        <v>17872.8</v>
      </c>
      <c r="AM119" s="123">
        <f t="shared" si="11"/>
        <v>636447.89</v>
      </c>
      <c r="AN119" s="129">
        <f t="shared" si="12"/>
        <v>63782.68</v>
      </c>
      <c r="AO119" s="142">
        <f t="shared" si="13"/>
        <v>572665.21</v>
      </c>
      <c r="AP119" s="143">
        <f t="shared" si="14"/>
        <v>367575.49</v>
      </c>
      <c r="AQ119" s="143">
        <f t="shared" si="15"/>
        <v>403300.2</v>
      </c>
      <c r="AR119" s="125">
        <f t="shared" si="10"/>
        <v>-35724.710000000021</v>
      </c>
    </row>
    <row r="120" spans="1:44" ht="14.4" thickBot="1" x14ac:dyDescent="0.3">
      <c r="A120" s="115" t="s">
        <v>19</v>
      </c>
      <c r="B120" s="115" t="s">
        <v>20</v>
      </c>
      <c r="C120" s="149">
        <v>6140</v>
      </c>
      <c r="D120" s="150" t="s">
        <v>689</v>
      </c>
      <c r="E120" t="s">
        <v>2225</v>
      </c>
      <c r="F120">
        <v>1512407.99</v>
      </c>
      <c r="G120">
        <v>0</v>
      </c>
      <c r="H120">
        <v>82124.929999999993</v>
      </c>
      <c r="I120">
        <v>2</v>
      </c>
      <c r="J120">
        <v>47391.01</v>
      </c>
      <c r="M120">
        <v>86115</v>
      </c>
      <c r="O120">
        <v>11.7</v>
      </c>
      <c r="R120">
        <v>-719964.76</v>
      </c>
      <c r="S120">
        <v>581762.75</v>
      </c>
      <c r="T120">
        <v>1454124.22</v>
      </c>
      <c r="V120">
        <v>459645.92</v>
      </c>
      <c r="W120">
        <v>334144</v>
      </c>
      <c r="Z120">
        <v>323021.40000000002</v>
      </c>
      <c r="AA120">
        <v>20200</v>
      </c>
      <c r="AB120">
        <v>402065.4</v>
      </c>
      <c r="AD120">
        <v>1970</v>
      </c>
      <c r="AE120">
        <v>216324.32</v>
      </c>
      <c r="AF120">
        <v>2810.66</v>
      </c>
      <c r="AJ120">
        <v>273963.92</v>
      </c>
      <c r="AM120" s="123">
        <f t="shared" si="11"/>
        <v>1594532.92</v>
      </c>
      <c r="AN120" s="129">
        <f t="shared" si="12"/>
        <v>86126.7</v>
      </c>
      <c r="AO120" s="142">
        <f t="shared" si="13"/>
        <v>1508406.22</v>
      </c>
      <c r="AP120" s="143">
        <f t="shared" si="14"/>
        <v>1137011.3199999998</v>
      </c>
      <c r="AQ120" s="143">
        <f t="shared" si="15"/>
        <v>897134.3</v>
      </c>
      <c r="AR120" s="125">
        <f t="shared" si="10"/>
        <v>239877.01999999979</v>
      </c>
    </row>
    <row r="121" spans="1:44" ht="14.4" thickBot="1" x14ac:dyDescent="0.3">
      <c r="A121" s="115" t="s">
        <v>19</v>
      </c>
      <c r="B121" s="115" t="s">
        <v>20</v>
      </c>
      <c r="C121" s="149">
        <v>5316</v>
      </c>
      <c r="D121" s="150" t="s">
        <v>690</v>
      </c>
      <c r="E121" t="s">
        <v>2226</v>
      </c>
      <c r="F121">
        <v>1085720.31</v>
      </c>
      <c r="G121">
        <v>0</v>
      </c>
      <c r="H121">
        <v>73974.42</v>
      </c>
      <c r="I121">
        <v>159123.62</v>
      </c>
      <c r="J121">
        <v>62996.32</v>
      </c>
      <c r="L121">
        <v>8800</v>
      </c>
      <c r="M121">
        <v>42742.43</v>
      </c>
      <c r="O121">
        <v>0</v>
      </c>
      <c r="R121">
        <v>344369.91999999998</v>
      </c>
      <c r="S121">
        <v>-4508586.41</v>
      </c>
      <c r="T121">
        <v>5145573.0199999996</v>
      </c>
      <c r="V121">
        <v>203344.75</v>
      </c>
      <c r="W121">
        <v>344586</v>
      </c>
      <c r="Z121">
        <v>302057.02</v>
      </c>
      <c r="AA121">
        <v>22200</v>
      </c>
      <c r="AB121">
        <v>362307.02</v>
      </c>
      <c r="AE121">
        <v>119760.23</v>
      </c>
      <c r="AF121">
        <v>16862.060000000001</v>
      </c>
      <c r="AJ121">
        <v>24342.75</v>
      </c>
      <c r="AM121" s="123">
        <f t="shared" si="11"/>
        <v>1159694.73</v>
      </c>
      <c r="AN121" s="129">
        <f t="shared" si="12"/>
        <v>51542.43</v>
      </c>
      <c r="AO121" s="142">
        <f t="shared" si="13"/>
        <v>1108152.3</v>
      </c>
      <c r="AP121" s="143">
        <f t="shared" si="14"/>
        <v>872187.77</v>
      </c>
      <c r="AQ121" s="143">
        <f t="shared" si="15"/>
        <v>523272.06</v>
      </c>
      <c r="AR121" s="125">
        <f t="shared" si="10"/>
        <v>348915.71</v>
      </c>
    </row>
    <row r="122" spans="1:44" ht="14.4" thickBot="1" x14ac:dyDescent="0.3">
      <c r="A122" s="115" t="s">
        <v>19</v>
      </c>
      <c r="B122" s="115" t="s">
        <v>20</v>
      </c>
      <c r="C122" s="149">
        <v>1456</v>
      </c>
      <c r="D122" s="150" t="s">
        <v>691</v>
      </c>
      <c r="E122" t="s">
        <v>2227</v>
      </c>
      <c r="F122">
        <v>145734.34</v>
      </c>
      <c r="G122">
        <v>0</v>
      </c>
      <c r="H122">
        <v>146616.31</v>
      </c>
      <c r="I122">
        <v>1</v>
      </c>
      <c r="J122">
        <v>57963.92</v>
      </c>
      <c r="M122">
        <v>37370</v>
      </c>
      <c r="O122">
        <v>78500</v>
      </c>
      <c r="R122">
        <v>2820431.71</v>
      </c>
      <c r="S122">
        <v>-5267851.72</v>
      </c>
      <c r="T122">
        <v>2682356.15</v>
      </c>
      <c r="V122">
        <v>274301</v>
      </c>
      <c r="Z122">
        <v>205020</v>
      </c>
      <c r="AA122">
        <v>9400</v>
      </c>
      <c r="AB122">
        <v>248444</v>
      </c>
      <c r="AE122">
        <v>166515.25</v>
      </c>
      <c r="AF122">
        <v>833.32</v>
      </c>
      <c r="AJ122">
        <v>73419</v>
      </c>
      <c r="AM122" s="123">
        <f t="shared" si="11"/>
        <v>292350.65000000002</v>
      </c>
      <c r="AN122" s="129">
        <f t="shared" si="12"/>
        <v>115870</v>
      </c>
      <c r="AO122" s="142">
        <f t="shared" si="13"/>
        <v>176480.65000000002</v>
      </c>
      <c r="AP122" s="143">
        <f t="shared" si="14"/>
        <v>488721</v>
      </c>
      <c r="AQ122" s="143">
        <f t="shared" si="15"/>
        <v>489211.57</v>
      </c>
      <c r="AR122" s="125">
        <f t="shared" si="10"/>
        <v>-490.57000000000698</v>
      </c>
    </row>
    <row r="123" spans="1:44" ht="14.4" thickBot="1" x14ac:dyDescent="0.3">
      <c r="A123" s="115" t="s">
        <v>19</v>
      </c>
      <c r="B123" s="115" t="s">
        <v>20</v>
      </c>
      <c r="C123" s="149">
        <v>2839</v>
      </c>
      <c r="D123" s="150" t="s">
        <v>692</v>
      </c>
      <c r="E123" t="s">
        <v>2228</v>
      </c>
      <c r="F123">
        <v>1473130.03</v>
      </c>
      <c r="G123">
        <v>0</v>
      </c>
      <c r="H123">
        <v>94566.86</v>
      </c>
      <c r="I123">
        <v>3.37</v>
      </c>
      <c r="J123">
        <v>121040.15</v>
      </c>
      <c r="L123">
        <v>9000</v>
      </c>
      <c r="M123">
        <v>111746.61</v>
      </c>
      <c r="O123">
        <v>1231.9000000000001</v>
      </c>
      <c r="R123">
        <v>1270310.47</v>
      </c>
      <c r="S123">
        <v>-1846260.12</v>
      </c>
      <c r="T123">
        <v>2132666.9300000002</v>
      </c>
      <c r="V123">
        <v>203799</v>
      </c>
      <c r="Z123">
        <v>159369</v>
      </c>
      <c r="AA123">
        <v>10600</v>
      </c>
      <c r="AB123">
        <v>241217</v>
      </c>
      <c r="AE123">
        <v>116050.38</v>
      </c>
      <c r="AF123">
        <v>4656</v>
      </c>
      <c r="AJ123">
        <v>1800</v>
      </c>
      <c r="AM123" s="123">
        <f t="shared" si="11"/>
        <v>1567696.8900000001</v>
      </c>
      <c r="AN123" s="129">
        <f t="shared" si="12"/>
        <v>121978.51</v>
      </c>
      <c r="AO123" s="142">
        <f t="shared" si="13"/>
        <v>1445718.3800000001</v>
      </c>
      <c r="AP123" s="143">
        <f t="shared" si="14"/>
        <v>373768</v>
      </c>
      <c r="AQ123" s="143">
        <f t="shared" si="15"/>
        <v>363723.38</v>
      </c>
      <c r="AR123" s="125">
        <f t="shared" si="10"/>
        <v>10044.619999999995</v>
      </c>
    </row>
    <row r="124" spans="1:44" ht="14.4" thickBot="1" x14ac:dyDescent="0.3">
      <c r="A124" s="115" t="s">
        <v>19</v>
      </c>
      <c r="B124" s="115" t="s">
        <v>20</v>
      </c>
      <c r="C124" s="149">
        <v>4801</v>
      </c>
      <c r="D124" s="150" t="s">
        <v>693</v>
      </c>
      <c r="E124" t="s">
        <v>2229</v>
      </c>
      <c r="F124">
        <v>831956.68</v>
      </c>
      <c r="G124">
        <v>0</v>
      </c>
      <c r="H124">
        <v>401875.75</v>
      </c>
      <c r="I124">
        <v>732281.87</v>
      </c>
      <c r="J124">
        <v>99754.48</v>
      </c>
      <c r="M124">
        <v>55349.01</v>
      </c>
      <c r="O124">
        <v>0</v>
      </c>
      <c r="R124">
        <v>-810332.82</v>
      </c>
      <c r="T124">
        <v>2748053.22</v>
      </c>
      <c r="V124">
        <v>230156.9</v>
      </c>
      <c r="Z124">
        <v>241286.5</v>
      </c>
      <c r="AA124">
        <v>162365</v>
      </c>
      <c r="AB124">
        <v>347022.5</v>
      </c>
      <c r="AD124">
        <v>5340</v>
      </c>
      <c r="AE124">
        <v>168120.34</v>
      </c>
      <c r="AF124">
        <v>8088</v>
      </c>
      <c r="AJ124">
        <v>32438.19</v>
      </c>
      <c r="AM124" s="123">
        <f t="shared" si="11"/>
        <v>1233832.4300000002</v>
      </c>
      <c r="AN124" s="129">
        <f t="shared" si="12"/>
        <v>55349.01</v>
      </c>
      <c r="AO124" s="142">
        <f t="shared" si="13"/>
        <v>1178483.4200000002</v>
      </c>
      <c r="AP124" s="143">
        <f t="shared" si="14"/>
        <v>633808.4</v>
      </c>
      <c r="AQ124" s="143">
        <f t="shared" si="15"/>
        <v>561009.02999999991</v>
      </c>
      <c r="AR124" s="125">
        <f t="shared" si="10"/>
        <v>72799.370000000112</v>
      </c>
    </row>
    <row r="125" spans="1:44" ht="14.4" thickBot="1" x14ac:dyDescent="0.3">
      <c r="A125" s="115" t="s">
        <v>19</v>
      </c>
      <c r="B125" s="115" t="s">
        <v>20</v>
      </c>
      <c r="C125" s="149">
        <v>3761</v>
      </c>
      <c r="D125" s="150" t="s">
        <v>694</v>
      </c>
      <c r="E125" t="s">
        <v>2230</v>
      </c>
      <c r="F125">
        <v>757799.6</v>
      </c>
      <c r="G125">
        <v>0</v>
      </c>
      <c r="H125">
        <v>177311.2</v>
      </c>
      <c r="I125">
        <v>255668.88</v>
      </c>
      <c r="J125">
        <v>433147.86</v>
      </c>
      <c r="M125">
        <v>48550</v>
      </c>
      <c r="O125">
        <v>0</v>
      </c>
      <c r="R125">
        <v>-828623.01</v>
      </c>
      <c r="T125">
        <v>2407634.36</v>
      </c>
      <c r="V125">
        <v>16342.14</v>
      </c>
      <c r="Z125">
        <v>140742</v>
      </c>
      <c r="AA125">
        <v>182251</v>
      </c>
      <c r="AB125">
        <v>208386</v>
      </c>
      <c r="AD125">
        <v>1440</v>
      </c>
      <c r="AE125">
        <v>111198.27</v>
      </c>
      <c r="AF125">
        <v>5602.54</v>
      </c>
      <c r="AJ125">
        <v>16342.14</v>
      </c>
      <c r="AM125" s="123">
        <f t="shared" si="11"/>
        <v>935110.8</v>
      </c>
      <c r="AN125" s="129">
        <f t="shared" si="12"/>
        <v>48550</v>
      </c>
      <c r="AO125" s="142">
        <f t="shared" si="13"/>
        <v>886560.8</v>
      </c>
      <c r="AP125" s="143">
        <f t="shared" si="14"/>
        <v>339335.14</v>
      </c>
      <c r="AQ125" s="143">
        <f t="shared" si="15"/>
        <v>342968.95</v>
      </c>
      <c r="AR125" s="125">
        <f t="shared" si="10"/>
        <v>-3633.8099999999977</v>
      </c>
    </row>
    <row r="126" spans="1:44" ht="14.4" thickBot="1" x14ac:dyDescent="0.3">
      <c r="A126" s="115" t="s">
        <v>19</v>
      </c>
      <c r="B126" s="115" t="s">
        <v>20</v>
      </c>
      <c r="C126" s="149">
        <v>4191</v>
      </c>
      <c r="D126" s="150" t="s">
        <v>695</v>
      </c>
      <c r="E126" t="s">
        <v>2231</v>
      </c>
      <c r="F126">
        <v>576944.05000000005</v>
      </c>
      <c r="G126">
        <v>0</v>
      </c>
      <c r="H126">
        <v>114031.71</v>
      </c>
      <c r="I126">
        <v>1996623.81</v>
      </c>
      <c r="J126">
        <v>53937.08</v>
      </c>
      <c r="L126">
        <v>3870</v>
      </c>
      <c r="M126">
        <v>36834</v>
      </c>
      <c r="O126">
        <v>0</v>
      </c>
      <c r="R126">
        <v>178772.51</v>
      </c>
      <c r="S126">
        <v>-1008831.64</v>
      </c>
      <c r="T126">
        <v>3580405.02</v>
      </c>
      <c r="V126">
        <v>168280</v>
      </c>
      <c r="Z126">
        <v>149842</v>
      </c>
      <c r="AA126">
        <v>36713.5</v>
      </c>
      <c r="AB126">
        <v>262146</v>
      </c>
      <c r="AE126">
        <v>124994.4</v>
      </c>
      <c r="AF126">
        <v>12208.34</v>
      </c>
      <c r="AJ126">
        <v>5000</v>
      </c>
      <c r="AM126" s="123">
        <f t="shared" si="11"/>
        <v>690975.76</v>
      </c>
      <c r="AN126" s="129">
        <f t="shared" si="12"/>
        <v>40704</v>
      </c>
      <c r="AO126" s="142">
        <f t="shared" si="13"/>
        <v>650271.76</v>
      </c>
      <c r="AP126" s="143">
        <f t="shared" si="14"/>
        <v>354835.5</v>
      </c>
      <c r="AQ126" s="143">
        <f t="shared" si="15"/>
        <v>404348.74000000005</v>
      </c>
      <c r="AR126" s="125">
        <f t="shared" si="10"/>
        <v>-49513.240000000049</v>
      </c>
    </row>
    <row r="127" spans="1:44" ht="14.4" thickBot="1" x14ac:dyDescent="0.3">
      <c r="A127" s="115" t="s">
        <v>19</v>
      </c>
      <c r="B127" s="115" t="s">
        <v>20</v>
      </c>
      <c r="C127" s="149">
        <v>1988</v>
      </c>
      <c r="D127" s="150" t="s">
        <v>696</v>
      </c>
      <c r="E127" t="s">
        <v>2232</v>
      </c>
      <c r="F127">
        <v>1695971.99</v>
      </c>
      <c r="G127">
        <v>3839.27</v>
      </c>
      <c r="H127">
        <v>161689.88</v>
      </c>
      <c r="I127">
        <v>-26065.919999999998</v>
      </c>
      <c r="J127">
        <v>32466.52</v>
      </c>
      <c r="M127">
        <v>12400</v>
      </c>
      <c r="O127">
        <v>0</v>
      </c>
      <c r="R127">
        <v>1519998.81</v>
      </c>
      <c r="S127">
        <v>-2041809.05</v>
      </c>
      <c r="T127">
        <v>2242898.44</v>
      </c>
      <c r="V127">
        <v>286695.24</v>
      </c>
      <c r="Z127">
        <v>146360</v>
      </c>
      <c r="AA127">
        <v>9200</v>
      </c>
      <c r="AB127">
        <v>171918</v>
      </c>
      <c r="AE127">
        <v>119756.7</v>
      </c>
      <c r="AF127">
        <v>16167</v>
      </c>
      <c r="AM127" s="123">
        <f t="shared" si="11"/>
        <v>1861501.1400000001</v>
      </c>
      <c r="AN127" s="129">
        <f t="shared" si="12"/>
        <v>12400</v>
      </c>
      <c r="AO127" s="142">
        <f t="shared" si="13"/>
        <v>1849101.1400000001</v>
      </c>
      <c r="AP127" s="143">
        <f t="shared" si="14"/>
        <v>442255.24</v>
      </c>
      <c r="AQ127" s="143">
        <f t="shared" si="15"/>
        <v>307841.7</v>
      </c>
      <c r="AR127" s="125">
        <f t="shared" si="10"/>
        <v>134413.53999999998</v>
      </c>
    </row>
    <row r="128" spans="1:44" ht="14.4" thickBot="1" x14ac:dyDescent="0.3">
      <c r="A128" s="115" t="s">
        <v>19</v>
      </c>
      <c r="B128" s="115" t="s">
        <v>20</v>
      </c>
      <c r="C128" s="149">
        <v>2809</v>
      </c>
      <c r="D128" s="150" t="s">
        <v>697</v>
      </c>
      <c r="E128" t="s">
        <v>2319</v>
      </c>
      <c r="F128">
        <v>982997.79</v>
      </c>
      <c r="G128">
        <v>0</v>
      </c>
      <c r="H128">
        <v>52240.41</v>
      </c>
      <c r="I128">
        <v>2</v>
      </c>
      <c r="J128">
        <v>602204.22</v>
      </c>
      <c r="L128">
        <v>0</v>
      </c>
      <c r="M128">
        <v>19374.45</v>
      </c>
      <c r="O128">
        <v>8622</v>
      </c>
      <c r="R128">
        <v>-2313901.89</v>
      </c>
      <c r="T128">
        <v>3888577.4</v>
      </c>
      <c r="V128">
        <v>700</v>
      </c>
      <c r="Z128">
        <v>137044.6</v>
      </c>
      <c r="AA128">
        <v>160032</v>
      </c>
      <c r="AB128">
        <v>172762.6</v>
      </c>
      <c r="AE128">
        <v>83691.539999999994</v>
      </c>
      <c r="AF128">
        <v>6550</v>
      </c>
      <c r="AM128" s="123">
        <f t="shared" si="11"/>
        <v>1035238.2000000001</v>
      </c>
      <c r="AN128" s="129">
        <f t="shared" si="12"/>
        <v>27996.45</v>
      </c>
      <c r="AO128" s="142">
        <f t="shared" si="13"/>
        <v>1007241.7500000001</v>
      </c>
      <c r="AP128" s="143">
        <f t="shared" si="14"/>
        <v>297776.59999999998</v>
      </c>
      <c r="AQ128" s="143">
        <f t="shared" si="15"/>
        <v>263004.14</v>
      </c>
      <c r="AR128" s="125">
        <f t="shared" si="10"/>
        <v>34772.459999999963</v>
      </c>
    </row>
    <row r="129" spans="1:44" ht="14.4" thickBot="1" x14ac:dyDescent="0.3">
      <c r="A129" s="115" t="s">
        <v>19</v>
      </c>
      <c r="B129" s="115" t="s">
        <v>20</v>
      </c>
      <c r="C129" s="149">
        <v>2809</v>
      </c>
      <c r="D129" s="150" t="s">
        <v>698</v>
      </c>
      <c r="E129" t="s">
        <v>2320</v>
      </c>
      <c r="F129">
        <v>320697.19</v>
      </c>
      <c r="G129">
        <v>0</v>
      </c>
      <c r="H129">
        <v>45489.38</v>
      </c>
      <c r="I129">
        <v>2765535.47</v>
      </c>
      <c r="J129">
        <v>837.19</v>
      </c>
      <c r="M129">
        <v>37151.160000000003</v>
      </c>
      <c r="O129">
        <v>7198</v>
      </c>
      <c r="R129">
        <v>-4473920.71</v>
      </c>
      <c r="S129">
        <v>1498274.15</v>
      </c>
      <c r="T129">
        <v>6097995.7300000004</v>
      </c>
      <c r="V129">
        <v>206022.95</v>
      </c>
      <c r="Z129">
        <v>117117</v>
      </c>
      <c r="AA129">
        <v>18452.02</v>
      </c>
      <c r="AB129">
        <v>204308</v>
      </c>
      <c r="AE129">
        <v>101468.78</v>
      </c>
      <c r="AF129">
        <v>34459.339999999997</v>
      </c>
      <c r="AJ129">
        <v>35494.949999999997</v>
      </c>
      <c r="AM129" s="123">
        <f t="shared" si="11"/>
        <v>366186.57</v>
      </c>
      <c r="AN129" s="129">
        <f t="shared" si="12"/>
        <v>44349.16</v>
      </c>
      <c r="AO129" s="142">
        <f t="shared" si="13"/>
        <v>321837.41000000003</v>
      </c>
      <c r="AP129" s="143">
        <f t="shared" si="14"/>
        <v>341591.97000000003</v>
      </c>
      <c r="AQ129" s="143">
        <f t="shared" si="15"/>
        <v>375731.07</v>
      </c>
      <c r="AR129" s="125">
        <f t="shared" si="10"/>
        <v>-34139.099999999977</v>
      </c>
    </row>
    <row r="130" spans="1:44" ht="14.4" thickBot="1" x14ac:dyDescent="0.3">
      <c r="A130" s="115" t="s">
        <v>268</v>
      </c>
      <c r="B130" s="115" t="s">
        <v>29</v>
      </c>
      <c r="C130" s="149">
        <v>8788</v>
      </c>
      <c r="D130" s="150" t="s">
        <v>699</v>
      </c>
      <c r="E130" t="s">
        <v>2233</v>
      </c>
      <c r="F130">
        <v>1512168.94</v>
      </c>
      <c r="G130">
        <v>129789</v>
      </c>
      <c r="H130">
        <v>467492.93</v>
      </c>
      <c r="I130">
        <v>322269.87</v>
      </c>
      <c r="J130">
        <v>36141.74</v>
      </c>
      <c r="L130">
        <v>0</v>
      </c>
      <c r="M130">
        <v>62124.08</v>
      </c>
      <c r="O130">
        <v>7121</v>
      </c>
      <c r="Q130">
        <v>110150</v>
      </c>
      <c r="S130">
        <v>-2114674.4900000002</v>
      </c>
      <c r="T130">
        <v>3801437.29</v>
      </c>
      <c r="V130">
        <v>242754.45</v>
      </c>
      <c r="Z130">
        <v>510163.5</v>
      </c>
      <c r="AA130">
        <v>929366.27</v>
      </c>
      <c r="AB130">
        <v>678663.5</v>
      </c>
      <c r="AD130">
        <v>1180</v>
      </c>
      <c r="AE130">
        <v>280744.59999999998</v>
      </c>
      <c r="AF130">
        <v>8831.52</v>
      </c>
      <c r="AJ130">
        <v>111160</v>
      </c>
      <c r="AM130" s="123">
        <f t="shared" si="11"/>
        <v>2109450.87</v>
      </c>
      <c r="AN130" s="129">
        <f t="shared" si="12"/>
        <v>69245.08</v>
      </c>
      <c r="AO130" s="142">
        <f t="shared" si="13"/>
        <v>2040205.79</v>
      </c>
      <c r="AP130" s="143">
        <f t="shared" si="14"/>
        <v>1682284.22</v>
      </c>
      <c r="AQ130" s="143">
        <f t="shared" si="15"/>
        <v>1080579.6200000001</v>
      </c>
      <c r="AR130" s="125">
        <f t="shared" si="10"/>
        <v>601704.59999999986</v>
      </c>
    </row>
    <row r="131" spans="1:44" ht="14.4" thickBot="1" x14ac:dyDescent="0.3">
      <c r="A131" s="115" t="s">
        <v>268</v>
      </c>
      <c r="B131" s="115" t="s">
        <v>29</v>
      </c>
      <c r="C131" s="149">
        <v>4890</v>
      </c>
      <c r="D131" s="150" t="s">
        <v>700</v>
      </c>
      <c r="E131" t="s">
        <v>2234</v>
      </c>
      <c r="F131">
        <v>461980.87</v>
      </c>
      <c r="G131">
        <v>38479.5</v>
      </c>
      <c r="H131">
        <v>225612.65</v>
      </c>
      <c r="I131">
        <v>277180.7</v>
      </c>
      <c r="J131">
        <v>193422.03</v>
      </c>
      <c r="L131">
        <v>3200</v>
      </c>
      <c r="M131">
        <v>50714.09</v>
      </c>
      <c r="O131">
        <v>6550</v>
      </c>
      <c r="Q131">
        <v>53200</v>
      </c>
      <c r="S131">
        <v>-1043836.18</v>
      </c>
      <c r="T131">
        <v>2453088.7400000002</v>
      </c>
      <c r="V131">
        <v>95548.35</v>
      </c>
      <c r="Z131">
        <v>313207.59999999998</v>
      </c>
      <c r="AB131">
        <v>462877.6</v>
      </c>
      <c r="AC131">
        <v>2620</v>
      </c>
      <c r="AE131">
        <v>204193.4</v>
      </c>
      <c r="AF131">
        <v>13697.7</v>
      </c>
      <c r="AJ131">
        <v>51608.15</v>
      </c>
      <c r="AM131" s="123">
        <f t="shared" si="11"/>
        <v>726073.02</v>
      </c>
      <c r="AN131" s="129">
        <f t="shared" si="12"/>
        <v>60464.09</v>
      </c>
      <c r="AO131" s="142">
        <f t="shared" si="13"/>
        <v>665608.93000000005</v>
      </c>
      <c r="AP131" s="143">
        <f t="shared" si="14"/>
        <v>408755.94999999995</v>
      </c>
      <c r="AQ131" s="143">
        <f t="shared" si="15"/>
        <v>734996.85</v>
      </c>
      <c r="AR131" s="125">
        <f t="shared" ref="AR131:AR193" si="16">AP131-AQ131</f>
        <v>-326240.90000000002</v>
      </c>
    </row>
    <row r="132" spans="1:44" ht="14.4" thickBot="1" x14ac:dyDescent="0.3">
      <c r="A132" s="115" t="s">
        <v>268</v>
      </c>
      <c r="B132" s="115" t="s">
        <v>29</v>
      </c>
      <c r="C132" s="149">
        <v>8526</v>
      </c>
      <c r="D132" s="150" t="s">
        <v>701</v>
      </c>
      <c r="E132" t="s">
        <v>2235</v>
      </c>
      <c r="F132">
        <v>2143868.23</v>
      </c>
      <c r="G132">
        <v>230967.27</v>
      </c>
      <c r="H132">
        <v>735688.48</v>
      </c>
      <c r="I132">
        <v>199222.06</v>
      </c>
      <c r="J132">
        <v>493139.73</v>
      </c>
      <c r="L132">
        <v>0</v>
      </c>
      <c r="M132">
        <v>98480.3</v>
      </c>
      <c r="O132">
        <v>4030</v>
      </c>
      <c r="Q132">
        <v>698200</v>
      </c>
      <c r="S132">
        <v>130827.36</v>
      </c>
      <c r="T132">
        <v>3154881.69</v>
      </c>
      <c r="V132">
        <v>276030.49</v>
      </c>
      <c r="Z132">
        <v>408632</v>
      </c>
      <c r="AB132">
        <v>504234</v>
      </c>
      <c r="AC132">
        <v>1980</v>
      </c>
      <c r="AE132">
        <v>345909.33</v>
      </c>
      <c r="AF132">
        <v>34718.14</v>
      </c>
      <c r="AJ132">
        <v>81354.600000000006</v>
      </c>
      <c r="AM132" s="123">
        <f t="shared" si="11"/>
        <v>3110523.98</v>
      </c>
      <c r="AN132" s="129">
        <f t="shared" si="12"/>
        <v>102510.3</v>
      </c>
      <c r="AO132" s="142">
        <f t="shared" si="13"/>
        <v>3008013.68</v>
      </c>
      <c r="AP132" s="143">
        <f t="shared" si="14"/>
        <v>684662.49</v>
      </c>
      <c r="AQ132" s="143">
        <f t="shared" si="15"/>
        <v>968196.07000000007</v>
      </c>
      <c r="AR132" s="125">
        <f t="shared" si="16"/>
        <v>-283533.58000000007</v>
      </c>
    </row>
    <row r="133" spans="1:44" ht="14.4" thickBot="1" x14ac:dyDescent="0.3">
      <c r="A133" s="115" t="s">
        <v>268</v>
      </c>
      <c r="B133" s="115" t="s">
        <v>29</v>
      </c>
      <c r="C133" s="149">
        <v>6442</v>
      </c>
      <c r="D133" s="150" t="s">
        <v>702</v>
      </c>
      <c r="E133" t="s">
        <v>2236</v>
      </c>
      <c r="F133">
        <v>1301053.01</v>
      </c>
      <c r="G133">
        <v>125273.2</v>
      </c>
      <c r="H133">
        <v>197671.33</v>
      </c>
      <c r="I133">
        <v>69306.38</v>
      </c>
      <c r="J133">
        <v>604746.48</v>
      </c>
      <c r="L133">
        <v>0</v>
      </c>
      <c r="M133">
        <v>75381.45</v>
      </c>
      <c r="O133">
        <v>6230</v>
      </c>
      <c r="Q133">
        <v>79875</v>
      </c>
      <c r="R133">
        <v>-132601.09</v>
      </c>
      <c r="S133">
        <v>1374998.29</v>
      </c>
      <c r="T133">
        <v>1192306.58</v>
      </c>
      <c r="V133">
        <v>200147.9</v>
      </c>
      <c r="W133">
        <v>6000</v>
      </c>
      <c r="Z133">
        <v>234941</v>
      </c>
      <c r="AB133">
        <v>386927</v>
      </c>
      <c r="AC133">
        <v>4480</v>
      </c>
      <c r="AE133">
        <v>233047.06</v>
      </c>
      <c r="AF133">
        <v>31041.919999999998</v>
      </c>
      <c r="AJ133">
        <v>83732.75</v>
      </c>
      <c r="AM133" s="123">
        <f t="shared" si="11"/>
        <v>1623997.54</v>
      </c>
      <c r="AN133" s="129">
        <f t="shared" si="12"/>
        <v>81611.45</v>
      </c>
      <c r="AO133" s="142">
        <f t="shared" si="13"/>
        <v>1542386.09</v>
      </c>
      <c r="AP133" s="143">
        <f t="shared" si="14"/>
        <v>441088.9</v>
      </c>
      <c r="AQ133" s="143">
        <f t="shared" si="15"/>
        <v>739228.7300000001</v>
      </c>
      <c r="AR133" s="125">
        <f t="shared" si="16"/>
        <v>-298139.83000000007</v>
      </c>
    </row>
    <row r="134" spans="1:44" ht="14.4" thickBot="1" x14ac:dyDescent="0.3">
      <c r="A134" s="115" t="s">
        <v>268</v>
      </c>
      <c r="B134" s="115" t="s">
        <v>29</v>
      </c>
      <c r="C134" s="149">
        <v>3652</v>
      </c>
      <c r="D134" s="150" t="s">
        <v>703</v>
      </c>
      <c r="E134" t="s">
        <v>2237</v>
      </c>
      <c r="F134">
        <v>1436420.35</v>
      </c>
      <c r="G134">
        <v>87825.5</v>
      </c>
      <c r="H134">
        <v>24594.560000000001</v>
      </c>
      <c r="I134">
        <v>271806.18</v>
      </c>
      <c r="J134">
        <v>195503.58</v>
      </c>
      <c r="L134">
        <v>0</v>
      </c>
      <c r="M134">
        <v>49551.25</v>
      </c>
      <c r="O134">
        <v>4098</v>
      </c>
      <c r="Q134">
        <v>208840</v>
      </c>
      <c r="S134">
        <v>-350885.88</v>
      </c>
      <c r="T134">
        <v>2072080.16</v>
      </c>
      <c r="V134">
        <v>124531.5</v>
      </c>
      <c r="Z134">
        <v>305871.55</v>
      </c>
      <c r="AA134">
        <v>399384.34</v>
      </c>
      <c r="AB134">
        <v>391364.55</v>
      </c>
      <c r="AE134">
        <v>232918.62</v>
      </c>
      <c r="AF134">
        <v>23066.5</v>
      </c>
      <c r="AJ134">
        <v>149971.07999999999</v>
      </c>
      <c r="AM134" s="123">
        <f t="shared" si="11"/>
        <v>1548840.4100000001</v>
      </c>
      <c r="AN134" s="129">
        <f t="shared" si="12"/>
        <v>53649.25</v>
      </c>
      <c r="AO134" s="142">
        <f t="shared" si="13"/>
        <v>1495191.1600000001</v>
      </c>
      <c r="AP134" s="143">
        <f t="shared" si="14"/>
        <v>829787.39</v>
      </c>
      <c r="AQ134" s="143">
        <f t="shared" si="15"/>
        <v>797320.74999999988</v>
      </c>
      <c r="AR134" s="125">
        <f t="shared" si="16"/>
        <v>32466.64000000013</v>
      </c>
    </row>
    <row r="135" spans="1:44" ht="14.4" thickBot="1" x14ac:dyDescent="0.3">
      <c r="A135" s="115" t="s">
        <v>268</v>
      </c>
      <c r="B135" s="115" t="s">
        <v>29</v>
      </c>
      <c r="C135" s="149">
        <v>7302</v>
      </c>
      <c r="D135" s="150" t="s">
        <v>704</v>
      </c>
      <c r="E135" t="s">
        <v>2238</v>
      </c>
      <c r="F135">
        <v>1401060.24</v>
      </c>
      <c r="G135">
        <v>79356.100000000006</v>
      </c>
      <c r="H135">
        <v>380258.99</v>
      </c>
      <c r="I135">
        <v>296419.13</v>
      </c>
      <c r="J135">
        <v>138315.53</v>
      </c>
      <c r="L135">
        <v>0</v>
      </c>
      <c r="M135">
        <v>173451.72</v>
      </c>
      <c r="O135">
        <v>7694.7</v>
      </c>
      <c r="Q135">
        <v>72000</v>
      </c>
      <c r="S135">
        <v>-1146060.1200000001</v>
      </c>
      <c r="T135">
        <v>3517785.78</v>
      </c>
      <c r="V135">
        <v>490803.71</v>
      </c>
      <c r="W135">
        <v>293470</v>
      </c>
      <c r="Z135">
        <v>353689</v>
      </c>
      <c r="AB135">
        <v>466869</v>
      </c>
      <c r="AE135">
        <v>665461.01</v>
      </c>
      <c r="AF135">
        <v>15239.76</v>
      </c>
      <c r="AJ135">
        <v>319855.03000000003</v>
      </c>
      <c r="AM135" s="123">
        <f t="shared" si="11"/>
        <v>1860675.33</v>
      </c>
      <c r="AN135" s="129">
        <f t="shared" si="12"/>
        <v>181146.42</v>
      </c>
      <c r="AO135" s="142">
        <f t="shared" si="13"/>
        <v>1679528.9100000001</v>
      </c>
      <c r="AP135" s="143">
        <f t="shared" si="14"/>
        <v>1137962.71</v>
      </c>
      <c r="AQ135" s="143">
        <f t="shared" si="15"/>
        <v>1467424.8</v>
      </c>
      <c r="AR135" s="125">
        <f t="shared" si="16"/>
        <v>-329462.09000000008</v>
      </c>
    </row>
    <row r="136" spans="1:44" ht="14.4" thickBot="1" x14ac:dyDescent="0.3">
      <c r="A136" s="115" t="s">
        <v>268</v>
      </c>
      <c r="B136" s="115" t="s">
        <v>29</v>
      </c>
      <c r="C136" s="149">
        <v>3122</v>
      </c>
      <c r="D136" s="150" t="s">
        <v>705</v>
      </c>
      <c r="E136" t="s">
        <v>2239</v>
      </c>
      <c r="F136">
        <v>841824.89</v>
      </c>
      <c r="G136">
        <v>31360.75</v>
      </c>
      <c r="H136">
        <v>8612.6200000000008</v>
      </c>
      <c r="I136">
        <v>238775.99</v>
      </c>
      <c r="J136">
        <v>94784.73</v>
      </c>
      <c r="L136">
        <v>29500</v>
      </c>
      <c r="M136">
        <v>69116.38</v>
      </c>
      <c r="O136">
        <v>1960.68</v>
      </c>
      <c r="Q136">
        <v>23730</v>
      </c>
      <c r="S136">
        <v>-1514071.91</v>
      </c>
      <c r="T136">
        <v>2461639.23</v>
      </c>
      <c r="V136">
        <v>57904.46</v>
      </c>
      <c r="Z136">
        <v>390408.9</v>
      </c>
      <c r="AA136">
        <v>398830.49</v>
      </c>
      <c r="AB136">
        <v>450131.9</v>
      </c>
      <c r="AC136">
        <v>4460</v>
      </c>
      <c r="AE136">
        <v>145213.71</v>
      </c>
      <c r="AF136">
        <v>16561.560000000001</v>
      </c>
      <c r="AJ136">
        <v>87292.08</v>
      </c>
      <c r="AM136" s="123">
        <f t="shared" si="11"/>
        <v>881798.26</v>
      </c>
      <c r="AN136" s="129">
        <f t="shared" si="12"/>
        <v>100577.06</v>
      </c>
      <c r="AO136" s="142">
        <f t="shared" si="13"/>
        <v>781221.2</v>
      </c>
      <c r="AP136" s="143">
        <f t="shared" si="14"/>
        <v>847143.85000000009</v>
      </c>
      <c r="AQ136" s="143">
        <f t="shared" si="15"/>
        <v>703659.25</v>
      </c>
      <c r="AR136" s="125">
        <f t="shared" si="16"/>
        <v>143484.60000000009</v>
      </c>
    </row>
    <row r="137" spans="1:44" ht="14.4" thickBot="1" x14ac:dyDescent="0.3">
      <c r="A137" s="115" t="s">
        <v>268</v>
      </c>
      <c r="B137" s="115" t="s">
        <v>29</v>
      </c>
      <c r="C137" s="149">
        <v>3540</v>
      </c>
      <c r="D137" s="150" t="s">
        <v>706</v>
      </c>
      <c r="E137" t="s">
        <v>2240</v>
      </c>
      <c r="F137">
        <v>482337.98</v>
      </c>
      <c r="G137">
        <v>34208.620000000003</v>
      </c>
      <c r="H137">
        <v>144783.35999999999</v>
      </c>
      <c r="I137">
        <v>1309642.1100000001</v>
      </c>
      <c r="J137">
        <v>266641.34999999998</v>
      </c>
      <c r="L137">
        <v>0</v>
      </c>
      <c r="M137">
        <v>45673.15</v>
      </c>
      <c r="O137">
        <v>2964</v>
      </c>
      <c r="Q137">
        <v>94919.5</v>
      </c>
      <c r="S137">
        <v>928261.09</v>
      </c>
      <c r="T137">
        <v>1490475.39</v>
      </c>
      <c r="V137">
        <v>114213.46</v>
      </c>
      <c r="Z137">
        <v>253230</v>
      </c>
      <c r="AA137">
        <v>7035</v>
      </c>
      <c r="AB137">
        <v>321435</v>
      </c>
      <c r="AE137">
        <v>125623.09</v>
      </c>
      <c r="AF137">
        <v>35855.980000000003</v>
      </c>
      <c r="AJ137">
        <v>216244.1</v>
      </c>
      <c r="AM137" s="123">
        <f t="shared" si="11"/>
        <v>661329.96</v>
      </c>
      <c r="AN137" s="129">
        <f t="shared" si="12"/>
        <v>48637.15</v>
      </c>
      <c r="AO137" s="142">
        <f t="shared" si="13"/>
        <v>612692.80999999994</v>
      </c>
      <c r="AP137" s="143">
        <f t="shared" si="14"/>
        <v>374478.46</v>
      </c>
      <c r="AQ137" s="143">
        <f t="shared" si="15"/>
        <v>699158.16999999993</v>
      </c>
      <c r="AR137" s="125">
        <f t="shared" si="16"/>
        <v>-324679.7099999999</v>
      </c>
    </row>
    <row r="138" spans="1:44" ht="14.4" thickBot="1" x14ac:dyDescent="0.3">
      <c r="A138" s="115" t="s">
        <v>268</v>
      </c>
      <c r="B138" s="115" t="s">
        <v>29</v>
      </c>
      <c r="C138" s="149">
        <v>8043</v>
      </c>
      <c r="D138" s="150" t="s">
        <v>707</v>
      </c>
      <c r="E138" t="s">
        <v>2241</v>
      </c>
      <c r="F138">
        <v>1011414.87</v>
      </c>
      <c r="G138">
        <v>53526.45</v>
      </c>
      <c r="H138">
        <v>380160.58</v>
      </c>
      <c r="I138">
        <v>947510.7</v>
      </c>
      <c r="J138">
        <v>545457.59</v>
      </c>
      <c r="L138">
        <v>0</v>
      </c>
      <c r="M138">
        <v>84654.32</v>
      </c>
      <c r="O138">
        <v>7656</v>
      </c>
      <c r="Q138">
        <v>46500</v>
      </c>
      <c r="S138">
        <v>-1119219.6200000001</v>
      </c>
      <c r="T138">
        <v>3529981.97</v>
      </c>
      <c r="V138">
        <v>1015654.67</v>
      </c>
      <c r="W138">
        <v>7500</v>
      </c>
      <c r="Z138">
        <v>307379.5</v>
      </c>
      <c r="AB138">
        <v>485284.5</v>
      </c>
      <c r="AC138">
        <v>1660</v>
      </c>
      <c r="AE138">
        <v>364229.23</v>
      </c>
      <c r="AF138">
        <v>35051.919999999998</v>
      </c>
      <c r="AJ138">
        <v>55811</v>
      </c>
      <c r="AM138" s="123">
        <f t="shared" si="11"/>
        <v>1445101.9000000001</v>
      </c>
      <c r="AN138" s="129">
        <f t="shared" si="12"/>
        <v>92310.32</v>
      </c>
      <c r="AO138" s="142">
        <f t="shared" si="13"/>
        <v>1352791.58</v>
      </c>
      <c r="AP138" s="143">
        <f t="shared" si="14"/>
        <v>1330534.17</v>
      </c>
      <c r="AQ138" s="143">
        <f t="shared" si="15"/>
        <v>942036.65</v>
      </c>
      <c r="AR138" s="125">
        <f t="shared" si="16"/>
        <v>388497.5199999999</v>
      </c>
    </row>
    <row r="139" spans="1:44" ht="14.4" thickBot="1" x14ac:dyDescent="0.3">
      <c r="A139" s="115" t="s">
        <v>268</v>
      </c>
      <c r="B139" s="115" t="s">
        <v>29</v>
      </c>
      <c r="C139" s="149">
        <v>4264</v>
      </c>
      <c r="D139" s="150" t="s">
        <v>708</v>
      </c>
      <c r="E139" t="s">
        <v>2242</v>
      </c>
      <c r="F139">
        <v>590123.88</v>
      </c>
      <c r="G139">
        <v>65707</v>
      </c>
      <c r="H139">
        <v>222472.97</v>
      </c>
      <c r="I139">
        <v>254934.61</v>
      </c>
      <c r="J139">
        <v>199369.18</v>
      </c>
      <c r="L139">
        <v>0</v>
      </c>
      <c r="M139">
        <v>77055</v>
      </c>
      <c r="O139">
        <v>2284.9899999999998</v>
      </c>
      <c r="Q139">
        <v>21000</v>
      </c>
      <c r="S139">
        <v>-716859.09</v>
      </c>
      <c r="T139">
        <v>1467910.57</v>
      </c>
      <c r="V139">
        <v>600601.96</v>
      </c>
      <c r="Z139">
        <v>274560</v>
      </c>
      <c r="AA139">
        <v>750838.08</v>
      </c>
      <c r="AB139">
        <v>347418</v>
      </c>
      <c r="AE139">
        <v>335501.31</v>
      </c>
      <c r="AF139">
        <v>16248.56</v>
      </c>
      <c r="AJ139">
        <v>445616</v>
      </c>
      <c r="AM139" s="123">
        <f t="shared" ref="AM139:AM202" si="17">SUM(F139:H139)</f>
        <v>878303.85</v>
      </c>
      <c r="AN139" s="129">
        <f t="shared" ref="AN139:AN202" si="18">SUM(L139:P139)</f>
        <v>79339.990000000005</v>
      </c>
      <c r="AO139" s="142">
        <f t="shared" ref="AO139:AO202" si="19">AM139-AN139</f>
        <v>798963.86</v>
      </c>
      <c r="AP139" s="143">
        <f t="shared" ref="AP139:AP202" si="20">SUM(U139:AA139)</f>
        <v>1626000.04</v>
      </c>
      <c r="AQ139" s="143">
        <f t="shared" ref="AQ139:AQ202" si="21">SUM(AB139:AL139)</f>
        <v>1144783.8700000001</v>
      </c>
      <c r="AR139" s="125">
        <f t="shared" si="16"/>
        <v>481216.16999999993</v>
      </c>
    </row>
    <row r="140" spans="1:44" ht="14.4" thickBot="1" x14ac:dyDescent="0.3">
      <c r="A140" s="115" t="s">
        <v>268</v>
      </c>
      <c r="B140" s="115" t="s">
        <v>29</v>
      </c>
      <c r="C140" s="149">
        <v>4475</v>
      </c>
      <c r="D140" s="150" t="s">
        <v>709</v>
      </c>
      <c r="E140" t="s">
        <v>2243</v>
      </c>
      <c r="F140">
        <v>940969.73</v>
      </c>
      <c r="G140">
        <v>130202.85</v>
      </c>
      <c r="H140">
        <v>55031.65</v>
      </c>
      <c r="I140">
        <v>176388.4</v>
      </c>
      <c r="J140">
        <v>160017.64000000001</v>
      </c>
      <c r="L140">
        <v>16180</v>
      </c>
      <c r="M140">
        <v>60141.68</v>
      </c>
      <c r="O140">
        <v>4274</v>
      </c>
      <c r="Q140">
        <v>57998</v>
      </c>
      <c r="S140">
        <v>662614.89</v>
      </c>
      <c r="T140">
        <v>431311.75</v>
      </c>
      <c r="V140">
        <v>551692.02</v>
      </c>
      <c r="W140">
        <v>20000</v>
      </c>
      <c r="Z140">
        <v>266686</v>
      </c>
      <c r="AA140">
        <v>333908.90000000002</v>
      </c>
      <c r="AB140">
        <v>364760</v>
      </c>
      <c r="AE140">
        <v>202807.11</v>
      </c>
      <c r="AF140">
        <v>14057.1</v>
      </c>
      <c r="AJ140">
        <v>360572.76</v>
      </c>
      <c r="AM140" s="123">
        <f t="shared" si="17"/>
        <v>1126204.23</v>
      </c>
      <c r="AN140" s="129">
        <f t="shared" si="18"/>
        <v>80595.679999999993</v>
      </c>
      <c r="AO140" s="142">
        <f t="shared" si="19"/>
        <v>1045608.55</v>
      </c>
      <c r="AP140" s="143">
        <f t="shared" si="20"/>
        <v>1172286.92</v>
      </c>
      <c r="AQ140" s="143">
        <f t="shared" si="21"/>
        <v>942196.97</v>
      </c>
      <c r="AR140" s="125">
        <f t="shared" si="16"/>
        <v>230089.94999999995</v>
      </c>
    </row>
    <row r="141" spans="1:44" ht="14.4" thickBot="1" x14ac:dyDescent="0.3">
      <c r="A141" s="115" t="s">
        <v>268</v>
      </c>
      <c r="B141" s="115" t="s">
        <v>29</v>
      </c>
      <c r="C141" s="149">
        <v>4153</v>
      </c>
      <c r="D141" s="150" t="s">
        <v>710</v>
      </c>
      <c r="E141" t="s">
        <v>2244</v>
      </c>
      <c r="F141">
        <v>625575.93999999994</v>
      </c>
      <c r="G141">
        <v>62459.85</v>
      </c>
      <c r="H141">
        <v>310346.64</v>
      </c>
      <c r="I141">
        <v>334636.71000000002</v>
      </c>
      <c r="J141">
        <v>332288.49</v>
      </c>
      <c r="L141">
        <v>5000</v>
      </c>
      <c r="M141">
        <v>51337.2</v>
      </c>
      <c r="O141">
        <v>3034.97</v>
      </c>
      <c r="S141">
        <v>-555063.68999999994</v>
      </c>
      <c r="T141">
        <v>2115546</v>
      </c>
      <c r="V141">
        <v>418643.98</v>
      </c>
      <c r="Z141">
        <v>315259</v>
      </c>
      <c r="AA141">
        <v>4000</v>
      </c>
      <c r="AB141">
        <v>382355</v>
      </c>
      <c r="AC141">
        <v>760</v>
      </c>
      <c r="AE141">
        <v>244677.85</v>
      </c>
      <c r="AF141">
        <v>24557.48</v>
      </c>
      <c r="AJ141">
        <v>40099.5</v>
      </c>
      <c r="AM141" s="123">
        <f t="shared" si="17"/>
        <v>998382.42999999993</v>
      </c>
      <c r="AN141" s="129">
        <f t="shared" si="18"/>
        <v>59372.17</v>
      </c>
      <c r="AO141" s="142">
        <f t="shared" si="19"/>
        <v>939010.25999999989</v>
      </c>
      <c r="AP141" s="143">
        <f t="shared" si="20"/>
        <v>737902.98</v>
      </c>
      <c r="AQ141" s="143">
        <f t="shared" si="21"/>
        <v>692449.83</v>
      </c>
      <c r="AR141" s="125">
        <f t="shared" si="16"/>
        <v>45453.150000000023</v>
      </c>
    </row>
    <row r="142" spans="1:44" ht="14.4" thickBot="1" x14ac:dyDescent="0.3">
      <c r="A142" s="115" t="s">
        <v>268</v>
      </c>
      <c r="B142" s="115" t="s">
        <v>29</v>
      </c>
      <c r="C142" s="149">
        <v>2552</v>
      </c>
      <c r="D142" s="150" t="s">
        <v>711</v>
      </c>
      <c r="E142" t="s">
        <v>2245</v>
      </c>
      <c r="F142">
        <v>105319.19</v>
      </c>
      <c r="G142">
        <v>49104.639999999999</v>
      </c>
      <c r="H142">
        <v>119538.03</v>
      </c>
      <c r="I142">
        <v>626414.31000000006</v>
      </c>
      <c r="J142">
        <v>146757.82</v>
      </c>
      <c r="L142">
        <v>0</v>
      </c>
      <c r="M142">
        <v>124800.86</v>
      </c>
      <c r="O142">
        <v>4334</v>
      </c>
      <c r="S142">
        <v>-1386473</v>
      </c>
      <c r="T142">
        <v>2263113.85</v>
      </c>
      <c r="V142">
        <v>111146.06</v>
      </c>
      <c r="W142">
        <v>150</v>
      </c>
      <c r="Z142">
        <v>245350</v>
      </c>
      <c r="AA142">
        <v>268857.86</v>
      </c>
      <c r="AB142">
        <v>337084</v>
      </c>
      <c r="AE142">
        <v>56448.959999999999</v>
      </c>
      <c r="AF142">
        <v>15867.22</v>
      </c>
      <c r="AJ142">
        <v>174745.46</v>
      </c>
      <c r="AM142" s="123">
        <f t="shared" si="17"/>
        <v>273961.86</v>
      </c>
      <c r="AN142" s="129">
        <f t="shared" si="18"/>
        <v>129134.86</v>
      </c>
      <c r="AO142" s="142">
        <f t="shared" si="19"/>
        <v>144827</v>
      </c>
      <c r="AP142" s="143">
        <f t="shared" si="20"/>
        <v>625503.91999999993</v>
      </c>
      <c r="AQ142" s="143">
        <f t="shared" si="21"/>
        <v>584145.64</v>
      </c>
      <c r="AR142" s="125">
        <f t="shared" si="16"/>
        <v>41358.279999999912</v>
      </c>
    </row>
    <row r="143" spans="1:44" ht="14.4" thickBot="1" x14ac:dyDescent="0.3">
      <c r="A143" s="115" t="s">
        <v>268</v>
      </c>
      <c r="B143" s="115" t="s">
        <v>29</v>
      </c>
      <c r="C143" s="149">
        <v>5199</v>
      </c>
      <c r="D143" s="150" t="s">
        <v>712</v>
      </c>
      <c r="E143" t="s">
        <v>2246</v>
      </c>
      <c r="F143">
        <v>652739.22</v>
      </c>
      <c r="G143">
        <v>222361.53</v>
      </c>
      <c r="H143">
        <v>552024.42000000004</v>
      </c>
      <c r="I143">
        <v>480659.98</v>
      </c>
      <c r="J143">
        <v>120085.03</v>
      </c>
      <c r="L143">
        <v>2000</v>
      </c>
      <c r="M143">
        <v>204385.54</v>
      </c>
      <c r="N143">
        <v>161192.9</v>
      </c>
      <c r="O143">
        <v>8019.69</v>
      </c>
      <c r="Q143">
        <v>0</v>
      </c>
      <c r="S143">
        <v>-1414838.32</v>
      </c>
      <c r="T143">
        <v>2512572.4500000002</v>
      </c>
      <c r="V143">
        <v>999685.17</v>
      </c>
      <c r="W143">
        <v>19500</v>
      </c>
      <c r="Z143">
        <v>383039</v>
      </c>
      <c r="AA143">
        <v>535457.35</v>
      </c>
      <c r="AB143">
        <v>515507</v>
      </c>
      <c r="AE143">
        <v>579779.15</v>
      </c>
      <c r="AF143">
        <v>18796.599999999999</v>
      </c>
      <c r="AJ143">
        <v>269060.84999999998</v>
      </c>
      <c r="AM143" s="123">
        <f t="shared" si="17"/>
        <v>1427125.17</v>
      </c>
      <c r="AN143" s="129">
        <f t="shared" si="18"/>
        <v>375598.13</v>
      </c>
      <c r="AO143" s="142">
        <f t="shared" si="19"/>
        <v>1051527.04</v>
      </c>
      <c r="AP143" s="143">
        <f t="shared" si="20"/>
        <v>1937681.52</v>
      </c>
      <c r="AQ143" s="143">
        <f t="shared" si="21"/>
        <v>1383143.6</v>
      </c>
      <c r="AR143" s="125">
        <f t="shared" si="16"/>
        <v>554537.91999999993</v>
      </c>
    </row>
    <row r="144" spans="1:44" ht="14.4" thickBot="1" x14ac:dyDescent="0.3">
      <c r="A144" s="115" t="s">
        <v>268</v>
      </c>
      <c r="B144" s="115" t="s">
        <v>29</v>
      </c>
      <c r="C144" s="149">
        <v>7299</v>
      </c>
      <c r="D144" s="150" t="s">
        <v>713</v>
      </c>
      <c r="E144" t="s">
        <v>2247</v>
      </c>
      <c r="F144">
        <v>1554641.14</v>
      </c>
      <c r="G144">
        <v>192552.87</v>
      </c>
      <c r="H144">
        <v>159203.16</v>
      </c>
      <c r="I144">
        <v>1299075.6200000001</v>
      </c>
      <c r="J144">
        <v>319377.45</v>
      </c>
      <c r="L144">
        <v>69500</v>
      </c>
      <c r="M144">
        <v>67652.34</v>
      </c>
      <c r="O144">
        <v>5258.6</v>
      </c>
      <c r="Q144">
        <v>22500</v>
      </c>
      <c r="S144">
        <v>1982322.64</v>
      </c>
      <c r="T144">
        <v>1298036.29</v>
      </c>
      <c r="V144">
        <v>831006.67</v>
      </c>
      <c r="W144">
        <v>9000</v>
      </c>
      <c r="Z144">
        <v>408755.7</v>
      </c>
      <c r="AB144">
        <v>526595.69999999995</v>
      </c>
      <c r="AE144">
        <v>315994.84999999998</v>
      </c>
      <c r="AF144">
        <v>47899.040000000001</v>
      </c>
      <c r="AJ144">
        <v>278692.40999999997</v>
      </c>
      <c r="AM144" s="123">
        <f t="shared" si="17"/>
        <v>1906397.1699999997</v>
      </c>
      <c r="AN144" s="129">
        <f t="shared" si="18"/>
        <v>142410.94</v>
      </c>
      <c r="AO144" s="142">
        <f t="shared" si="19"/>
        <v>1763986.2299999997</v>
      </c>
      <c r="AP144" s="143">
        <f t="shared" si="20"/>
        <v>1248762.3700000001</v>
      </c>
      <c r="AQ144" s="143">
        <f t="shared" si="21"/>
        <v>1169182</v>
      </c>
      <c r="AR144" s="125">
        <f t="shared" si="16"/>
        <v>79580.370000000112</v>
      </c>
    </row>
    <row r="145" spans="1:44" ht="14.4" thickBot="1" x14ac:dyDescent="0.3">
      <c r="A145" s="115" t="s">
        <v>272</v>
      </c>
      <c r="B145" s="115" t="s">
        <v>30</v>
      </c>
      <c r="C145" s="149">
        <v>3325</v>
      </c>
      <c r="D145" s="150" t="s">
        <v>714</v>
      </c>
      <c r="E145" t="s">
        <v>2248</v>
      </c>
      <c r="F145">
        <v>229701.28</v>
      </c>
      <c r="G145">
        <v>87097.89</v>
      </c>
      <c r="H145">
        <v>339004.49</v>
      </c>
      <c r="I145">
        <v>455539.06</v>
      </c>
      <c r="J145">
        <v>113630.33</v>
      </c>
      <c r="L145">
        <v>4300</v>
      </c>
      <c r="M145">
        <v>50099</v>
      </c>
      <c r="O145">
        <v>0</v>
      </c>
      <c r="S145">
        <v>-531959.19999999995</v>
      </c>
      <c r="T145">
        <v>1854562.35</v>
      </c>
      <c r="V145">
        <v>112736.83</v>
      </c>
      <c r="Z145">
        <v>202587</v>
      </c>
      <c r="AA145">
        <v>15502</v>
      </c>
      <c r="AB145">
        <v>263457</v>
      </c>
      <c r="AC145">
        <v>2580</v>
      </c>
      <c r="AE145">
        <v>170776.38</v>
      </c>
      <c r="AF145">
        <v>35399.5</v>
      </c>
      <c r="AJ145">
        <v>10642.05</v>
      </c>
      <c r="AM145" s="123">
        <f t="shared" si="17"/>
        <v>655803.65999999992</v>
      </c>
      <c r="AN145" s="129">
        <f t="shared" si="18"/>
        <v>54399</v>
      </c>
      <c r="AO145" s="142">
        <f t="shared" si="19"/>
        <v>601404.65999999992</v>
      </c>
      <c r="AP145" s="143">
        <f t="shared" si="20"/>
        <v>330825.83</v>
      </c>
      <c r="AQ145" s="143">
        <f t="shared" si="21"/>
        <v>482854.93</v>
      </c>
      <c r="AR145" s="125">
        <f t="shared" si="16"/>
        <v>-152029.09999999998</v>
      </c>
    </row>
    <row r="146" spans="1:44" ht="14.4" thickBot="1" x14ac:dyDescent="0.3">
      <c r="A146" s="115" t="s">
        <v>272</v>
      </c>
      <c r="B146" s="115" t="s">
        <v>30</v>
      </c>
      <c r="C146" s="149">
        <v>5397</v>
      </c>
      <c r="D146" s="150" t="s">
        <v>715</v>
      </c>
      <c r="E146" t="s">
        <v>2249</v>
      </c>
      <c r="F146">
        <v>1624327.43</v>
      </c>
      <c r="G146">
        <v>281171.25</v>
      </c>
      <c r="H146">
        <v>352883.42</v>
      </c>
      <c r="I146">
        <v>283238.45</v>
      </c>
      <c r="J146">
        <v>496853.27</v>
      </c>
      <c r="L146">
        <v>2150</v>
      </c>
      <c r="M146">
        <v>91872.84</v>
      </c>
      <c r="O146">
        <v>2948</v>
      </c>
      <c r="S146">
        <v>-768590.29</v>
      </c>
      <c r="T146">
        <v>3974625.34</v>
      </c>
      <c r="V146">
        <v>216185.63</v>
      </c>
      <c r="Z146">
        <v>364875</v>
      </c>
      <c r="AA146">
        <v>24697.27</v>
      </c>
      <c r="AB146">
        <v>495745</v>
      </c>
      <c r="AC146">
        <v>13080</v>
      </c>
      <c r="AE146">
        <v>278282.25</v>
      </c>
      <c r="AF146">
        <v>54790.04</v>
      </c>
      <c r="AJ146">
        <v>28392.68</v>
      </c>
      <c r="AM146" s="123">
        <f t="shared" si="17"/>
        <v>2258382.1</v>
      </c>
      <c r="AN146" s="129">
        <f t="shared" si="18"/>
        <v>96970.84</v>
      </c>
      <c r="AO146" s="142">
        <f t="shared" si="19"/>
        <v>2161411.2600000002</v>
      </c>
      <c r="AP146" s="143">
        <f t="shared" si="20"/>
        <v>605757.9</v>
      </c>
      <c r="AQ146" s="143">
        <f t="shared" si="21"/>
        <v>870289.97000000009</v>
      </c>
      <c r="AR146" s="125">
        <f t="shared" si="16"/>
        <v>-264532.07000000007</v>
      </c>
    </row>
    <row r="147" spans="1:44" ht="14.4" thickBot="1" x14ac:dyDescent="0.3">
      <c r="A147" s="115" t="s">
        <v>272</v>
      </c>
      <c r="B147" s="115" t="s">
        <v>30</v>
      </c>
      <c r="C147" s="149">
        <v>2048</v>
      </c>
      <c r="D147" s="150" t="s">
        <v>716</v>
      </c>
      <c r="E147" t="s">
        <v>2250</v>
      </c>
      <c r="F147">
        <v>142073.16</v>
      </c>
      <c r="G147">
        <v>221172.2</v>
      </c>
      <c r="H147">
        <v>44559.1</v>
      </c>
      <c r="I147">
        <v>740228.15</v>
      </c>
      <c r="J147">
        <v>350139.8</v>
      </c>
      <c r="L147">
        <v>5000</v>
      </c>
      <c r="M147">
        <v>50334.400000000001</v>
      </c>
      <c r="O147">
        <v>1162</v>
      </c>
      <c r="S147">
        <v>-776249.87</v>
      </c>
      <c r="T147">
        <v>2427116.52</v>
      </c>
      <c r="V147">
        <v>77118.73</v>
      </c>
      <c r="Z147">
        <v>200224.5</v>
      </c>
      <c r="AA147">
        <v>10848.8</v>
      </c>
      <c r="AB147">
        <v>250963.5</v>
      </c>
      <c r="AC147">
        <v>74640</v>
      </c>
      <c r="AE147">
        <v>124741.87</v>
      </c>
      <c r="AF147">
        <v>37877.300000000003</v>
      </c>
      <c r="AJ147">
        <v>9160</v>
      </c>
      <c r="AM147" s="123">
        <f t="shared" si="17"/>
        <v>407804.45999999996</v>
      </c>
      <c r="AN147" s="129">
        <f t="shared" si="18"/>
        <v>56496.4</v>
      </c>
      <c r="AO147" s="142">
        <f t="shared" si="19"/>
        <v>351308.05999999994</v>
      </c>
      <c r="AP147" s="143">
        <f t="shared" si="20"/>
        <v>288192.02999999997</v>
      </c>
      <c r="AQ147" s="143">
        <f t="shared" si="21"/>
        <v>497382.67</v>
      </c>
      <c r="AR147" s="125">
        <f t="shared" si="16"/>
        <v>-209190.64</v>
      </c>
    </row>
    <row r="148" spans="1:44" ht="14.4" thickBot="1" x14ac:dyDescent="0.3">
      <c r="A148" s="115" t="s">
        <v>272</v>
      </c>
      <c r="B148" s="115" t="s">
        <v>30</v>
      </c>
      <c r="C148" s="149">
        <v>5559</v>
      </c>
      <c r="D148" s="150" t="s">
        <v>717</v>
      </c>
      <c r="E148" t="s">
        <v>2251</v>
      </c>
      <c r="F148">
        <v>1293979.3999999999</v>
      </c>
      <c r="G148">
        <v>18321.43</v>
      </c>
      <c r="H148">
        <v>33689.199999999997</v>
      </c>
      <c r="I148">
        <v>397611.49</v>
      </c>
      <c r="J148">
        <v>497073.39</v>
      </c>
      <c r="M148">
        <v>55460</v>
      </c>
      <c r="O148">
        <v>2376</v>
      </c>
      <c r="S148">
        <v>-92076.24</v>
      </c>
      <c r="T148">
        <v>2538450.7999999998</v>
      </c>
      <c r="V148">
        <v>141833.49</v>
      </c>
      <c r="Z148">
        <v>214126.5</v>
      </c>
      <c r="AA148">
        <v>14432</v>
      </c>
      <c r="AB148">
        <v>322938.5</v>
      </c>
      <c r="AE148">
        <v>258760.97</v>
      </c>
      <c r="AF148">
        <v>14607.86</v>
      </c>
      <c r="AJ148">
        <v>37620.31</v>
      </c>
      <c r="AM148" s="123">
        <f t="shared" si="17"/>
        <v>1345990.0299999998</v>
      </c>
      <c r="AN148" s="129">
        <f t="shared" si="18"/>
        <v>57836</v>
      </c>
      <c r="AO148" s="142">
        <f t="shared" si="19"/>
        <v>1288154.0299999998</v>
      </c>
      <c r="AP148" s="143">
        <f t="shared" si="20"/>
        <v>370391.99</v>
      </c>
      <c r="AQ148" s="143">
        <f t="shared" si="21"/>
        <v>633927.6399999999</v>
      </c>
      <c r="AR148" s="125">
        <f t="shared" si="16"/>
        <v>-263535.64999999991</v>
      </c>
    </row>
    <row r="149" spans="1:44" ht="14.4" thickBot="1" x14ac:dyDescent="0.3">
      <c r="A149" s="115" t="s">
        <v>272</v>
      </c>
      <c r="B149" s="115" t="s">
        <v>30</v>
      </c>
      <c r="C149" s="149">
        <v>3394</v>
      </c>
      <c r="D149" s="150" t="s">
        <v>718</v>
      </c>
      <c r="E149" t="s">
        <v>2252</v>
      </c>
      <c r="F149">
        <v>1215780.6000000001</v>
      </c>
      <c r="G149">
        <v>293066.03999999998</v>
      </c>
      <c r="H149">
        <v>499202.76</v>
      </c>
      <c r="I149">
        <v>611905.9</v>
      </c>
      <c r="J149">
        <v>140157.72</v>
      </c>
      <c r="L149">
        <v>4000</v>
      </c>
      <c r="M149">
        <v>63522.89</v>
      </c>
      <c r="O149">
        <v>0</v>
      </c>
      <c r="S149">
        <v>-618450.32999999996</v>
      </c>
      <c r="T149">
        <v>3053279.47</v>
      </c>
      <c r="V149">
        <v>199755.97</v>
      </c>
      <c r="W149">
        <v>459448</v>
      </c>
      <c r="Z149">
        <v>397099.5</v>
      </c>
      <c r="AA149">
        <v>19450</v>
      </c>
      <c r="AB149">
        <v>511179.5</v>
      </c>
      <c r="AC149">
        <v>2220</v>
      </c>
      <c r="AE149">
        <v>223201.11</v>
      </c>
      <c r="AF149">
        <v>30711.64</v>
      </c>
      <c r="AJ149">
        <v>50680.23</v>
      </c>
      <c r="AM149" s="123">
        <f t="shared" si="17"/>
        <v>2008049.4000000001</v>
      </c>
      <c r="AN149" s="129">
        <f t="shared" si="18"/>
        <v>67522.89</v>
      </c>
      <c r="AO149" s="142">
        <f t="shared" si="19"/>
        <v>1940526.5100000002</v>
      </c>
      <c r="AP149" s="143">
        <f t="shared" si="20"/>
        <v>1075753.47</v>
      </c>
      <c r="AQ149" s="143">
        <f t="shared" si="21"/>
        <v>817992.48</v>
      </c>
      <c r="AR149" s="125">
        <f t="shared" si="16"/>
        <v>257760.99</v>
      </c>
    </row>
    <row r="150" spans="1:44" ht="14.4" thickBot="1" x14ac:dyDescent="0.3">
      <c r="A150" s="115" t="s">
        <v>272</v>
      </c>
      <c r="B150" s="115" t="s">
        <v>30</v>
      </c>
      <c r="C150" s="149">
        <v>4182</v>
      </c>
      <c r="D150" s="150" t="s">
        <v>719</v>
      </c>
      <c r="E150" t="s">
        <v>2253</v>
      </c>
      <c r="F150">
        <v>1307774.27</v>
      </c>
      <c r="G150">
        <v>88888.82</v>
      </c>
      <c r="H150">
        <v>130770.87</v>
      </c>
      <c r="I150">
        <v>166552.32000000001</v>
      </c>
      <c r="J150">
        <v>213716</v>
      </c>
      <c r="L150">
        <v>2000</v>
      </c>
      <c r="M150">
        <v>59390</v>
      </c>
      <c r="O150">
        <v>3358</v>
      </c>
      <c r="S150">
        <v>260860.09</v>
      </c>
      <c r="T150">
        <v>1819262.69</v>
      </c>
      <c r="V150">
        <v>145197.19</v>
      </c>
      <c r="Z150">
        <v>234650.5</v>
      </c>
      <c r="AA150">
        <v>15095.2</v>
      </c>
      <c r="AB150">
        <v>391008.5</v>
      </c>
      <c r="AC150">
        <v>1920</v>
      </c>
      <c r="AE150">
        <v>215641.15</v>
      </c>
      <c r="AF150">
        <v>7060.74</v>
      </c>
      <c r="AJ150">
        <v>16481</v>
      </c>
      <c r="AM150" s="123">
        <f t="shared" si="17"/>
        <v>1527433.96</v>
      </c>
      <c r="AN150" s="129">
        <f t="shared" si="18"/>
        <v>64748</v>
      </c>
      <c r="AO150" s="142">
        <f t="shared" si="19"/>
        <v>1462685.96</v>
      </c>
      <c r="AP150" s="143">
        <f t="shared" si="20"/>
        <v>394942.89</v>
      </c>
      <c r="AQ150" s="143">
        <f t="shared" si="21"/>
        <v>632111.39</v>
      </c>
      <c r="AR150" s="125">
        <f t="shared" si="16"/>
        <v>-237168.5</v>
      </c>
    </row>
    <row r="151" spans="1:44" ht="14.4" thickBot="1" x14ac:dyDescent="0.3">
      <c r="A151" s="115" t="s">
        <v>272</v>
      </c>
      <c r="B151" s="115" t="s">
        <v>30</v>
      </c>
      <c r="C151" s="149">
        <v>4497</v>
      </c>
      <c r="D151" s="150" t="s">
        <v>720</v>
      </c>
      <c r="E151" t="s">
        <v>2254</v>
      </c>
      <c r="F151">
        <v>224274.91</v>
      </c>
      <c r="G151">
        <v>351271.75</v>
      </c>
      <c r="H151">
        <v>770316.86</v>
      </c>
      <c r="I151">
        <v>419521.5</v>
      </c>
      <c r="J151">
        <v>443272.17</v>
      </c>
      <c r="L151">
        <v>4500</v>
      </c>
      <c r="M151">
        <v>44755.64</v>
      </c>
      <c r="O151">
        <v>0</v>
      </c>
      <c r="S151">
        <v>-224735.35</v>
      </c>
      <c r="T151">
        <v>2522678.58</v>
      </c>
      <c r="V151">
        <v>149612.16</v>
      </c>
      <c r="Z151">
        <v>264313</v>
      </c>
      <c r="AA151">
        <v>37923.199999999997</v>
      </c>
      <c r="AB151">
        <v>384069</v>
      </c>
      <c r="AC151">
        <v>2820</v>
      </c>
      <c r="AE151">
        <v>172997.01</v>
      </c>
      <c r="AF151">
        <v>17608.28</v>
      </c>
      <c r="AJ151">
        <v>12895.75</v>
      </c>
      <c r="AM151" s="123">
        <f t="shared" si="17"/>
        <v>1345863.52</v>
      </c>
      <c r="AN151" s="129">
        <f t="shared" si="18"/>
        <v>49255.64</v>
      </c>
      <c r="AO151" s="142">
        <f t="shared" si="19"/>
        <v>1296607.8800000001</v>
      </c>
      <c r="AP151" s="143">
        <f t="shared" si="20"/>
        <v>451848.36000000004</v>
      </c>
      <c r="AQ151" s="143">
        <f t="shared" si="21"/>
        <v>590390.04</v>
      </c>
      <c r="AR151" s="125">
        <f t="shared" si="16"/>
        <v>-138541.68</v>
      </c>
    </row>
    <row r="152" spans="1:44" ht="14.4" thickBot="1" x14ac:dyDescent="0.3">
      <c r="A152" s="115" t="s">
        <v>272</v>
      </c>
      <c r="B152" s="115" t="s">
        <v>30</v>
      </c>
      <c r="C152" s="149">
        <v>4239</v>
      </c>
      <c r="D152" s="150" t="s">
        <v>721</v>
      </c>
      <c r="E152" t="s">
        <v>2255</v>
      </c>
      <c r="F152">
        <v>86275.45</v>
      </c>
      <c r="G152">
        <v>17789</v>
      </c>
      <c r="H152">
        <v>100757.51</v>
      </c>
      <c r="I152">
        <v>401494.35</v>
      </c>
      <c r="J152">
        <v>264607.40000000002</v>
      </c>
      <c r="L152">
        <v>16000</v>
      </c>
      <c r="M152">
        <v>85253.27</v>
      </c>
      <c r="O152">
        <v>0</v>
      </c>
      <c r="S152">
        <v>-3776360.19</v>
      </c>
      <c r="T152">
        <v>4801199.47</v>
      </c>
      <c r="V152">
        <v>109986.46</v>
      </c>
      <c r="Z152">
        <v>268576</v>
      </c>
      <c r="AA152">
        <v>15044.75</v>
      </c>
      <c r="AB152">
        <v>378707.53</v>
      </c>
      <c r="AE152">
        <v>212902.98</v>
      </c>
      <c r="AF152">
        <v>30826.14</v>
      </c>
      <c r="AJ152">
        <v>26339.4</v>
      </c>
      <c r="AM152" s="123">
        <f t="shared" si="17"/>
        <v>204821.96</v>
      </c>
      <c r="AN152" s="129">
        <f t="shared" si="18"/>
        <v>101253.27</v>
      </c>
      <c r="AO152" s="142">
        <f t="shared" si="19"/>
        <v>103568.68999999999</v>
      </c>
      <c r="AP152" s="143">
        <f t="shared" si="20"/>
        <v>393607.21</v>
      </c>
      <c r="AQ152" s="143">
        <f t="shared" si="21"/>
        <v>648776.05000000005</v>
      </c>
      <c r="AR152" s="125">
        <f t="shared" si="16"/>
        <v>-255168.84000000003</v>
      </c>
    </row>
    <row r="153" spans="1:44" ht="14.4" thickBot="1" x14ac:dyDescent="0.3">
      <c r="A153" s="115" t="s">
        <v>272</v>
      </c>
      <c r="B153" s="115" t="s">
        <v>30</v>
      </c>
      <c r="C153" s="149">
        <v>3891</v>
      </c>
      <c r="D153" s="150" t="s">
        <v>722</v>
      </c>
      <c r="E153" t="s">
        <v>2256</v>
      </c>
      <c r="F153">
        <v>338026.27</v>
      </c>
      <c r="G153">
        <v>42202.65</v>
      </c>
      <c r="H153">
        <v>167418.75</v>
      </c>
      <c r="I153">
        <v>425724.96</v>
      </c>
      <c r="J153">
        <v>278640.09999999998</v>
      </c>
      <c r="L153">
        <v>3000</v>
      </c>
      <c r="M153">
        <v>38954.79</v>
      </c>
      <c r="O153">
        <v>0</v>
      </c>
      <c r="S153">
        <v>-4122974.2</v>
      </c>
      <c r="T153">
        <v>5209136.26</v>
      </c>
      <c r="V153">
        <v>390183.5</v>
      </c>
      <c r="Z153">
        <v>317056.19</v>
      </c>
      <c r="AA153">
        <v>29778.400000000001</v>
      </c>
      <c r="AB153">
        <v>396336.19</v>
      </c>
      <c r="AC153">
        <v>2080</v>
      </c>
      <c r="AE153">
        <v>174188.15</v>
      </c>
      <c r="AF153">
        <v>23629.07</v>
      </c>
      <c r="AJ153">
        <v>16888.8</v>
      </c>
      <c r="AM153" s="123">
        <f t="shared" si="17"/>
        <v>547647.67000000004</v>
      </c>
      <c r="AN153" s="129">
        <f t="shared" si="18"/>
        <v>41954.79</v>
      </c>
      <c r="AO153" s="142">
        <f t="shared" si="19"/>
        <v>505692.88000000006</v>
      </c>
      <c r="AP153" s="143">
        <f t="shared" si="20"/>
        <v>737018.09</v>
      </c>
      <c r="AQ153" s="143">
        <f t="shared" si="21"/>
        <v>613122.21</v>
      </c>
      <c r="AR153" s="125">
        <f t="shared" si="16"/>
        <v>123895.88</v>
      </c>
    </row>
    <row r="154" spans="1:44" ht="14.4" thickBot="1" x14ac:dyDescent="0.3">
      <c r="A154" s="115" t="s">
        <v>272</v>
      </c>
      <c r="B154" s="115" t="s">
        <v>30</v>
      </c>
      <c r="C154" s="149">
        <v>3687</v>
      </c>
      <c r="D154" s="150" t="s">
        <v>723</v>
      </c>
      <c r="E154" t="s">
        <v>2257</v>
      </c>
      <c r="F154">
        <v>683453.03</v>
      </c>
      <c r="G154">
        <v>49235.97</v>
      </c>
      <c r="H154">
        <v>574900.18999999994</v>
      </c>
      <c r="I154">
        <v>277815.94</v>
      </c>
      <c r="J154">
        <v>330565.73</v>
      </c>
      <c r="L154">
        <v>4500</v>
      </c>
      <c r="M154">
        <v>46810</v>
      </c>
      <c r="O154">
        <v>0</v>
      </c>
      <c r="S154">
        <v>-317200.62</v>
      </c>
      <c r="T154">
        <v>2453318.4700000002</v>
      </c>
      <c r="V154">
        <v>58062</v>
      </c>
      <c r="Z154">
        <v>180628</v>
      </c>
      <c r="AA154">
        <v>7210.4</v>
      </c>
      <c r="AB154">
        <v>260694</v>
      </c>
      <c r="AC154">
        <v>3960</v>
      </c>
      <c r="AE154">
        <v>209966.64</v>
      </c>
      <c r="AF154">
        <v>33536.68</v>
      </c>
      <c r="AJ154">
        <v>9200.07</v>
      </c>
      <c r="AM154" s="123">
        <f t="shared" si="17"/>
        <v>1307589.19</v>
      </c>
      <c r="AN154" s="129">
        <f t="shared" si="18"/>
        <v>51310</v>
      </c>
      <c r="AO154" s="142">
        <f t="shared" si="19"/>
        <v>1256279.19</v>
      </c>
      <c r="AP154" s="143">
        <f t="shared" si="20"/>
        <v>245900.4</v>
      </c>
      <c r="AQ154" s="143">
        <f t="shared" si="21"/>
        <v>517357.39</v>
      </c>
      <c r="AR154" s="125">
        <f t="shared" si="16"/>
        <v>-271456.99</v>
      </c>
    </row>
    <row r="155" spans="1:44" ht="14.4" thickBot="1" x14ac:dyDescent="0.3">
      <c r="A155" s="115" t="s">
        <v>272</v>
      </c>
      <c r="B155" s="115" t="s">
        <v>30</v>
      </c>
      <c r="C155" s="149">
        <v>7013</v>
      </c>
      <c r="D155" s="150" t="s">
        <v>724</v>
      </c>
      <c r="E155" t="s">
        <v>2258</v>
      </c>
      <c r="F155">
        <v>5170843.08</v>
      </c>
      <c r="G155">
        <v>153909.23000000001</v>
      </c>
      <c r="H155">
        <v>173847.41</v>
      </c>
      <c r="I155">
        <v>374073.52</v>
      </c>
      <c r="J155">
        <v>1279600.3899999999</v>
      </c>
      <c r="L155">
        <v>7000</v>
      </c>
      <c r="M155">
        <v>89538.81</v>
      </c>
      <c r="O155">
        <v>0</v>
      </c>
      <c r="S155">
        <v>2057105.16</v>
      </c>
      <c r="T155">
        <v>4517827.99</v>
      </c>
      <c r="V155">
        <v>1111459</v>
      </c>
      <c r="Z155">
        <v>472027.5</v>
      </c>
      <c r="AA155">
        <v>30929.439999999999</v>
      </c>
      <c r="AB155">
        <v>701819.5</v>
      </c>
      <c r="AC155">
        <v>4040</v>
      </c>
      <c r="AE155">
        <v>340285.79</v>
      </c>
      <c r="AF155">
        <v>66068.679999999993</v>
      </c>
      <c r="AJ155">
        <v>21400.3</v>
      </c>
      <c r="AM155" s="123">
        <f t="shared" si="17"/>
        <v>5498599.7200000007</v>
      </c>
      <c r="AN155" s="129">
        <f t="shared" si="18"/>
        <v>96538.81</v>
      </c>
      <c r="AO155" s="142">
        <f t="shared" si="19"/>
        <v>5402060.9100000011</v>
      </c>
      <c r="AP155" s="143">
        <f t="shared" si="20"/>
        <v>1614415.94</v>
      </c>
      <c r="AQ155" s="143">
        <f t="shared" si="21"/>
        <v>1133614.27</v>
      </c>
      <c r="AR155" s="125">
        <f t="shared" si="16"/>
        <v>480801.66999999993</v>
      </c>
    </row>
    <row r="156" spans="1:44" ht="14.4" thickBot="1" x14ac:dyDescent="0.3">
      <c r="A156" s="115" t="s">
        <v>272</v>
      </c>
      <c r="B156" s="115" t="s">
        <v>30</v>
      </c>
      <c r="C156" s="149">
        <v>4588</v>
      </c>
      <c r="D156" s="150" t="s">
        <v>725</v>
      </c>
      <c r="E156" t="s">
        <v>2259</v>
      </c>
      <c r="F156">
        <v>206601.28</v>
      </c>
      <c r="G156">
        <v>70066</v>
      </c>
      <c r="H156">
        <v>484643.45</v>
      </c>
      <c r="I156">
        <v>318936.40000000002</v>
      </c>
      <c r="J156">
        <v>138425.54</v>
      </c>
      <c r="L156">
        <v>6500</v>
      </c>
      <c r="M156">
        <v>56686</v>
      </c>
      <c r="O156">
        <v>0</v>
      </c>
      <c r="S156">
        <v>-2182969.19</v>
      </c>
      <c r="T156">
        <v>3061336.79</v>
      </c>
      <c r="V156">
        <v>386236.6</v>
      </c>
      <c r="W156">
        <v>532542</v>
      </c>
      <c r="X156">
        <v>26.3</v>
      </c>
      <c r="Z156">
        <v>222082</v>
      </c>
      <c r="AB156">
        <v>300166</v>
      </c>
      <c r="AE156">
        <v>539069.32999999996</v>
      </c>
      <c r="AF156">
        <v>7741</v>
      </c>
      <c r="AJ156">
        <v>16791.5</v>
      </c>
      <c r="AM156" s="123">
        <f t="shared" si="17"/>
        <v>761310.73</v>
      </c>
      <c r="AN156" s="129">
        <f t="shared" si="18"/>
        <v>63186</v>
      </c>
      <c r="AO156" s="142">
        <f t="shared" si="19"/>
        <v>698124.73</v>
      </c>
      <c r="AP156" s="143">
        <f t="shared" si="20"/>
        <v>1140886.8999999999</v>
      </c>
      <c r="AQ156" s="143">
        <f t="shared" si="21"/>
        <v>863767.83</v>
      </c>
      <c r="AR156" s="125">
        <f t="shared" si="16"/>
        <v>277119.06999999995</v>
      </c>
    </row>
    <row r="157" spans="1:44" ht="14.4" thickBot="1" x14ac:dyDescent="0.3">
      <c r="A157" s="115" t="s">
        <v>272</v>
      </c>
      <c r="B157" s="115" t="s">
        <v>30</v>
      </c>
      <c r="C157" s="149">
        <v>2353</v>
      </c>
      <c r="D157" s="150" t="s">
        <v>726</v>
      </c>
      <c r="E157" t="s">
        <v>2260</v>
      </c>
      <c r="F157">
        <v>45395.21</v>
      </c>
      <c r="G157">
        <v>50663.25</v>
      </c>
      <c r="H157">
        <v>14580.03</v>
      </c>
      <c r="I157">
        <v>1635211.93</v>
      </c>
      <c r="J157">
        <v>400043.71</v>
      </c>
      <c r="M157">
        <v>84963.199999999997</v>
      </c>
      <c r="O157">
        <v>2107.15</v>
      </c>
      <c r="S157">
        <v>61170.400000000001</v>
      </c>
      <c r="T157">
        <v>2227904.62</v>
      </c>
      <c r="V157">
        <v>58980.37</v>
      </c>
      <c r="Z157">
        <v>77840</v>
      </c>
      <c r="AB157">
        <v>192102.85</v>
      </c>
      <c r="AE157">
        <v>134791.46</v>
      </c>
      <c r="AF157">
        <v>23205.4</v>
      </c>
      <c r="AJ157">
        <v>16971.900000000001</v>
      </c>
      <c r="AM157" s="123">
        <f t="shared" si="17"/>
        <v>110638.48999999999</v>
      </c>
      <c r="AN157" s="129">
        <f t="shared" si="18"/>
        <v>87070.349999999991</v>
      </c>
      <c r="AO157" s="142">
        <f t="shared" si="19"/>
        <v>23568.14</v>
      </c>
      <c r="AP157" s="143">
        <f t="shared" si="20"/>
        <v>136820.37</v>
      </c>
      <c r="AQ157" s="143">
        <f t="shared" si="21"/>
        <v>367071.61000000004</v>
      </c>
      <c r="AR157" s="125">
        <f t="shared" si="16"/>
        <v>-230251.24000000005</v>
      </c>
    </row>
    <row r="158" spans="1:44" ht="14.4" thickBot="1" x14ac:dyDescent="0.3">
      <c r="A158" s="115" t="s">
        <v>272</v>
      </c>
      <c r="B158" s="115" t="s">
        <v>30</v>
      </c>
      <c r="C158" s="149">
        <v>3206</v>
      </c>
      <c r="D158" s="150" t="s">
        <v>727</v>
      </c>
      <c r="E158" t="s">
        <v>2261</v>
      </c>
      <c r="F158">
        <v>311744.55</v>
      </c>
      <c r="G158">
        <v>800</v>
      </c>
      <c r="H158">
        <v>655781.66</v>
      </c>
      <c r="I158">
        <v>1172329.8600000001</v>
      </c>
      <c r="J158">
        <v>661758.03</v>
      </c>
      <c r="L158">
        <v>3500</v>
      </c>
      <c r="M158">
        <v>65494</v>
      </c>
      <c r="O158">
        <v>0</v>
      </c>
      <c r="S158">
        <v>1257887.25</v>
      </c>
      <c r="T158">
        <v>1652500.79</v>
      </c>
      <c r="V158">
        <v>172726.1</v>
      </c>
      <c r="Z158">
        <v>372740</v>
      </c>
      <c r="AA158">
        <v>10554.4</v>
      </c>
      <c r="AB158">
        <v>456716</v>
      </c>
      <c r="AC158">
        <v>8460</v>
      </c>
      <c r="AE158">
        <v>247384.12</v>
      </c>
      <c r="AF158">
        <v>20428.32</v>
      </c>
      <c r="AM158" s="123">
        <f t="shared" si="17"/>
        <v>968326.21</v>
      </c>
      <c r="AN158" s="129">
        <f t="shared" si="18"/>
        <v>68994</v>
      </c>
      <c r="AO158" s="142">
        <f t="shared" si="19"/>
        <v>899332.21</v>
      </c>
      <c r="AP158" s="143">
        <f t="shared" si="20"/>
        <v>556020.5</v>
      </c>
      <c r="AQ158" s="143">
        <f t="shared" si="21"/>
        <v>732988.44</v>
      </c>
      <c r="AR158" s="125">
        <f t="shared" si="16"/>
        <v>-176967.93999999994</v>
      </c>
    </row>
    <row r="159" spans="1:44" ht="14.4" thickBot="1" x14ac:dyDescent="0.3">
      <c r="A159" s="115" t="s">
        <v>272</v>
      </c>
      <c r="B159" s="115" t="s">
        <v>30</v>
      </c>
      <c r="C159" s="149">
        <v>2498</v>
      </c>
      <c r="D159" s="150" t="s">
        <v>728</v>
      </c>
      <c r="E159" t="s">
        <v>2262</v>
      </c>
      <c r="F159">
        <v>816083.6</v>
      </c>
      <c r="G159">
        <v>0</v>
      </c>
      <c r="H159">
        <v>324503.59999999998</v>
      </c>
      <c r="I159">
        <v>853528.83</v>
      </c>
      <c r="J159">
        <v>796623.82</v>
      </c>
      <c r="M159">
        <v>56870.3</v>
      </c>
      <c r="O159">
        <v>2250</v>
      </c>
      <c r="S159">
        <v>880491.47</v>
      </c>
      <c r="T159">
        <v>2038406.69</v>
      </c>
      <c r="V159">
        <v>154266.16</v>
      </c>
      <c r="Z159">
        <v>150717</v>
      </c>
      <c r="AA159">
        <v>12730.8</v>
      </c>
      <c r="AB159">
        <v>295777</v>
      </c>
      <c r="AC159">
        <v>7450</v>
      </c>
      <c r="AE159">
        <v>161216.49</v>
      </c>
      <c r="AF159">
        <v>40549.08</v>
      </c>
      <c r="AM159" s="123">
        <f t="shared" si="17"/>
        <v>1140587.2</v>
      </c>
      <c r="AN159" s="129">
        <f t="shared" si="18"/>
        <v>59120.3</v>
      </c>
      <c r="AO159" s="142">
        <f t="shared" si="19"/>
        <v>1081466.8999999999</v>
      </c>
      <c r="AP159" s="143">
        <f t="shared" si="20"/>
        <v>317713.96000000002</v>
      </c>
      <c r="AQ159" s="143">
        <f t="shared" si="21"/>
        <v>504992.57</v>
      </c>
      <c r="AR159" s="125">
        <f t="shared" si="16"/>
        <v>-187278.61</v>
      </c>
    </row>
    <row r="160" spans="1:44" ht="14.4" thickBot="1" x14ac:dyDescent="0.3">
      <c r="A160" s="115" t="s">
        <v>272</v>
      </c>
      <c r="B160" s="115" t="s">
        <v>30</v>
      </c>
      <c r="C160" s="149">
        <v>4052</v>
      </c>
      <c r="D160" s="150" t="s">
        <v>729</v>
      </c>
      <c r="E160" t="s">
        <v>2263</v>
      </c>
      <c r="F160">
        <v>878174.16</v>
      </c>
      <c r="G160">
        <v>22795.67</v>
      </c>
      <c r="H160">
        <v>66505.759999999995</v>
      </c>
      <c r="I160">
        <v>1018279.38</v>
      </c>
      <c r="J160">
        <v>412145.31</v>
      </c>
      <c r="L160">
        <v>26740</v>
      </c>
      <c r="M160">
        <v>69365</v>
      </c>
      <c r="O160">
        <v>1745</v>
      </c>
      <c r="S160">
        <v>-49172</v>
      </c>
      <c r="T160">
        <v>2546107.46</v>
      </c>
      <c r="V160">
        <v>189826.63</v>
      </c>
      <c r="Z160">
        <v>362873</v>
      </c>
      <c r="AA160">
        <v>11446</v>
      </c>
      <c r="AB160">
        <v>442305</v>
      </c>
      <c r="AE160">
        <v>242906.56</v>
      </c>
      <c r="AF160">
        <v>52517.68</v>
      </c>
      <c r="AJ160">
        <v>23301.57</v>
      </c>
      <c r="AM160" s="123">
        <f t="shared" si="17"/>
        <v>967475.59000000008</v>
      </c>
      <c r="AN160" s="129">
        <f t="shared" si="18"/>
        <v>97850</v>
      </c>
      <c r="AO160" s="142">
        <f t="shared" si="19"/>
        <v>869625.59000000008</v>
      </c>
      <c r="AP160" s="143">
        <f t="shared" si="20"/>
        <v>564145.63</v>
      </c>
      <c r="AQ160" s="143">
        <f t="shared" si="21"/>
        <v>761030.81</v>
      </c>
      <c r="AR160" s="125">
        <f t="shared" si="16"/>
        <v>-196885.18000000005</v>
      </c>
    </row>
    <row r="161" spans="1:44" ht="14.4" thickBot="1" x14ac:dyDescent="0.3">
      <c r="A161" s="115" t="s">
        <v>272</v>
      </c>
      <c r="B161" s="115" t="s">
        <v>30</v>
      </c>
      <c r="C161" s="149">
        <v>2478</v>
      </c>
      <c r="D161" s="150" t="s">
        <v>730</v>
      </c>
      <c r="E161" t="s">
        <v>2264</v>
      </c>
      <c r="F161">
        <v>150136.5</v>
      </c>
      <c r="G161">
        <v>42902.54</v>
      </c>
      <c r="H161">
        <v>137303.54</v>
      </c>
      <c r="I161">
        <v>394569.6</v>
      </c>
      <c r="J161">
        <v>758083.42</v>
      </c>
      <c r="L161">
        <v>0</v>
      </c>
      <c r="M161">
        <v>2207.65</v>
      </c>
      <c r="O161">
        <v>0</v>
      </c>
      <c r="S161">
        <v>-789743.22</v>
      </c>
      <c r="T161">
        <v>2320392.7599999998</v>
      </c>
      <c r="V161">
        <v>164954.54</v>
      </c>
      <c r="Z161">
        <v>248857</v>
      </c>
      <c r="AA161">
        <v>8806</v>
      </c>
      <c r="AB161">
        <v>307281</v>
      </c>
      <c r="AE161">
        <v>88344.87</v>
      </c>
      <c r="AF161">
        <v>5593.02</v>
      </c>
      <c r="AJ161">
        <v>71260.240000000005</v>
      </c>
      <c r="AM161" s="123">
        <f t="shared" si="17"/>
        <v>330342.58</v>
      </c>
      <c r="AN161" s="129">
        <f t="shared" si="18"/>
        <v>2207.65</v>
      </c>
      <c r="AO161" s="142">
        <f t="shared" si="19"/>
        <v>328134.93</v>
      </c>
      <c r="AP161" s="143">
        <f t="shared" si="20"/>
        <v>422617.54000000004</v>
      </c>
      <c r="AQ161" s="143">
        <f t="shared" si="21"/>
        <v>472479.13</v>
      </c>
      <c r="AR161" s="125">
        <f t="shared" si="16"/>
        <v>-49861.589999999967</v>
      </c>
    </row>
    <row r="162" spans="1:44" ht="14.4" thickBot="1" x14ac:dyDescent="0.3">
      <c r="A162" s="115" t="s">
        <v>272</v>
      </c>
      <c r="B162" s="115" t="s">
        <v>30</v>
      </c>
      <c r="C162" s="149">
        <v>2353</v>
      </c>
      <c r="D162" s="150" t="s">
        <v>731</v>
      </c>
      <c r="E162" t="s">
        <v>2323</v>
      </c>
      <c r="F162">
        <v>327292.7</v>
      </c>
      <c r="G162">
        <v>71868</v>
      </c>
      <c r="H162">
        <v>139760.06</v>
      </c>
      <c r="I162">
        <v>457034.74</v>
      </c>
      <c r="J162">
        <v>249593.82</v>
      </c>
      <c r="L162">
        <v>2000</v>
      </c>
      <c r="M162">
        <v>42963</v>
      </c>
      <c r="O162">
        <v>770</v>
      </c>
      <c r="S162">
        <v>-1412617.41</v>
      </c>
      <c r="T162">
        <v>2754433.99</v>
      </c>
      <c r="V162">
        <v>142152.03</v>
      </c>
      <c r="Z162">
        <v>298018</v>
      </c>
      <c r="AA162">
        <v>7567.04</v>
      </c>
      <c r="AB162">
        <v>353880</v>
      </c>
      <c r="AE162">
        <v>165280.92000000001</v>
      </c>
      <c r="AF162">
        <v>30686.66</v>
      </c>
      <c r="AJ162">
        <v>39889.75</v>
      </c>
      <c r="AM162" s="123">
        <f t="shared" si="17"/>
        <v>538920.76</v>
      </c>
      <c r="AN162" s="129">
        <f t="shared" si="18"/>
        <v>45733</v>
      </c>
      <c r="AO162" s="142">
        <f t="shared" si="19"/>
        <v>493187.76</v>
      </c>
      <c r="AP162" s="143">
        <f t="shared" si="20"/>
        <v>447737.07</v>
      </c>
      <c r="AQ162" s="143">
        <f t="shared" si="21"/>
        <v>589737.33000000007</v>
      </c>
      <c r="AR162" s="125">
        <f t="shared" si="16"/>
        <v>-142000.26000000007</v>
      </c>
    </row>
    <row r="163" spans="1:44" ht="14.4" thickBot="1" x14ac:dyDescent="0.3">
      <c r="A163" s="115" t="s">
        <v>272</v>
      </c>
      <c r="B163" s="115" t="s">
        <v>30</v>
      </c>
      <c r="C163" s="149">
        <v>5363</v>
      </c>
      <c r="D163" s="150" t="s">
        <v>732</v>
      </c>
      <c r="E163" t="s">
        <v>2327</v>
      </c>
      <c r="F163">
        <v>386882.91</v>
      </c>
      <c r="G163">
        <v>115587.22</v>
      </c>
      <c r="H163">
        <v>82205.119999999995</v>
      </c>
      <c r="I163">
        <v>328705</v>
      </c>
      <c r="J163">
        <v>537261.78</v>
      </c>
      <c r="L163">
        <v>5000</v>
      </c>
      <c r="M163">
        <v>75327.69</v>
      </c>
      <c r="O163">
        <v>2214</v>
      </c>
      <c r="S163">
        <v>-2632076.88</v>
      </c>
      <c r="T163">
        <v>4163724</v>
      </c>
      <c r="V163">
        <v>315352.33</v>
      </c>
      <c r="Z163">
        <v>290948</v>
      </c>
      <c r="AA163">
        <v>36111.199999999997</v>
      </c>
      <c r="AB163">
        <v>401320</v>
      </c>
      <c r="AD163">
        <v>14882</v>
      </c>
      <c r="AE163">
        <v>320440.18</v>
      </c>
      <c r="AF163">
        <v>10178.48</v>
      </c>
      <c r="AJ163">
        <v>59137.65</v>
      </c>
      <c r="AM163" s="123">
        <f t="shared" si="17"/>
        <v>584675.25</v>
      </c>
      <c r="AN163" s="129">
        <f t="shared" si="18"/>
        <v>82541.69</v>
      </c>
      <c r="AO163" s="142">
        <f t="shared" si="19"/>
        <v>502133.56</v>
      </c>
      <c r="AP163" s="143">
        <f t="shared" si="20"/>
        <v>642411.53</v>
      </c>
      <c r="AQ163" s="143">
        <f t="shared" si="21"/>
        <v>805958.30999999994</v>
      </c>
      <c r="AR163" s="125">
        <f t="shared" si="16"/>
        <v>-163546.77999999991</v>
      </c>
    </row>
    <row r="164" spans="1:44" ht="14.4" thickBot="1" x14ac:dyDescent="0.3">
      <c r="A164" s="115" t="s">
        <v>272</v>
      </c>
      <c r="B164" s="115" t="s">
        <v>30</v>
      </c>
      <c r="C164" s="149">
        <v>2121</v>
      </c>
      <c r="D164" s="150" t="s">
        <v>733</v>
      </c>
      <c r="E164" t="s">
        <v>2331</v>
      </c>
      <c r="F164">
        <v>424642.79</v>
      </c>
      <c r="G164">
        <v>8525.16</v>
      </c>
      <c r="H164">
        <v>332609.96999999997</v>
      </c>
      <c r="I164">
        <v>561374.24</v>
      </c>
      <c r="J164">
        <v>97952.3</v>
      </c>
      <c r="L164">
        <v>22000</v>
      </c>
      <c r="M164">
        <v>39922.79</v>
      </c>
      <c r="O164">
        <v>0</v>
      </c>
      <c r="S164">
        <v>-2176107.2400000002</v>
      </c>
      <c r="T164">
        <v>3254719.47</v>
      </c>
      <c r="V164">
        <v>73303.149999999994</v>
      </c>
      <c r="W164">
        <v>355028</v>
      </c>
      <c r="Z164">
        <v>288547</v>
      </c>
      <c r="AA164">
        <v>25700</v>
      </c>
      <c r="AB164">
        <v>333729.88</v>
      </c>
      <c r="AE164">
        <v>115454.07</v>
      </c>
      <c r="AF164">
        <v>2869.64</v>
      </c>
      <c r="AJ164">
        <v>5955.12</v>
      </c>
      <c r="AM164" s="123">
        <f t="shared" si="17"/>
        <v>765777.91999999993</v>
      </c>
      <c r="AN164" s="129">
        <f t="shared" si="18"/>
        <v>61922.79</v>
      </c>
      <c r="AO164" s="142">
        <f t="shared" si="19"/>
        <v>703855.12999999989</v>
      </c>
      <c r="AP164" s="143">
        <f t="shared" si="20"/>
        <v>742578.15</v>
      </c>
      <c r="AQ164" s="143">
        <f t="shared" si="21"/>
        <v>458008.71</v>
      </c>
      <c r="AR164" s="125">
        <f t="shared" si="16"/>
        <v>284569.44</v>
      </c>
    </row>
    <row r="165" spans="1:44" ht="14.4" thickBot="1" x14ac:dyDescent="0.3">
      <c r="A165" s="115" t="s">
        <v>274</v>
      </c>
      <c r="B165" s="115" t="s">
        <v>31</v>
      </c>
      <c r="C165" s="149">
        <v>5006</v>
      </c>
      <c r="D165" s="150" t="s">
        <v>734</v>
      </c>
      <c r="E165" t="s">
        <v>2265</v>
      </c>
      <c r="F165">
        <v>1307236.3799999999</v>
      </c>
      <c r="G165">
        <v>2298589.4500000002</v>
      </c>
      <c r="H165">
        <v>144229.06</v>
      </c>
      <c r="I165">
        <v>238195.83</v>
      </c>
      <c r="J165">
        <v>264452.21000000002</v>
      </c>
      <c r="L165">
        <v>4000</v>
      </c>
      <c r="M165">
        <v>103983.37</v>
      </c>
      <c r="O165">
        <v>74.760000000000005</v>
      </c>
      <c r="S165">
        <v>-1106580.02</v>
      </c>
      <c r="T165">
        <v>5043639.74</v>
      </c>
      <c r="V165">
        <v>729241.3</v>
      </c>
      <c r="Z165">
        <v>515349.96</v>
      </c>
      <c r="AA165">
        <v>50000</v>
      </c>
      <c r="AB165">
        <v>726090.96</v>
      </c>
      <c r="AC165">
        <v>23659</v>
      </c>
      <c r="AD165">
        <v>34884</v>
      </c>
      <c r="AE165">
        <v>272595.53000000003</v>
      </c>
      <c r="AF165">
        <v>13886.3</v>
      </c>
      <c r="AJ165">
        <v>15890.39</v>
      </c>
      <c r="AM165" s="123">
        <f t="shared" si="17"/>
        <v>3750054.89</v>
      </c>
      <c r="AN165" s="129">
        <f t="shared" si="18"/>
        <v>108058.12999999999</v>
      </c>
      <c r="AO165" s="142">
        <f t="shared" si="19"/>
        <v>3641996.7600000002</v>
      </c>
      <c r="AP165" s="143">
        <f t="shared" si="20"/>
        <v>1294591.26</v>
      </c>
      <c r="AQ165" s="143">
        <f t="shared" si="21"/>
        <v>1087006.18</v>
      </c>
      <c r="AR165" s="125">
        <f t="shared" si="16"/>
        <v>207585.08000000007</v>
      </c>
    </row>
    <row r="166" spans="1:44" ht="14.4" thickBot="1" x14ac:dyDescent="0.3">
      <c r="A166" s="115" t="s">
        <v>274</v>
      </c>
      <c r="B166" s="115" t="s">
        <v>31</v>
      </c>
      <c r="C166" s="149">
        <v>2343</v>
      </c>
      <c r="D166" s="150" t="s">
        <v>735</v>
      </c>
      <c r="E166" t="s">
        <v>2266</v>
      </c>
      <c r="F166">
        <v>622688.84</v>
      </c>
      <c r="G166">
        <v>364524.83</v>
      </c>
      <c r="H166">
        <v>56784.18</v>
      </c>
      <c r="I166">
        <v>216420.94</v>
      </c>
      <c r="J166">
        <v>407533.94</v>
      </c>
      <c r="L166">
        <v>6000</v>
      </c>
      <c r="M166">
        <v>61883.3</v>
      </c>
      <c r="O166">
        <v>32.71</v>
      </c>
      <c r="S166">
        <v>-2227354.88</v>
      </c>
      <c r="T166">
        <v>3325480.98</v>
      </c>
      <c r="V166">
        <v>415449.79</v>
      </c>
      <c r="W166">
        <v>313258</v>
      </c>
      <c r="Z166">
        <v>185899</v>
      </c>
      <c r="AA166">
        <v>30000</v>
      </c>
      <c r="AB166">
        <v>282749</v>
      </c>
      <c r="AC166">
        <v>1160</v>
      </c>
      <c r="AD166">
        <v>920</v>
      </c>
      <c r="AE166">
        <v>120473.63</v>
      </c>
      <c r="AF166">
        <v>35193.54</v>
      </c>
      <c r="AJ166">
        <v>2200</v>
      </c>
      <c r="AM166" s="123">
        <f t="shared" si="17"/>
        <v>1043997.85</v>
      </c>
      <c r="AN166" s="129">
        <f t="shared" si="18"/>
        <v>67916.010000000009</v>
      </c>
      <c r="AO166" s="142">
        <f t="shared" si="19"/>
        <v>976081.84</v>
      </c>
      <c r="AP166" s="143">
        <f t="shared" si="20"/>
        <v>944606.79</v>
      </c>
      <c r="AQ166" s="143">
        <f t="shared" si="21"/>
        <v>442696.17</v>
      </c>
      <c r="AR166" s="125">
        <f t="shared" si="16"/>
        <v>501910.62000000005</v>
      </c>
    </row>
    <row r="167" spans="1:44" ht="14.4" thickBot="1" x14ac:dyDescent="0.3">
      <c r="A167" s="115" t="s">
        <v>274</v>
      </c>
      <c r="B167" s="115" t="s">
        <v>31</v>
      </c>
      <c r="C167" s="149">
        <v>2524</v>
      </c>
      <c r="D167" s="150" t="s">
        <v>736</v>
      </c>
      <c r="E167" t="s">
        <v>2267</v>
      </c>
      <c r="F167">
        <v>648887.54</v>
      </c>
      <c r="G167">
        <v>1098898</v>
      </c>
      <c r="H167">
        <v>83994.64</v>
      </c>
      <c r="I167">
        <v>321629.05</v>
      </c>
      <c r="J167">
        <v>870896.79</v>
      </c>
      <c r="L167">
        <v>4000</v>
      </c>
      <c r="M167">
        <v>101206.15</v>
      </c>
      <c r="O167">
        <v>7528.55</v>
      </c>
      <c r="S167">
        <v>236582.76</v>
      </c>
      <c r="T167">
        <v>2391351.64</v>
      </c>
      <c r="V167">
        <v>355346.58</v>
      </c>
      <c r="W167">
        <v>240166</v>
      </c>
      <c r="Z167">
        <v>308498.56</v>
      </c>
      <c r="AA167">
        <v>30000</v>
      </c>
      <c r="AB167">
        <v>368227.56</v>
      </c>
      <c r="AE167">
        <v>230086.8</v>
      </c>
      <c r="AF167">
        <v>47659.86</v>
      </c>
      <c r="AJ167">
        <v>4400</v>
      </c>
      <c r="AM167" s="123">
        <f t="shared" si="17"/>
        <v>1831780.18</v>
      </c>
      <c r="AN167" s="129">
        <f t="shared" si="18"/>
        <v>112734.7</v>
      </c>
      <c r="AO167" s="142">
        <f t="shared" si="19"/>
        <v>1719045.48</v>
      </c>
      <c r="AP167" s="143">
        <f t="shared" si="20"/>
        <v>934011.14000000013</v>
      </c>
      <c r="AQ167" s="143">
        <f t="shared" si="21"/>
        <v>650374.22</v>
      </c>
      <c r="AR167" s="125">
        <f t="shared" si="16"/>
        <v>283636.92000000016</v>
      </c>
    </row>
    <row r="168" spans="1:44" ht="14.4" thickBot="1" x14ac:dyDescent="0.3">
      <c r="A168" s="115" t="s">
        <v>274</v>
      </c>
      <c r="B168" s="115" t="s">
        <v>31</v>
      </c>
      <c r="C168" s="149">
        <v>6272</v>
      </c>
      <c r="D168" s="150" t="s">
        <v>737</v>
      </c>
      <c r="E168" t="s">
        <v>2268</v>
      </c>
      <c r="F168">
        <v>3351891.28</v>
      </c>
      <c r="G168">
        <v>1909268.51</v>
      </c>
      <c r="H168">
        <v>72410.94</v>
      </c>
      <c r="I168">
        <v>96917.24</v>
      </c>
      <c r="J168">
        <v>794416.26</v>
      </c>
      <c r="M168">
        <v>284476.3</v>
      </c>
      <c r="O168">
        <v>0</v>
      </c>
      <c r="S168">
        <v>2278379.48</v>
      </c>
      <c r="T168">
        <v>3361619.92</v>
      </c>
      <c r="V168">
        <v>638813.48</v>
      </c>
      <c r="Z168">
        <v>314944</v>
      </c>
      <c r="AA168">
        <v>50000</v>
      </c>
      <c r="AB168">
        <v>469273</v>
      </c>
      <c r="AE168">
        <v>188692.51</v>
      </c>
      <c r="AF168">
        <v>29763.439999999999</v>
      </c>
      <c r="AJ168">
        <v>15600</v>
      </c>
      <c r="AM168" s="123">
        <f t="shared" si="17"/>
        <v>5333570.7300000004</v>
      </c>
      <c r="AN168" s="129">
        <f t="shared" si="18"/>
        <v>284476.3</v>
      </c>
      <c r="AO168" s="142">
        <f t="shared" si="19"/>
        <v>5049094.4300000006</v>
      </c>
      <c r="AP168" s="143">
        <f t="shared" si="20"/>
        <v>1003757.48</v>
      </c>
      <c r="AQ168" s="143">
        <f t="shared" si="21"/>
        <v>703328.95</v>
      </c>
      <c r="AR168" s="125">
        <f t="shared" si="16"/>
        <v>300428.53000000003</v>
      </c>
    </row>
    <row r="169" spans="1:44" ht="14.4" thickBot="1" x14ac:dyDescent="0.3">
      <c r="A169" s="115" t="s">
        <v>274</v>
      </c>
      <c r="B169" s="115" t="s">
        <v>31</v>
      </c>
      <c r="C169" s="149">
        <v>5818</v>
      </c>
      <c r="D169" s="150" t="s">
        <v>738</v>
      </c>
      <c r="E169" t="s">
        <v>2269</v>
      </c>
      <c r="F169">
        <v>2770515.75</v>
      </c>
      <c r="G169">
        <v>8513494.0399999991</v>
      </c>
      <c r="H169">
        <v>111883.28</v>
      </c>
      <c r="I169">
        <v>173067.23</v>
      </c>
      <c r="J169">
        <v>210535.73</v>
      </c>
      <c r="L169">
        <v>4800</v>
      </c>
      <c r="M169">
        <v>65177.46</v>
      </c>
      <c r="O169">
        <v>4667.8599999999997</v>
      </c>
      <c r="S169">
        <v>9967998.9100000001</v>
      </c>
      <c r="T169">
        <v>1760380.65</v>
      </c>
      <c r="V169">
        <v>720798.86</v>
      </c>
      <c r="Z169">
        <v>219088.9</v>
      </c>
      <c r="AB169">
        <v>394058.9</v>
      </c>
      <c r="AC169">
        <v>15119</v>
      </c>
      <c r="AD169">
        <v>20228</v>
      </c>
      <c r="AE169">
        <v>509135.71</v>
      </c>
      <c r="AF169">
        <v>16075</v>
      </c>
      <c r="AJ169">
        <v>8800</v>
      </c>
      <c r="AM169" s="123">
        <f t="shared" si="17"/>
        <v>11395893.069999998</v>
      </c>
      <c r="AN169" s="129">
        <f t="shared" si="18"/>
        <v>74645.319999999992</v>
      </c>
      <c r="AO169" s="142">
        <f t="shared" si="19"/>
        <v>11321247.749999998</v>
      </c>
      <c r="AP169" s="143">
        <f t="shared" si="20"/>
        <v>939887.76</v>
      </c>
      <c r="AQ169" s="143">
        <f t="shared" si="21"/>
        <v>963416.6100000001</v>
      </c>
      <c r="AR169" s="125">
        <f t="shared" si="16"/>
        <v>-23528.850000000093</v>
      </c>
    </row>
    <row r="170" spans="1:44" ht="14.4" thickBot="1" x14ac:dyDescent="0.3">
      <c r="A170" s="115" t="s">
        <v>274</v>
      </c>
      <c r="B170" s="115" t="s">
        <v>31</v>
      </c>
      <c r="C170" s="149">
        <v>3371</v>
      </c>
      <c r="D170" s="150" t="s">
        <v>739</v>
      </c>
      <c r="E170" t="s">
        <v>2270</v>
      </c>
      <c r="F170">
        <v>465512.48</v>
      </c>
      <c r="G170">
        <v>1624734.35</v>
      </c>
      <c r="H170">
        <v>49261.84</v>
      </c>
      <c r="I170">
        <v>113981.08</v>
      </c>
      <c r="J170">
        <v>930552.79</v>
      </c>
      <c r="L170">
        <v>4000</v>
      </c>
      <c r="M170">
        <v>61487.67</v>
      </c>
      <c r="O170">
        <v>700</v>
      </c>
      <c r="S170">
        <v>660649.59</v>
      </c>
      <c r="T170">
        <v>2322668.0699999998</v>
      </c>
      <c r="V170">
        <v>435287.36</v>
      </c>
      <c r="Z170">
        <v>288926</v>
      </c>
      <c r="AB170">
        <v>388140</v>
      </c>
      <c r="AE170">
        <v>161583.87</v>
      </c>
      <c r="AF170">
        <v>35552.28</v>
      </c>
      <c r="AJ170">
        <v>4400</v>
      </c>
      <c r="AM170" s="123">
        <f t="shared" si="17"/>
        <v>2139508.67</v>
      </c>
      <c r="AN170" s="129">
        <f t="shared" si="18"/>
        <v>66187.67</v>
      </c>
      <c r="AO170" s="142">
        <f t="shared" si="19"/>
        <v>2073321</v>
      </c>
      <c r="AP170" s="143">
        <f t="shared" si="20"/>
        <v>724213.36</v>
      </c>
      <c r="AQ170" s="143">
        <f t="shared" si="21"/>
        <v>589676.15</v>
      </c>
      <c r="AR170" s="125">
        <f t="shared" si="16"/>
        <v>134537.20999999996</v>
      </c>
    </row>
    <row r="171" spans="1:44" ht="14.4" thickBot="1" x14ac:dyDescent="0.3">
      <c r="A171" s="115" t="s">
        <v>274</v>
      </c>
      <c r="B171" s="115" t="s">
        <v>31</v>
      </c>
      <c r="C171" s="149">
        <v>4485</v>
      </c>
      <c r="D171" s="150" t="s">
        <v>740</v>
      </c>
      <c r="E171" t="s">
        <v>2271</v>
      </c>
      <c r="F171">
        <v>1817752.73</v>
      </c>
      <c r="G171">
        <v>2443620.2999999998</v>
      </c>
      <c r="H171">
        <v>163015.59</v>
      </c>
      <c r="I171">
        <v>99385.11</v>
      </c>
      <c r="J171">
        <v>375814.69</v>
      </c>
      <c r="L171">
        <v>4000</v>
      </c>
      <c r="M171">
        <v>92129.41</v>
      </c>
      <c r="O171">
        <v>414.08</v>
      </c>
      <c r="S171">
        <v>2009810.05</v>
      </c>
      <c r="T171">
        <v>2698130.22</v>
      </c>
      <c r="V171">
        <v>572946.02</v>
      </c>
      <c r="Z171">
        <v>195628</v>
      </c>
      <c r="AB171">
        <v>374389</v>
      </c>
      <c r="AC171">
        <v>4680</v>
      </c>
      <c r="AD171">
        <v>8600</v>
      </c>
      <c r="AE171">
        <v>223239.54</v>
      </c>
      <c r="AF171">
        <v>42500.82</v>
      </c>
      <c r="AJ171">
        <v>20060</v>
      </c>
      <c r="AM171" s="123">
        <f t="shared" si="17"/>
        <v>4424388.6199999992</v>
      </c>
      <c r="AN171" s="129">
        <f t="shared" si="18"/>
        <v>96543.49</v>
      </c>
      <c r="AO171" s="142">
        <f t="shared" si="19"/>
        <v>4327845.129999999</v>
      </c>
      <c r="AP171" s="143">
        <f t="shared" si="20"/>
        <v>768574.02</v>
      </c>
      <c r="AQ171" s="143">
        <f t="shared" si="21"/>
        <v>673469.36</v>
      </c>
      <c r="AR171" s="125">
        <f t="shared" si="16"/>
        <v>95104.660000000033</v>
      </c>
    </row>
    <row r="172" spans="1:44" ht="14.4" thickBot="1" x14ac:dyDescent="0.3">
      <c r="A172" s="115" t="s">
        <v>274</v>
      </c>
      <c r="B172" s="115" t="s">
        <v>31</v>
      </c>
      <c r="C172" s="149">
        <v>2325</v>
      </c>
      <c r="D172" s="150" t="s">
        <v>741</v>
      </c>
      <c r="E172" t="s">
        <v>2321</v>
      </c>
      <c r="F172">
        <v>710254.71</v>
      </c>
      <c r="G172">
        <v>1075495.6000000001</v>
      </c>
      <c r="H172">
        <v>83339.429999999993</v>
      </c>
      <c r="I172">
        <v>38494.28</v>
      </c>
      <c r="J172">
        <v>598671.75</v>
      </c>
      <c r="M172">
        <v>62435</v>
      </c>
      <c r="O172">
        <v>32.71</v>
      </c>
      <c r="S172">
        <v>-213447.24</v>
      </c>
      <c r="T172">
        <v>2583594.75</v>
      </c>
      <c r="V172">
        <v>382032.16</v>
      </c>
      <c r="Z172">
        <v>197274</v>
      </c>
      <c r="AB172">
        <v>271921</v>
      </c>
      <c r="AC172">
        <v>10520</v>
      </c>
      <c r="AD172">
        <v>25136</v>
      </c>
      <c r="AE172">
        <v>131354.06</v>
      </c>
      <c r="AF172">
        <v>58252.05</v>
      </c>
      <c r="AJ172">
        <v>8482.5</v>
      </c>
      <c r="AM172" s="123">
        <f t="shared" si="17"/>
        <v>1869089.74</v>
      </c>
      <c r="AN172" s="129">
        <f t="shared" si="18"/>
        <v>62467.71</v>
      </c>
      <c r="AO172" s="142">
        <f t="shared" si="19"/>
        <v>1806622.03</v>
      </c>
      <c r="AP172" s="143">
        <f t="shared" si="20"/>
        <v>579306.15999999992</v>
      </c>
      <c r="AQ172" s="143">
        <f t="shared" si="21"/>
        <v>505665.61</v>
      </c>
      <c r="AR172" s="125">
        <f t="shared" si="16"/>
        <v>73640.54999999993</v>
      </c>
    </row>
    <row r="173" spans="1:44" ht="14.4" thickBot="1" x14ac:dyDescent="0.3">
      <c r="A173" s="115" t="s">
        <v>274</v>
      </c>
      <c r="B173" s="115" t="s">
        <v>31</v>
      </c>
      <c r="C173" s="149">
        <v>1480</v>
      </c>
      <c r="D173" s="150" t="s">
        <v>742</v>
      </c>
      <c r="E173" t="s">
        <v>2332</v>
      </c>
      <c r="F173">
        <v>359481.89</v>
      </c>
      <c r="G173">
        <v>258585.58</v>
      </c>
      <c r="H173">
        <v>70631.070000000007</v>
      </c>
      <c r="I173">
        <v>599285.42000000004</v>
      </c>
      <c r="J173">
        <v>52782.59</v>
      </c>
      <c r="M173">
        <v>35308.300000000003</v>
      </c>
      <c r="O173">
        <v>247.25</v>
      </c>
      <c r="S173">
        <v>-2313273.7599999998</v>
      </c>
      <c r="T173">
        <v>3606433.4</v>
      </c>
      <c r="V173">
        <v>198916.15</v>
      </c>
      <c r="Z173">
        <v>189343</v>
      </c>
      <c r="AB173">
        <v>238815</v>
      </c>
      <c r="AC173">
        <v>1340</v>
      </c>
      <c r="AD173">
        <v>1400</v>
      </c>
      <c r="AE173">
        <v>98820.47</v>
      </c>
      <c r="AF173">
        <v>31205.32</v>
      </c>
      <c r="AJ173">
        <v>4627</v>
      </c>
      <c r="AM173" s="123">
        <f t="shared" si="17"/>
        <v>688698.54</v>
      </c>
      <c r="AN173" s="129">
        <f t="shared" si="18"/>
        <v>35555.550000000003</v>
      </c>
      <c r="AO173" s="142">
        <f t="shared" si="19"/>
        <v>653142.99</v>
      </c>
      <c r="AP173" s="143">
        <f t="shared" si="20"/>
        <v>388259.15</v>
      </c>
      <c r="AQ173" s="143">
        <f t="shared" si="21"/>
        <v>376207.79</v>
      </c>
      <c r="AR173" s="125">
        <f t="shared" si="16"/>
        <v>12051.360000000044</v>
      </c>
    </row>
    <row r="174" spans="1:44" ht="14.4" thickBot="1" x14ac:dyDescent="0.3">
      <c r="A174" s="115" t="s">
        <v>275</v>
      </c>
      <c r="B174" s="115" t="s">
        <v>32</v>
      </c>
      <c r="C174" s="149">
        <v>8344</v>
      </c>
      <c r="D174" s="150" t="s">
        <v>743</v>
      </c>
      <c r="E174" t="s">
        <v>2272</v>
      </c>
      <c r="F174">
        <v>483434.94</v>
      </c>
      <c r="G174">
        <v>32759.34</v>
      </c>
      <c r="H174">
        <v>592560.05000000005</v>
      </c>
      <c r="I174">
        <v>1033862.54</v>
      </c>
      <c r="J174">
        <v>356916.89</v>
      </c>
      <c r="L174">
        <v>52640</v>
      </c>
      <c r="M174">
        <v>139928.01999999999</v>
      </c>
      <c r="N174">
        <v>398336.62</v>
      </c>
      <c r="O174">
        <v>337.02</v>
      </c>
      <c r="P174">
        <v>866</v>
      </c>
      <c r="S174">
        <v>409988.23</v>
      </c>
      <c r="T174">
        <v>1870843.71</v>
      </c>
      <c r="V174">
        <v>187073.49</v>
      </c>
      <c r="Z174">
        <v>370006</v>
      </c>
      <c r="AA174">
        <v>49200</v>
      </c>
      <c r="AB174">
        <v>604546</v>
      </c>
      <c r="AC174">
        <v>1100</v>
      </c>
      <c r="AE174">
        <v>274814.76</v>
      </c>
      <c r="AF174">
        <v>36504.74</v>
      </c>
      <c r="AJ174">
        <v>62719.83</v>
      </c>
      <c r="AM174" s="123">
        <f t="shared" si="17"/>
        <v>1108754.33</v>
      </c>
      <c r="AN174" s="129">
        <f t="shared" si="18"/>
        <v>592107.66</v>
      </c>
      <c r="AO174" s="142">
        <f t="shared" si="19"/>
        <v>516646.67000000004</v>
      </c>
      <c r="AP174" s="143">
        <f t="shared" si="20"/>
        <v>606279.49</v>
      </c>
      <c r="AQ174" s="143">
        <f t="shared" si="21"/>
        <v>979685.33</v>
      </c>
      <c r="AR174" s="125">
        <f t="shared" si="16"/>
        <v>-373405.83999999997</v>
      </c>
    </row>
    <row r="175" spans="1:44" ht="14.4" thickBot="1" x14ac:dyDescent="0.3">
      <c r="A175" s="115" t="s">
        <v>275</v>
      </c>
      <c r="B175" s="115" t="s">
        <v>32</v>
      </c>
      <c r="C175" s="149">
        <v>3901</v>
      </c>
      <c r="D175" s="150" t="s">
        <v>744</v>
      </c>
      <c r="E175" t="s">
        <v>2273</v>
      </c>
      <c r="F175">
        <v>453349.44</v>
      </c>
      <c r="G175">
        <v>20680</v>
      </c>
      <c r="H175">
        <v>186787.05</v>
      </c>
      <c r="I175">
        <v>457411.11</v>
      </c>
      <c r="J175">
        <v>469213.24</v>
      </c>
      <c r="L175">
        <v>6500</v>
      </c>
      <c r="M175">
        <v>63687.91</v>
      </c>
      <c r="N175">
        <v>60000</v>
      </c>
      <c r="O175">
        <v>0</v>
      </c>
      <c r="S175">
        <v>-1970948.74</v>
      </c>
      <c r="T175">
        <v>3462022.37</v>
      </c>
      <c r="V175">
        <v>261851.94</v>
      </c>
      <c r="Z175">
        <v>361027.6</v>
      </c>
      <c r="AA175">
        <v>30400</v>
      </c>
      <c r="AB175">
        <v>447003.6</v>
      </c>
      <c r="AE175">
        <v>141632.64000000001</v>
      </c>
      <c r="AF175">
        <v>68791.31</v>
      </c>
      <c r="AJ175">
        <v>29672.69</v>
      </c>
      <c r="AM175" s="123">
        <f t="shared" si="17"/>
        <v>660816.49</v>
      </c>
      <c r="AN175" s="129">
        <f t="shared" si="18"/>
        <v>130187.91</v>
      </c>
      <c r="AO175" s="142">
        <f t="shared" si="19"/>
        <v>530628.57999999996</v>
      </c>
      <c r="AP175" s="143">
        <f t="shared" si="20"/>
        <v>653279.54</v>
      </c>
      <c r="AQ175" s="143">
        <f t="shared" si="21"/>
        <v>687100.24</v>
      </c>
      <c r="AR175" s="125">
        <f t="shared" si="16"/>
        <v>-33820.699999999953</v>
      </c>
    </row>
    <row r="176" spans="1:44" ht="14.4" thickBot="1" x14ac:dyDescent="0.3">
      <c r="A176" s="115" t="s">
        <v>275</v>
      </c>
      <c r="B176" s="115" t="s">
        <v>32</v>
      </c>
      <c r="C176" s="149">
        <v>4479</v>
      </c>
      <c r="D176" s="150" t="s">
        <v>745</v>
      </c>
      <c r="E176" t="s">
        <v>2274</v>
      </c>
      <c r="F176">
        <v>767115.73</v>
      </c>
      <c r="G176">
        <v>24500</v>
      </c>
      <c r="H176">
        <v>215061.5</v>
      </c>
      <c r="I176">
        <v>13110824.710000001</v>
      </c>
      <c r="J176">
        <v>2107563.69</v>
      </c>
      <c r="L176">
        <v>1364.98</v>
      </c>
      <c r="M176">
        <v>30484.3</v>
      </c>
      <c r="O176">
        <v>2450</v>
      </c>
      <c r="S176">
        <v>13463564.07</v>
      </c>
      <c r="T176">
        <v>3101018.9</v>
      </c>
      <c r="V176">
        <v>285552.94</v>
      </c>
      <c r="AA176">
        <v>0</v>
      </c>
      <c r="AB176">
        <v>127730</v>
      </c>
      <c r="AE176">
        <v>158518.82999999999</v>
      </c>
      <c r="AF176">
        <v>336267.55</v>
      </c>
      <c r="AJ176">
        <v>36853.18</v>
      </c>
      <c r="AM176" s="123">
        <f t="shared" si="17"/>
        <v>1006677.23</v>
      </c>
      <c r="AN176" s="129">
        <f t="shared" si="18"/>
        <v>34299.279999999999</v>
      </c>
      <c r="AO176" s="142">
        <f t="shared" si="19"/>
        <v>972377.95</v>
      </c>
      <c r="AP176" s="143">
        <f t="shared" si="20"/>
        <v>285552.94</v>
      </c>
      <c r="AQ176" s="143">
        <f t="shared" si="21"/>
        <v>659369.55999999994</v>
      </c>
      <c r="AR176" s="125">
        <f t="shared" si="16"/>
        <v>-373816.61999999994</v>
      </c>
    </row>
    <row r="177" spans="1:44" ht="14.4" thickBot="1" x14ac:dyDescent="0.3">
      <c r="A177" s="115" t="s">
        <v>275</v>
      </c>
      <c r="B177" s="115" t="s">
        <v>32</v>
      </c>
      <c r="C177" s="149">
        <v>5054</v>
      </c>
      <c r="D177" s="150" t="s">
        <v>746</v>
      </c>
      <c r="E177" t="s">
        <v>2275</v>
      </c>
      <c r="F177">
        <v>329678.67</v>
      </c>
      <c r="G177">
        <v>12229</v>
      </c>
      <c r="H177">
        <v>254684.54</v>
      </c>
      <c r="I177">
        <v>3</v>
      </c>
      <c r="J177">
        <v>429322.66</v>
      </c>
      <c r="L177">
        <v>59960</v>
      </c>
      <c r="M177">
        <v>117532.23</v>
      </c>
      <c r="O177">
        <v>4922</v>
      </c>
      <c r="S177">
        <v>-732928.7</v>
      </c>
      <c r="T177">
        <v>1627952.15</v>
      </c>
      <c r="V177">
        <v>436936.27</v>
      </c>
      <c r="Z177">
        <v>386349.4</v>
      </c>
      <c r="AA177">
        <v>34800</v>
      </c>
      <c r="AB177">
        <v>527219.4</v>
      </c>
      <c r="AC177">
        <v>1640</v>
      </c>
      <c r="AE177">
        <v>228444.25</v>
      </c>
      <c r="AF177">
        <v>31152.799999999999</v>
      </c>
      <c r="AJ177">
        <v>121149.03</v>
      </c>
      <c r="AM177" s="123">
        <f t="shared" si="17"/>
        <v>596592.21</v>
      </c>
      <c r="AN177" s="129">
        <f t="shared" si="18"/>
        <v>182414.22999999998</v>
      </c>
      <c r="AO177" s="142">
        <f t="shared" si="19"/>
        <v>414177.98</v>
      </c>
      <c r="AP177" s="143">
        <f t="shared" si="20"/>
        <v>858085.67</v>
      </c>
      <c r="AQ177" s="143">
        <f t="shared" si="21"/>
        <v>909605.4800000001</v>
      </c>
      <c r="AR177" s="125">
        <f t="shared" si="16"/>
        <v>-51519.810000000056</v>
      </c>
    </row>
    <row r="178" spans="1:44" ht="14.4" thickBot="1" x14ac:dyDescent="0.3">
      <c r="A178" s="115" t="s">
        <v>275</v>
      </c>
      <c r="B178" s="115" t="s">
        <v>32</v>
      </c>
      <c r="C178" s="149">
        <v>5698</v>
      </c>
      <c r="D178" s="150" t="s">
        <v>747</v>
      </c>
      <c r="E178" t="s">
        <v>2276</v>
      </c>
      <c r="F178">
        <v>595850.81000000006</v>
      </c>
      <c r="G178">
        <v>84057.23</v>
      </c>
      <c r="H178">
        <v>190686.15</v>
      </c>
      <c r="I178">
        <v>2</v>
      </c>
      <c r="J178">
        <v>277143.2</v>
      </c>
      <c r="L178">
        <v>7300</v>
      </c>
      <c r="M178">
        <v>250661.32</v>
      </c>
      <c r="O178">
        <v>5601</v>
      </c>
      <c r="S178">
        <v>-3534347.86</v>
      </c>
      <c r="T178">
        <v>4470863.96</v>
      </c>
      <c r="V178">
        <v>279715.28000000003</v>
      </c>
      <c r="Z178">
        <v>226145.5</v>
      </c>
      <c r="AA178">
        <v>40800</v>
      </c>
      <c r="AB178">
        <v>364149.5</v>
      </c>
      <c r="AC178">
        <v>710</v>
      </c>
      <c r="AE178">
        <v>177189.28</v>
      </c>
      <c r="AF178">
        <v>14273.78</v>
      </c>
      <c r="AJ178">
        <v>42677.25</v>
      </c>
      <c r="AM178" s="123">
        <f t="shared" si="17"/>
        <v>870594.19000000006</v>
      </c>
      <c r="AN178" s="129">
        <f t="shared" si="18"/>
        <v>263562.32</v>
      </c>
      <c r="AO178" s="142">
        <f t="shared" si="19"/>
        <v>607031.87000000011</v>
      </c>
      <c r="AP178" s="143">
        <f t="shared" si="20"/>
        <v>546660.78</v>
      </c>
      <c r="AQ178" s="143">
        <f t="shared" si="21"/>
        <v>598999.81000000006</v>
      </c>
      <c r="AR178" s="125">
        <f t="shared" si="16"/>
        <v>-52339.030000000028</v>
      </c>
    </row>
    <row r="179" spans="1:44" ht="14.4" thickBot="1" x14ac:dyDescent="0.3">
      <c r="A179" s="115" t="s">
        <v>275</v>
      </c>
      <c r="B179" s="115" t="s">
        <v>32</v>
      </c>
      <c r="C179" s="149">
        <v>5218</v>
      </c>
      <c r="D179" s="150" t="s">
        <v>748</v>
      </c>
      <c r="E179" t="s">
        <v>2277</v>
      </c>
      <c r="F179">
        <v>304115.17</v>
      </c>
      <c r="G179">
        <v>46176.75</v>
      </c>
      <c r="H179">
        <v>174046.99</v>
      </c>
      <c r="I179">
        <v>-4281.7</v>
      </c>
      <c r="J179">
        <v>665917.72</v>
      </c>
      <c r="L179">
        <v>54468.08</v>
      </c>
      <c r="M179">
        <v>66550.710000000006</v>
      </c>
      <c r="N179">
        <v>24000</v>
      </c>
      <c r="O179">
        <v>7693.27</v>
      </c>
      <c r="S179">
        <v>-515261.71</v>
      </c>
      <c r="T179">
        <v>1561169.34</v>
      </c>
      <c r="V179">
        <v>361442.77</v>
      </c>
      <c r="Z179">
        <v>419727.8</v>
      </c>
      <c r="AA179">
        <v>34800</v>
      </c>
      <c r="AB179">
        <v>605007.80000000005</v>
      </c>
      <c r="AE179">
        <v>166182.87</v>
      </c>
      <c r="AF179">
        <v>29799.66</v>
      </c>
      <c r="AJ179">
        <v>27625</v>
      </c>
      <c r="AM179" s="123">
        <f t="shared" si="17"/>
        <v>524338.90999999992</v>
      </c>
      <c r="AN179" s="129">
        <f t="shared" si="18"/>
        <v>152712.06</v>
      </c>
      <c r="AO179" s="142">
        <f t="shared" si="19"/>
        <v>371626.84999999992</v>
      </c>
      <c r="AP179" s="143">
        <f t="shared" si="20"/>
        <v>815970.57000000007</v>
      </c>
      <c r="AQ179" s="143">
        <f t="shared" si="21"/>
        <v>828615.33000000007</v>
      </c>
      <c r="AR179" s="125">
        <f t="shared" si="16"/>
        <v>-12644.760000000009</v>
      </c>
    </row>
    <row r="180" spans="1:44" ht="14.4" thickBot="1" x14ac:dyDescent="0.3">
      <c r="A180" s="115" t="s">
        <v>275</v>
      </c>
      <c r="B180" s="115" t="s">
        <v>32</v>
      </c>
      <c r="C180" s="149">
        <v>6468</v>
      </c>
      <c r="D180" s="150" t="s">
        <v>749</v>
      </c>
      <c r="E180" t="s">
        <v>2278</v>
      </c>
      <c r="F180">
        <v>818049.52</v>
      </c>
      <c r="G180">
        <v>11546.1</v>
      </c>
      <c r="H180">
        <v>331639.51</v>
      </c>
      <c r="I180">
        <v>482251.43</v>
      </c>
      <c r="J180">
        <v>997543.69</v>
      </c>
      <c r="L180">
        <v>4300</v>
      </c>
      <c r="M180">
        <v>74271.17</v>
      </c>
      <c r="O180">
        <v>0</v>
      </c>
      <c r="S180">
        <v>1473281.04</v>
      </c>
      <c r="T180">
        <v>1137972.49</v>
      </c>
      <c r="V180">
        <v>284612.31</v>
      </c>
      <c r="W180">
        <v>3558.75</v>
      </c>
      <c r="Z180">
        <v>479310.2</v>
      </c>
      <c r="AA180">
        <v>30000</v>
      </c>
      <c r="AB180">
        <v>568918.19999999995</v>
      </c>
      <c r="AE180">
        <v>171475.19</v>
      </c>
      <c r="AF180">
        <v>68509.320000000007</v>
      </c>
      <c r="AJ180">
        <v>37373</v>
      </c>
      <c r="AM180" s="123">
        <f t="shared" si="17"/>
        <v>1161235.1299999999</v>
      </c>
      <c r="AN180" s="129">
        <f t="shared" si="18"/>
        <v>78571.17</v>
      </c>
      <c r="AO180" s="142">
        <f t="shared" si="19"/>
        <v>1082663.96</v>
      </c>
      <c r="AP180" s="143">
        <f t="shared" si="20"/>
        <v>797481.26</v>
      </c>
      <c r="AQ180" s="143">
        <f t="shared" si="21"/>
        <v>846275.71</v>
      </c>
      <c r="AR180" s="125">
        <f t="shared" si="16"/>
        <v>-48794.449999999953</v>
      </c>
    </row>
    <row r="181" spans="1:44" ht="14.4" thickBot="1" x14ac:dyDescent="0.3">
      <c r="A181" s="115" t="s">
        <v>275</v>
      </c>
      <c r="B181" s="115" t="s">
        <v>32</v>
      </c>
      <c r="C181" s="149">
        <v>8206</v>
      </c>
      <c r="D181" s="150" t="s">
        <v>750</v>
      </c>
      <c r="E181" t="s">
        <v>2279</v>
      </c>
      <c r="F181">
        <v>802426.44</v>
      </c>
      <c r="G181">
        <v>40470.81</v>
      </c>
      <c r="H181">
        <v>208835.81</v>
      </c>
      <c r="I181">
        <v>1722114.61</v>
      </c>
      <c r="J181">
        <v>556024.22</v>
      </c>
      <c r="L181">
        <v>21500</v>
      </c>
      <c r="M181">
        <v>71526.899999999994</v>
      </c>
      <c r="N181">
        <v>219800</v>
      </c>
      <c r="O181">
        <v>620</v>
      </c>
      <c r="S181">
        <v>1164446.94</v>
      </c>
      <c r="T181">
        <v>1899168.01</v>
      </c>
      <c r="V181">
        <v>577559.18999999994</v>
      </c>
      <c r="Z181">
        <v>370031.4</v>
      </c>
      <c r="AA181">
        <v>40800</v>
      </c>
      <c r="AB181">
        <v>581155.4</v>
      </c>
      <c r="AE181">
        <v>217913.83</v>
      </c>
      <c r="AF181">
        <v>75438.539999999994</v>
      </c>
      <c r="AJ181">
        <v>161072.78</v>
      </c>
      <c r="AM181" s="123">
        <f t="shared" si="17"/>
        <v>1051733.06</v>
      </c>
      <c r="AN181" s="129">
        <f t="shared" si="18"/>
        <v>313446.90000000002</v>
      </c>
      <c r="AO181" s="142">
        <f t="shared" si="19"/>
        <v>738286.16</v>
      </c>
      <c r="AP181" s="143">
        <f t="shared" si="20"/>
        <v>988390.59</v>
      </c>
      <c r="AQ181" s="143">
        <f t="shared" si="21"/>
        <v>1035580.55</v>
      </c>
      <c r="AR181" s="125">
        <f t="shared" si="16"/>
        <v>-47189.960000000079</v>
      </c>
    </row>
    <row r="182" spans="1:44" ht="14.4" thickBot="1" x14ac:dyDescent="0.3">
      <c r="A182" s="115" t="s">
        <v>275</v>
      </c>
      <c r="B182" s="115" t="s">
        <v>32</v>
      </c>
      <c r="C182" s="149">
        <v>4682</v>
      </c>
      <c r="D182" s="150" t="s">
        <v>751</v>
      </c>
      <c r="E182" t="s">
        <v>2280</v>
      </c>
      <c r="F182">
        <v>699675.66</v>
      </c>
      <c r="G182">
        <v>5322.35</v>
      </c>
      <c r="H182">
        <v>301693.39</v>
      </c>
      <c r="I182">
        <v>1172530.22</v>
      </c>
      <c r="J182">
        <v>438367.84</v>
      </c>
      <c r="L182">
        <v>6320</v>
      </c>
      <c r="M182">
        <v>75740.36</v>
      </c>
      <c r="N182">
        <v>382353.9</v>
      </c>
      <c r="O182">
        <v>0</v>
      </c>
      <c r="S182">
        <v>-2404003.65</v>
      </c>
      <c r="T182">
        <v>4476501.28</v>
      </c>
      <c r="V182">
        <v>391641.39</v>
      </c>
      <c r="Z182">
        <v>298831.59999999998</v>
      </c>
      <c r="AA182">
        <v>32800</v>
      </c>
      <c r="AB182">
        <v>410309.6</v>
      </c>
      <c r="AC182">
        <v>480</v>
      </c>
      <c r="AE182">
        <v>166281.20000000001</v>
      </c>
      <c r="AF182">
        <v>46067.05</v>
      </c>
      <c r="AJ182">
        <v>19457.57</v>
      </c>
      <c r="AM182" s="123">
        <f t="shared" si="17"/>
        <v>1006691.4</v>
      </c>
      <c r="AN182" s="129">
        <f t="shared" si="18"/>
        <v>464414.26</v>
      </c>
      <c r="AO182" s="142">
        <f t="shared" si="19"/>
        <v>542277.14</v>
      </c>
      <c r="AP182" s="143">
        <f t="shared" si="20"/>
        <v>723272.99</v>
      </c>
      <c r="AQ182" s="143">
        <f t="shared" si="21"/>
        <v>642595.42000000004</v>
      </c>
      <c r="AR182" s="125">
        <f t="shared" si="16"/>
        <v>80677.569999999949</v>
      </c>
    </row>
    <row r="183" spans="1:44" ht="14.4" thickBot="1" x14ac:dyDescent="0.3">
      <c r="A183" s="115" t="s">
        <v>275</v>
      </c>
      <c r="B183" s="115" t="s">
        <v>32</v>
      </c>
      <c r="C183" s="149">
        <v>5558</v>
      </c>
      <c r="D183" s="150" t="s">
        <v>752</v>
      </c>
      <c r="E183" t="s">
        <v>2281</v>
      </c>
      <c r="F183">
        <v>447037.7</v>
      </c>
      <c r="G183">
        <v>5525</v>
      </c>
      <c r="H183">
        <v>166131.07999999999</v>
      </c>
      <c r="I183">
        <v>-39.22</v>
      </c>
      <c r="J183">
        <v>1046773.08</v>
      </c>
      <c r="L183">
        <v>4500</v>
      </c>
      <c r="M183">
        <v>59675.6</v>
      </c>
      <c r="N183">
        <v>1500</v>
      </c>
      <c r="O183">
        <v>35500</v>
      </c>
      <c r="S183">
        <v>-217147.77</v>
      </c>
      <c r="T183">
        <v>1898710.57</v>
      </c>
      <c r="V183">
        <v>207622.96</v>
      </c>
      <c r="Z183">
        <v>478848.4</v>
      </c>
      <c r="AA183">
        <v>30800</v>
      </c>
      <c r="AB183">
        <v>579482.4</v>
      </c>
      <c r="AE183">
        <v>136004.26</v>
      </c>
      <c r="AF183">
        <v>104376.96000000001</v>
      </c>
      <c r="AJ183">
        <v>14718.5</v>
      </c>
      <c r="AM183" s="123">
        <f t="shared" si="17"/>
        <v>618693.78</v>
      </c>
      <c r="AN183" s="129">
        <f t="shared" si="18"/>
        <v>101175.6</v>
      </c>
      <c r="AO183" s="142">
        <f t="shared" si="19"/>
        <v>517518.18000000005</v>
      </c>
      <c r="AP183" s="143">
        <f t="shared" si="20"/>
        <v>717271.36</v>
      </c>
      <c r="AQ183" s="143">
        <f t="shared" si="21"/>
        <v>834582.12</v>
      </c>
      <c r="AR183" s="125">
        <f t="shared" si="16"/>
        <v>-117310.76000000001</v>
      </c>
    </row>
    <row r="184" spans="1:44" ht="14.4" thickBot="1" x14ac:dyDescent="0.3">
      <c r="A184" s="115" t="s">
        <v>275</v>
      </c>
      <c r="B184" s="115" t="s">
        <v>32</v>
      </c>
      <c r="C184" s="149">
        <v>4731</v>
      </c>
      <c r="D184" s="150" t="s">
        <v>753</v>
      </c>
      <c r="E184" t="s">
        <v>2282</v>
      </c>
      <c r="F184">
        <v>397359.56</v>
      </c>
      <c r="G184">
        <v>23544.17</v>
      </c>
      <c r="H184">
        <v>145380.87</v>
      </c>
      <c r="I184">
        <v>171726.02</v>
      </c>
      <c r="J184">
        <v>665542.17000000004</v>
      </c>
      <c r="L184">
        <v>9900</v>
      </c>
      <c r="M184">
        <v>101824.13</v>
      </c>
      <c r="N184">
        <v>0</v>
      </c>
      <c r="O184">
        <v>3308</v>
      </c>
      <c r="S184">
        <v>-954975.79</v>
      </c>
      <c r="T184">
        <v>2242933.0699999998</v>
      </c>
      <c r="V184">
        <v>359386.4</v>
      </c>
      <c r="W184">
        <v>3000</v>
      </c>
      <c r="Z184">
        <v>325381.59999999998</v>
      </c>
      <c r="AA184">
        <v>28400</v>
      </c>
      <c r="AB184">
        <v>463213.6</v>
      </c>
      <c r="AE184">
        <v>158315.74</v>
      </c>
      <c r="AF184">
        <v>46306.74</v>
      </c>
      <c r="AJ184">
        <v>47768.54</v>
      </c>
      <c r="AM184" s="123">
        <f t="shared" si="17"/>
        <v>566284.6</v>
      </c>
      <c r="AN184" s="129">
        <f t="shared" si="18"/>
        <v>115032.13</v>
      </c>
      <c r="AO184" s="142">
        <f t="shared" si="19"/>
        <v>451252.47</v>
      </c>
      <c r="AP184" s="143">
        <f t="shared" si="20"/>
        <v>716168</v>
      </c>
      <c r="AQ184" s="143">
        <f t="shared" si="21"/>
        <v>715604.62</v>
      </c>
      <c r="AR184" s="125">
        <f t="shared" si="16"/>
        <v>563.38000000000466</v>
      </c>
    </row>
    <row r="185" spans="1:44" ht="14.4" thickBot="1" x14ac:dyDescent="0.3">
      <c r="A185" s="115" t="s">
        <v>275</v>
      </c>
      <c r="B185" s="115" t="s">
        <v>32</v>
      </c>
      <c r="C185" s="149">
        <v>3338</v>
      </c>
      <c r="D185" s="150" t="s">
        <v>754</v>
      </c>
      <c r="E185" t="s">
        <v>2324</v>
      </c>
      <c r="F185">
        <v>314550.34000000003</v>
      </c>
      <c r="G185">
        <v>11915.2</v>
      </c>
      <c r="H185">
        <v>71575.75</v>
      </c>
      <c r="I185">
        <v>169851.72</v>
      </c>
      <c r="J185">
        <v>344998.2</v>
      </c>
      <c r="L185">
        <v>5860</v>
      </c>
      <c r="M185">
        <v>73493</v>
      </c>
      <c r="N185">
        <v>12000</v>
      </c>
      <c r="O185">
        <v>0</v>
      </c>
      <c r="S185">
        <v>-2412650.46</v>
      </c>
      <c r="T185">
        <v>3271789.71</v>
      </c>
      <c r="V185">
        <v>161890.35999999999</v>
      </c>
      <c r="W185">
        <v>6000</v>
      </c>
      <c r="Z185">
        <v>259745.4</v>
      </c>
      <c r="AA185">
        <v>24400</v>
      </c>
      <c r="AB185">
        <v>338937.4</v>
      </c>
      <c r="AE185">
        <v>112313.79</v>
      </c>
      <c r="AF185">
        <v>29287.86</v>
      </c>
      <c r="AJ185">
        <v>9097.75</v>
      </c>
      <c r="AM185" s="123">
        <f t="shared" si="17"/>
        <v>398041.29000000004</v>
      </c>
      <c r="AN185" s="129">
        <f t="shared" si="18"/>
        <v>91353</v>
      </c>
      <c r="AO185" s="142">
        <f t="shared" si="19"/>
        <v>306688.29000000004</v>
      </c>
      <c r="AP185" s="143">
        <f t="shared" si="20"/>
        <v>452035.76</v>
      </c>
      <c r="AQ185" s="143">
        <f t="shared" si="21"/>
        <v>489636.8</v>
      </c>
      <c r="AR185" s="125">
        <f t="shared" si="16"/>
        <v>-37601.039999999979</v>
      </c>
    </row>
    <row r="186" spans="1:44" s="148" customFormat="1" ht="14.4" thickBot="1" x14ac:dyDescent="0.3">
      <c r="A186" s="115" t="s">
        <v>275</v>
      </c>
      <c r="B186" s="115" t="s">
        <v>32</v>
      </c>
      <c r="C186" s="149">
        <v>6544</v>
      </c>
      <c r="D186" s="150" t="s">
        <v>755</v>
      </c>
      <c r="E186" t="s">
        <v>2333</v>
      </c>
      <c r="F186">
        <v>201691.58</v>
      </c>
      <c r="G186">
        <v>8541.23</v>
      </c>
      <c r="H186">
        <v>563912.16</v>
      </c>
      <c r="I186">
        <v>855727.62</v>
      </c>
      <c r="J186">
        <v>387956.41</v>
      </c>
      <c r="K186"/>
      <c r="L186">
        <v>4740</v>
      </c>
      <c r="M186">
        <v>110130.54</v>
      </c>
      <c r="N186"/>
      <c r="O186">
        <v>0</v>
      </c>
      <c r="P186"/>
      <c r="Q186"/>
      <c r="R186"/>
      <c r="S186">
        <v>-1595531.34</v>
      </c>
      <c r="T186">
        <v>3600900</v>
      </c>
      <c r="U186"/>
      <c r="V186">
        <v>346480.25</v>
      </c>
      <c r="W186"/>
      <c r="X186"/>
      <c r="Y186"/>
      <c r="Z186">
        <v>351051.2</v>
      </c>
      <c r="AA186">
        <v>34800</v>
      </c>
      <c r="AB186">
        <v>513043.20000000001</v>
      </c>
      <c r="AC186"/>
      <c r="AD186"/>
      <c r="AE186">
        <v>209586.42</v>
      </c>
      <c r="AF186">
        <v>69736.320000000007</v>
      </c>
      <c r="AG186"/>
      <c r="AH186"/>
      <c r="AI186"/>
      <c r="AJ186">
        <v>42375.71</v>
      </c>
      <c r="AK186"/>
      <c r="AL186"/>
      <c r="AM186" s="123">
        <f t="shared" si="17"/>
        <v>774144.97</v>
      </c>
      <c r="AN186" s="129">
        <f t="shared" si="18"/>
        <v>114870.54</v>
      </c>
      <c r="AO186" s="142">
        <f t="shared" si="19"/>
        <v>659274.42999999993</v>
      </c>
      <c r="AP186" s="143">
        <f t="shared" si="20"/>
        <v>732331.45</v>
      </c>
      <c r="AQ186" s="143">
        <f t="shared" si="21"/>
        <v>834741.64999999991</v>
      </c>
      <c r="AR186" s="125">
        <f t="shared" si="16"/>
        <v>-102410.19999999995</v>
      </c>
    </row>
    <row r="187" spans="1:44" ht="14.4" thickBot="1" x14ac:dyDescent="0.3">
      <c r="A187" s="115" t="s">
        <v>276</v>
      </c>
      <c r="B187" s="115" t="s">
        <v>33</v>
      </c>
      <c r="C187" s="149">
        <v>2511</v>
      </c>
      <c r="D187" s="150" t="s">
        <v>756</v>
      </c>
      <c r="E187" t="s">
        <v>2283</v>
      </c>
      <c r="F187">
        <v>138240.57</v>
      </c>
      <c r="G187">
        <v>2700</v>
      </c>
      <c r="H187">
        <v>31738.95</v>
      </c>
      <c r="I187">
        <v>455197.98</v>
      </c>
      <c r="J187">
        <v>86.91</v>
      </c>
      <c r="L187">
        <v>500</v>
      </c>
      <c r="M187">
        <v>91076.3</v>
      </c>
      <c r="O187">
        <v>0</v>
      </c>
      <c r="S187">
        <v>-2243494.12</v>
      </c>
      <c r="T187">
        <v>2938659.03</v>
      </c>
      <c r="V187">
        <v>44622.99</v>
      </c>
      <c r="Z187">
        <v>165508.70000000001</v>
      </c>
      <c r="AB187">
        <v>228712.7</v>
      </c>
      <c r="AE187">
        <v>127974.57</v>
      </c>
      <c r="AF187">
        <v>12221.22</v>
      </c>
      <c r="AM187" s="123">
        <f t="shared" si="17"/>
        <v>172679.52000000002</v>
      </c>
      <c r="AN187" s="129">
        <f t="shared" si="18"/>
        <v>91576.3</v>
      </c>
      <c r="AO187" s="142">
        <f t="shared" si="19"/>
        <v>81103.220000000016</v>
      </c>
      <c r="AP187" s="143">
        <f t="shared" si="20"/>
        <v>210131.69</v>
      </c>
      <c r="AQ187" s="143">
        <f t="shared" si="21"/>
        <v>368908.49</v>
      </c>
      <c r="AR187" s="125">
        <f t="shared" si="16"/>
        <v>-158776.79999999999</v>
      </c>
    </row>
    <row r="188" spans="1:44" ht="14.4" thickBot="1" x14ac:dyDescent="0.3">
      <c r="A188" s="115" t="s">
        <v>276</v>
      </c>
      <c r="B188" s="115" t="s">
        <v>33</v>
      </c>
      <c r="C188" s="149">
        <v>3129</v>
      </c>
      <c r="D188" s="150" t="s">
        <v>757</v>
      </c>
      <c r="E188" t="s">
        <v>2284</v>
      </c>
      <c r="F188">
        <v>680711.77</v>
      </c>
      <c r="G188">
        <v>3500</v>
      </c>
      <c r="H188">
        <v>22700</v>
      </c>
      <c r="I188">
        <v>907222.32</v>
      </c>
      <c r="J188">
        <v>500305.07</v>
      </c>
      <c r="L188">
        <v>1500</v>
      </c>
      <c r="M188">
        <v>43210</v>
      </c>
      <c r="O188">
        <v>0</v>
      </c>
      <c r="S188">
        <v>2245021.0499999998</v>
      </c>
      <c r="T188">
        <v>514242.15</v>
      </c>
      <c r="V188">
        <v>46033.919999999998</v>
      </c>
      <c r="Z188">
        <v>329692.73</v>
      </c>
      <c r="AA188">
        <v>6000</v>
      </c>
      <c r="AB188">
        <v>422192.73</v>
      </c>
      <c r="AE188">
        <v>113394.71</v>
      </c>
      <c r="AF188">
        <v>535673.25</v>
      </c>
      <c r="AM188" s="123">
        <f t="shared" si="17"/>
        <v>706911.77</v>
      </c>
      <c r="AN188" s="129">
        <f t="shared" si="18"/>
        <v>44710</v>
      </c>
      <c r="AO188" s="142">
        <f t="shared" si="19"/>
        <v>662201.77</v>
      </c>
      <c r="AP188" s="143">
        <f t="shared" si="20"/>
        <v>381726.64999999997</v>
      </c>
      <c r="AQ188" s="143">
        <f t="shared" si="21"/>
        <v>1071260.69</v>
      </c>
      <c r="AR188" s="125">
        <f t="shared" si="16"/>
        <v>-689534.04</v>
      </c>
    </row>
    <row r="189" spans="1:44" ht="14.4" thickBot="1" x14ac:dyDescent="0.3">
      <c r="A189" s="115" t="s">
        <v>276</v>
      </c>
      <c r="B189" s="115" t="s">
        <v>33</v>
      </c>
      <c r="C189" s="149">
        <v>5633</v>
      </c>
      <c r="D189" s="150" t="s">
        <v>758</v>
      </c>
      <c r="E189" t="s">
        <v>2285</v>
      </c>
      <c r="F189">
        <v>396756.37</v>
      </c>
      <c r="G189">
        <v>6600</v>
      </c>
      <c r="H189">
        <v>138937.1</v>
      </c>
      <c r="I189">
        <v>1548013.83</v>
      </c>
      <c r="J189">
        <v>301949.15000000002</v>
      </c>
      <c r="L189">
        <v>1500</v>
      </c>
      <c r="M189">
        <v>63170</v>
      </c>
      <c r="O189">
        <v>0</v>
      </c>
      <c r="S189">
        <v>-335097.49</v>
      </c>
      <c r="T189">
        <v>2920045.89</v>
      </c>
      <c r="V189">
        <v>61273.38</v>
      </c>
      <c r="Z189">
        <v>343403.45</v>
      </c>
      <c r="AA189">
        <v>6000</v>
      </c>
      <c r="AB189">
        <v>487781.45</v>
      </c>
      <c r="AE189">
        <v>136454.64000000001</v>
      </c>
      <c r="AF189">
        <v>43802.69</v>
      </c>
      <c r="AM189" s="123">
        <f t="shared" si="17"/>
        <v>542293.47</v>
      </c>
      <c r="AN189" s="129">
        <f t="shared" si="18"/>
        <v>64670</v>
      </c>
      <c r="AO189" s="142">
        <f t="shared" si="19"/>
        <v>477623.47</v>
      </c>
      <c r="AP189" s="143">
        <f t="shared" si="20"/>
        <v>410676.83</v>
      </c>
      <c r="AQ189" s="143">
        <f t="shared" si="21"/>
        <v>668038.78</v>
      </c>
      <c r="AR189" s="125">
        <f t="shared" si="16"/>
        <v>-257361.95</v>
      </c>
    </row>
    <row r="190" spans="1:44" ht="14.4" thickBot="1" x14ac:dyDescent="0.3">
      <c r="A190" s="115" t="s">
        <v>276</v>
      </c>
      <c r="B190" s="115" t="s">
        <v>33</v>
      </c>
      <c r="C190" s="149">
        <v>1850</v>
      </c>
      <c r="D190" s="150" t="s">
        <v>759</v>
      </c>
      <c r="E190" t="s">
        <v>2286</v>
      </c>
      <c r="F190">
        <v>163645.56</v>
      </c>
      <c r="G190">
        <v>3700</v>
      </c>
      <c r="H190">
        <v>79165.22</v>
      </c>
      <c r="I190">
        <v>202815.08</v>
      </c>
      <c r="J190">
        <v>44431.17</v>
      </c>
      <c r="L190">
        <v>0</v>
      </c>
      <c r="M190">
        <v>62935</v>
      </c>
      <c r="O190">
        <v>37.380000000000003</v>
      </c>
      <c r="S190">
        <v>-2069991.81</v>
      </c>
      <c r="T190">
        <v>2662416.9900000002</v>
      </c>
      <c r="V190">
        <v>40567.51</v>
      </c>
      <c r="AA190">
        <v>3000</v>
      </c>
      <c r="AB190">
        <v>68754</v>
      </c>
      <c r="AE190">
        <v>105441.55</v>
      </c>
      <c r="AF190">
        <v>31012.49</v>
      </c>
      <c r="AM190" s="123">
        <f t="shared" si="17"/>
        <v>246510.78</v>
      </c>
      <c r="AN190" s="129">
        <f t="shared" si="18"/>
        <v>62972.38</v>
      </c>
      <c r="AO190" s="142">
        <f t="shared" si="19"/>
        <v>183538.4</v>
      </c>
      <c r="AP190" s="143">
        <f t="shared" si="20"/>
        <v>43567.51</v>
      </c>
      <c r="AQ190" s="143">
        <f t="shared" si="21"/>
        <v>205208.03999999998</v>
      </c>
      <c r="AR190" s="125">
        <f t="shared" si="16"/>
        <v>-161640.52999999997</v>
      </c>
    </row>
    <row r="191" spans="1:44" ht="14.4" thickBot="1" x14ac:dyDescent="0.3">
      <c r="A191" s="115" t="s">
        <v>276</v>
      </c>
      <c r="B191" s="115" t="s">
        <v>33</v>
      </c>
      <c r="C191" s="149">
        <v>3330</v>
      </c>
      <c r="D191" s="150" t="s">
        <v>760</v>
      </c>
      <c r="E191" t="s">
        <v>2287</v>
      </c>
      <c r="F191">
        <v>429585.93</v>
      </c>
      <c r="G191">
        <v>2159.5</v>
      </c>
      <c r="H191">
        <v>12198.5</v>
      </c>
      <c r="I191">
        <v>2</v>
      </c>
      <c r="J191">
        <v>75965.440000000002</v>
      </c>
      <c r="L191">
        <v>2000</v>
      </c>
      <c r="M191">
        <v>33020</v>
      </c>
      <c r="O191">
        <v>4.9000000000000004</v>
      </c>
      <c r="S191">
        <v>-1896785.25</v>
      </c>
      <c r="T191">
        <v>2577037.9500000002</v>
      </c>
      <c r="V191">
        <v>35562.57</v>
      </c>
      <c r="Z191">
        <v>128071</v>
      </c>
      <c r="AB191">
        <v>243445</v>
      </c>
      <c r="AE191">
        <v>103245.24</v>
      </c>
      <c r="AF191">
        <v>12309.56</v>
      </c>
      <c r="AM191" s="123">
        <f t="shared" si="17"/>
        <v>443943.93</v>
      </c>
      <c r="AN191" s="129">
        <f t="shared" si="18"/>
        <v>35024.9</v>
      </c>
      <c r="AO191" s="142">
        <f t="shared" si="19"/>
        <v>408919.02999999997</v>
      </c>
      <c r="AP191" s="143">
        <f t="shared" si="20"/>
        <v>163633.57</v>
      </c>
      <c r="AQ191" s="143">
        <f t="shared" si="21"/>
        <v>358999.8</v>
      </c>
      <c r="AR191" s="125">
        <f t="shared" si="16"/>
        <v>-195366.22999999998</v>
      </c>
    </row>
    <row r="192" spans="1:44" ht="14.4" thickBot="1" x14ac:dyDescent="0.3">
      <c r="A192" s="115" t="s">
        <v>284</v>
      </c>
      <c r="B192" s="115" t="s">
        <v>34</v>
      </c>
      <c r="C192" s="149">
        <v>3397</v>
      </c>
      <c r="D192" s="150" t="s">
        <v>761</v>
      </c>
      <c r="E192" t="s">
        <v>2288</v>
      </c>
      <c r="F192">
        <v>728357.17</v>
      </c>
      <c r="G192">
        <v>2882</v>
      </c>
      <c r="H192">
        <v>54862.87</v>
      </c>
      <c r="I192">
        <v>267920.09999999998</v>
      </c>
      <c r="J192">
        <v>-96910.32</v>
      </c>
      <c r="L192">
        <v>4800</v>
      </c>
      <c r="O192">
        <v>40000</v>
      </c>
      <c r="S192">
        <v>-2068426.66</v>
      </c>
      <c r="T192">
        <v>2987149.95</v>
      </c>
      <c r="V192">
        <v>214592.78</v>
      </c>
      <c r="Z192">
        <v>187380</v>
      </c>
      <c r="AB192">
        <v>280641</v>
      </c>
      <c r="AE192">
        <v>88889.75</v>
      </c>
      <c r="AF192">
        <v>38853.5</v>
      </c>
      <c r="AM192" s="123">
        <f t="shared" si="17"/>
        <v>786102.04</v>
      </c>
      <c r="AN192" s="129">
        <f t="shared" si="18"/>
        <v>44800</v>
      </c>
      <c r="AO192" s="142">
        <f t="shared" si="19"/>
        <v>741302.04</v>
      </c>
      <c r="AP192" s="143">
        <f t="shared" si="20"/>
        <v>401972.78</v>
      </c>
      <c r="AQ192" s="143">
        <f t="shared" si="21"/>
        <v>408384.25</v>
      </c>
      <c r="AR192" s="125">
        <f t="shared" si="16"/>
        <v>-6411.4699999999721</v>
      </c>
    </row>
    <row r="193" spans="1:44" ht="14.4" thickBot="1" x14ac:dyDescent="0.3">
      <c r="A193" s="115" t="s">
        <v>284</v>
      </c>
      <c r="B193" s="115" t="s">
        <v>34</v>
      </c>
      <c r="C193" s="149">
        <v>2599</v>
      </c>
      <c r="D193" s="150" t="s">
        <v>762</v>
      </c>
      <c r="E193" t="s">
        <v>2289</v>
      </c>
      <c r="F193">
        <v>92036.18</v>
      </c>
      <c r="G193">
        <v>200214.13</v>
      </c>
      <c r="H193">
        <v>97114.32</v>
      </c>
      <c r="I193">
        <v>3259893.85</v>
      </c>
      <c r="J193">
        <v>708717.17</v>
      </c>
      <c r="L193">
        <v>0</v>
      </c>
      <c r="O193">
        <v>2267.4</v>
      </c>
      <c r="Q193">
        <v>2</v>
      </c>
      <c r="S193">
        <v>1371028.86</v>
      </c>
      <c r="T193">
        <v>2987149.95</v>
      </c>
      <c r="V193">
        <v>198731.22</v>
      </c>
      <c r="Z193">
        <v>231189</v>
      </c>
      <c r="AB193">
        <v>287298</v>
      </c>
      <c r="AC193">
        <v>1010</v>
      </c>
      <c r="AE193">
        <v>142897.60000000001</v>
      </c>
      <c r="AF193">
        <v>1187.18</v>
      </c>
      <c r="AM193" s="123">
        <f t="shared" si="17"/>
        <v>389364.63</v>
      </c>
      <c r="AN193" s="129">
        <f t="shared" si="18"/>
        <v>2267.4</v>
      </c>
      <c r="AO193" s="142">
        <f t="shared" si="19"/>
        <v>387097.23</v>
      </c>
      <c r="AP193" s="143">
        <f t="shared" si="20"/>
        <v>429920.22</v>
      </c>
      <c r="AQ193" s="143">
        <f t="shared" si="21"/>
        <v>432392.77999999997</v>
      </c>
      <c r="AR193" s="125">
        <f t="shared" si="16"/>
        <v>-2472.5599999999977</v>
      </c>
    </row>
    <row r="194" spans="1:44" ht="14.4" thickBot="1" x14ac:dyDescent="0.3">
      <c r="A194" s="115" t="s">
        <v>284</v>
      </c>
      <c r="B194" s="115" t="s">
        <v>34</v>
      </c>
      <c r="C194" s="149">
        <v>3184</v>
      </c>
      <c r="D194" s="150" t="s">
        <v>763</v>
      </c>
      <c r="E194" t="s">
        <v>2290</v>
      </c>
      <c r="F194">
        <v>885280.4</v>
      </c>
      <c r="G194">
        <v>1800</v>
      </c>
      <c r="H194">
        <v>20271.580000000002</v>
      </c>
      <c r="I194">
        <v>159322</v>
      </c>
      <c r="J194">
        <v>205688.3</v>
      </c>
      <c r="L194">
        <v>0</v>
      </c>
      <c r="M194">
        <v>33579</v>
      </c>
      <c r="O194">
        <v>19235</v>
      </c>
      <c r="S194">
        <v>-722651.02</v>
      </c>
      <c r="T194">
        <v>2090614.96</v>
      </c>
      <c r="V194">
        <v>142892.82999999999</v>
      </c>
      <c r="Z194">
        <v>308828</v>
      </c>
      <c r="AA194">
        <v>18800</v>
      </c>
      <c r="AB194">
        <v>385458</v>
      </c>
      <c r="AC194">
        <v>6620</v>
      </c>
      <c r="AE194">
        <v>191481.71</v>
      </c>
      <c r="AF194">
        <v>35209.78</v>
      </c>
      <c r="AJ194">
        <v>167</v>
      </c>
      <c r="AM194" s="123">
        <f t="shared" si="17"/>
        <v>907351.98</v>
      </c>
      <c r="AN194" s="129">
        <f t="shared" si="18"/>
        <v>52814</v>
      </c>
      <c r="AO194" s="142">
        <f t="shared" si="19"/>
        <v>854537.98</v>
      </c>
      <c r="AP194" s="143">
        <f t="shared" si="20"/>
        <v>470520.82999999996</v>
      </c>
      <c r="AQ194" s="143">
        <f t="shared" si="21"/>
        <v>618936.49</v>
      </c>
      <c r="AR194" s="125">
        <f t="shared" ref="AR194:AR217" si="22">AP194-AQ194</f>
        <v>-148415.66000000003</v>
      </c>
    </row>
    <row r="195" spans="1:44" ht="14.4" thickBot="1" x14ac:dyDescent="0.3">
      <c r="A195" s="115" t="s">
        <v>284</v>
      </c>
      <c r="B195" s="115" t="s">
        <v>34</v>
      </c>
      <c r="C195" s="149">
        <v>4760</v>
      </c>
      <c r="D195" s="150" t="s">
        <v>764</v>
      </c>
      <c r="E195" t="s">
        <v>2291</v>
      </c>
      <c r="F195">
        <v>606879.62</v>
      </c>
      <c r="G195">
        <v>7500</v>
      </c>
      <c r="H195">
        <v>84261.01</v>
      </c>
      <c r="I195">
        <v>723221.59</v>
      </c>
      <c r="J195">
        <v>788977.27</v>
      </c>
      <c r="L195">
        <v>0</v>
      </c>
      <c r="M195">
        <v>51453.24</v>
      </c>
      <c r="O195">
        <v>0</v>
      </c>
      <c r="Q195">
        <v>8065.5</v>
      </c>
      <c r="S195">
        <v>1742521.05</v>
      </c>
      <c r="T195">
        <v>433496.95</v>
      </c>
      <c r="V195">
        <v>205649.12</v>
      </c>
      <c r="Z195">
        <v>433520</v>
      </c>
      <c r="AA195">
        <v>13900</v>
      </c>
      <c r="AB195">
        <v>492242</v>
      </c>
      <c r="AC195">
        <v>2882</v>
      </c>
      <c r="AE195">
        <v>135555.87</v>
      </c>
      <c r="AF195">
        <v>35106.199999999997</v>
      </c>
      <c r="AJ195">
        <v>11980.3</v>
      </c>
      <c r="AM195" s="123">
        <f t="shared" si="17"/>
        <v>698640.63</v>
      </c>
      <c r="AN195" s="129">
        <f t="shared" si="18"/>
        <v>51453.24</v>
      </c>
      <c r="AO195" s="142">
        <f t="shared" si="19"/>
        <v>647187.39</v>
      </c>
      <c r="AP195" s="143">
        <f t="shared" si="20"/>
        <v>653069.12</v>
      </c>
      <c r="AQ195" s="143">
        <f t="shared" si="21"/>
        <v>677766.37</v>
      </c>
      <c r="AR195" s="125">
        <f t="shared" si="22"/>
        <v>-24697.25</v>
      </c>
    </row>
    <row r="196" spans="1:44" ht="14.4" thickBot="1" x14ac:dyDescent="0.3">
      <c r="A196" s="115" t="s">
        <v>287</v>
      </c>
      <c r="B196" s="115" t="s">
        <v>35</v>
      </c>
      <c r="C196" s="149">
        <v>3288</v>
      </c>
      <c r="D196" s="150" t="s">
        <v>765</v>
      </c>
      <c r="E196" t="s">
        <v>2292</v>
      </c>
      <c r="F196">
        <v>808646.03</v>
      </c>
      <c r="G196">
        <v>0</v>
      </c>
      <c r="H196">
        <v>23740.54</v>
      </c>
      <c r="I196">
        <v>80769.929999999993</v>
      </c>
      <c r="J196">
        <v>300069.28000000003</v>
      </c>
      <c r="L196">
        <v>3500</v>
      </c>
      <c r="M196">
        <v>27625</v>
      </c>
      <c r="O196">
        <v>0</v>
      </c>
      <c r="R196">
        <v>-8100056.1100000003</v>
      </c>
      <c r="S196">
        <v>5050319.34</v>
      </c>
      <c r="T196">
        <v>4047651.72</v>
      </c>
      <c r="V196">
        <v>513458.57</v>
      </c>
      <c r="X196">
        <v>3033.3</v>
      </c>
      <c r="AB196">
        <v>193260</v>
      </c>
      <c r="AC196">
        <v>7840</v>
      </c>
      <c r="AE196">
        <v>119511.18</v>
      </c>
      <c r="AF196">
        <v>11694.86</v>
      </c>
      <c r="AM196" s="123">
        <f t="shared" si="17"/>
        <v>832386.57000000007</v>
      </c>
      <c r="AN196" s="129">
        <f t="shared" si="18"/>
        <v>31125</v>
      </c>
      <c r="AO196" s="142">
        <f t="shared" si="19"/>
        <v>801261.57000000007</v>
      </c>
      <c r="AP196" s="143">
        <f t="shared" si="20"/>
        <v>516491.87</v>
      </c>
      <c r="AQ196" s="143">
        <f t="shared" si="21"/>
        <v>332306.03999999998</v>
      </c>
      <c r="AR196" s="125">
        <f t="shared" si="22"/>
        <v>184185.83000000002</v>
      </c>
    </row>
    <row r="197" spans="1:44" ht="14.4" thickBot="1" x14ac:dyDescent="0.3">
      <c r="A197" s="115" t="s">
        <v>287</v>
      </c>
      <c r="B197" s="115" t="s">
        <v>35</v>
      </c>
      <c r="C197" s="149">
        <v>2561</v>
      </c>
      <c r="D197" s="150" t="s">
        <v>766</v>
      </c>
      <c r="E197" t="s">
        <v>2293</v>
      </c>
      <c r="F197">
        <v>927584.22</v>
      </c>
      <c r="G197">
        <v>0</v>
      </c>
      <c r="H197">
        <v>30305.68</v>
      </c>
      <c r="I197">
        <v>436495.38</v>
      </c>
      <c r="J197">
        <v>173876.98</v>
      </c>
      <c r="L197">
        <v>241561.5</v>
      </c>
      <c r="M197">
        <v>33865</v>
      </c>
      <c r="O197">
        <v>0</v>
      </c>
      <c r="R197">
        <v>327749.2</v>
      </c>
      <c r="S197">
        <v>-108913.73</v>
      </c>
      <c r="T197">
        <v>769808.6</v>
      </c>
      <c r="V197">
        <v>600786.14</v>
      </c>
      <c r="Z197">
        <v>175859.8</v>
      </c>
      <c r="AA197">
        <v>2780</v>
      </c>
      <c r="AB197">
        <v>287947.8</v>
      </c>
      <c r="AD197">
        <v>9540</v>
      </c>
      <c r="AE197">
        <v>157054.95000000001</v>
      </c>
      <c r="AF197">
        <v>20691.5</v>
      </c>
      <c r="AM197" s="123">
        <f t="shared" si="17"/>
        <v>957889.9</v>
      </c>
      <c r="AN197" s="129">
        <f t="shared" si="18"/>
        <v>275426.5</v>
      </c>
      <c r="AO197" s="142">
        <f t="shared" si="19"/>
        <v>682463.4</v>
      </c>
      <c r="AP197" s="143">
        <f t="shared" si="20"/>
        <v>779425.94</v>
      </c>
      <c r="AQ197" s="143">
        <f t="shared" si="21"/>
        <v>475234.25</v>
      </c>
      <c r="AR197" s="125">
        <f t="shared" si="22"/>
        <v>304191.68999999994</v>
      </c>
    </row>
    <row r="198" spans="1:44" ht="14.4" thickBot="1" x14ac:dyDescent="0.3">
      <c r="A198" s="115" t="s">
        <v>287</v>
      </c>
      <c r="B198" s="115" t="s">
        <v>35</v>
      </c>
      <c r="C198" s="149">
        <v>3118</v>
      </c>
      <c r="D198" s="150" t="s">
        <v>767</v>
      </c>
      <c r="E198" t="s">
        <v>2294</v>
      </c>
      <c r="F198">
        <v>197486</v>
      </c>
      <c r="G198">
        <v>31600</v>
      </c>
      <c r="H198">
        <v>46196.6</v>
      </c>
      <c r="I198">
        <v>1222456.8600000001</v>
      </c>
      <c r="J198">
        <v>215213.45</v>
      </c>
      <c r="L198">
        <v>128272</v>
      </c>
      <c r="M198">
        <v>18400</v>
      </c>
      <c r="N198">
        <v>57679</v>
      </c>
      <c r="O198">
        <v>0</v>
      </c>
      <c r="S198">
        <v>453063</v>
      </c>
      <c r="T198">
        <v>1268762.8700000001</v>
      </c>
      <c r="V198">
        <v>333703.44</v>
      </c>
      <c r="Z198">
        <v>204568</v>
      </c>
      <c r="AB198">
        <v>406844</v>
      </c>
      <c r="AD198">
        <v>7130</v>
      </c>
      <c r="AE198">
        <v>288294.65999999997</v>
      </c>
      <c r="AF198">
        <v>49226.74</v>
      </c>
      <c r="AM198" s="123">
        <f t="shared" si="17"/>
        <v>275282.59999999998</v>
      </c>
      <c r="AN198" s="129">
        <f t="shared" si="18"/>
        <v>204351</v>
      </c>
      <c r="AO198" s="142">
        <f t="shared" si="19"/>
        <v>70931.599999999977</v>
      </c>
      <c r="AP198" s="143">
        <f t="shared" si="20"/>
        <v>538271.43999999994</v>
      </c>
      <c r="AQ198" s="143">
        <f t="shared" si="21"/>
        <v>751495.39999999991</v>
      </c>
      <c r="AR198" s="125">
        <f t="shared" si="22"/>
        <v>-213223.95999999996</v>
      </c>
    </row>
    <row r="199" spans="1:44" ht="14.4" thickBot="1" x14ac:dyDescent="0.3">
      <c r="A199" s="115" t="s">
        <v>287</v>
      </c>
      <c r="B199" s="115" t="s">
        <v>35</v>
      </c>
      <c r="C199" s="149">
        <v>1408</v>
      </c>
      <c r="D199" s="150" t="s">
        <v>768</v>
      </c>
      <c r="E199" t="s">
        <v>2295</v>
      </c>
      <c r="F199">
        <v>749456.78</v>
      </c>
      <c r="G199">
        <v>22669.1</v>
      </c>
      <c r="H199">
        <v>23878.639999999999</v>
      </c>
      <c r="I199">
        <v>460353.52</v>
      </c>
      <c r="J199">
        <v>390607.51</v>
      </c>
      <c r="L199">
        <v>3944</v>
      </c>
      <c r="M199">
        <v>35732.089999999997</v>
      </c>
      <c r="O199">
        <v>0</v>
      </c>
      <c r="S199">
        <v>-1063065.6299999999</v>
      </c>
      <c r="T199">
        <v>2466734.7400000002</v>
      </c>
      <c r="V199">
        <v>373346.61</v>
      </c>
      <c r="Z199">
        <v>85360</v>
      </c>
      <c r="AB199">
        <v>128536</v>
      </c>
      <c r="AC199">
        <v>970</v>
      </c>
      <c r="AD199">
        <v>1800</v>
      </c>
      <c r="AE199">
        <v>97402.14</v>
      </c>
      <c r="AF199">
        <v>26378.12</v>
      </c>
      <c r="AM199" s="123">
        <f t="shared" si="17"/>
        <v>796004.52</v>
      </c>
      <c r="AN199" s="129">
        <f t="shared" si="18"/>
        <v>39676.089999999997</v>
      </c>
      <c r="AO199" s="142">
        <f t="shared" si="19"/>
        <v>756328.43</v>
      </c>
      <c r="AP199" s="143">
        <f t="shared" si="20"/>
        <v>458706.61</v>
      </c>
      <c r="AQ199" s="143">
        <f t="shared" si="21"/>
        <v>255086.26</v>
      </c>
      <c r="AR199" s="125">
        <f t="shared" si="22"/>
        <v>203620.34999999998</v>
      </c>
    </row>
    <row r="200" spans="1:44" ht="14.4" thickBot="1" x14ac:dyDescent="0.3">
      <c r="A200" s="115" t="s">
        <v>287</v>
      </c>
      <c r="B200" s="115" t="s">
        <v>35</v>
      </c>
      <c r="C200" s="149">
        <v>1888</v>
      </c>
      <c r="D200" s="150" t="s">
        <v>769</v>
      </c>
      <c r="E200" t="s">
        <v>2296</v>
      </c>
      <c r="F200">
        <v>326437.27</v>
      </c>
      <c r="G200">
        <v>41800</v>
      </c>
      <c r="H200">
        <v>180233.95</v>
      </c>
      <c r="I200">
        <v>875228.99</v>
      </c>
      <c r="J200">
        <v>879137.89</v>
      </c>
      <c r="L200">
        <v>331573</v>
      </c>
      <c r="M200">
        <v>23612.560000000001</v>
      </c>
      <c r="O200">
        <v>26765</v>
      </c>
      <c r="S200">
        <v>-855777.08</v>
      </c>
      <c r="T200">
        <v>2655980.98</v>
      </c>
      <c r="V200">
        <v>361135.96</v>
      </c>
      <c r="Z200">
        <v>90151</v>
      </c>
      <c r="AB200">
        <v>198811</v>
      </c>
      <c r="AC200">
        <v>400</v>
      </c>
      <c r="AD200">
        <v>5000</v>
      </c>
      <c r="AE200">
        <v>102575.12</v>
      </c>
      <c r="AF200">
        <v>23817.200000000001</v>
      </c>
      <c r="AM200" s="123">
        <f t="shared" si="17"/>
        <v>548471.22</v>
      </c>
      <c r="AN200" s="129">
        <f t="shared" si="18"/>
        <v>381950.56</v>
      </c>
      <c r="AO200" s="142">
        <f t="shared" si="19"/>
        <v>166520.65999999997</v>
      </c>
      <c r="AP200" s="143">
        <f t="shared" si="20"/>
        <v>451286.96</v>
      </c>
      <c r="AQ200" s="143">
        <f t="shared" si="21"/>
        <v>330603.32</v>
      </c>
      <c r="AR200" s="125">
        <f t="shared" si="22"/>
        <v>120683.64000000001</v>
      </c>
    </row>
    <row r="201" spans="1:44" ht="14.4" thickBot="1" x14ac:dyDescent="0.3">
      <c r="A201" s="115" t="s">
        <v>287</v>
      </c>
      <c r="B201" s="115" t="s">
        <v>35</v>
      </c>
      <c r="C201" s="149">
        <v>1058</v>
      </c>
      <c r="D201" s="150" t="s">
        <v>770</v>
      </c>
      <c r="E201" t="s">
        <v>2297</v>
      </c>
      <c r="F201">
        <v>425577.22</v>
      </c>
      <c r="G201">
        <v>20020</v>
      </c>
      <c r="H201">
        <v>5071.3999999999996</v>
      </c>
      <c r="I201">
        <v>233864.42</v>
      </c>
      <c r="J201">
        <v>298764.08</v>
      </c>
      <c r="L201">
        <v>7640</v>
      </c>
      <c r="M201">
        <v>37785.629999999997</v>
      </c>
      <c r="O201">
        <v>0</v>
      </c>
      <c r="S201">
        <v>-1386589.78</v>
      </c>
      <c r="T201">
        <v>2312515.77</v>
      </c>
      <c r="V201">
        <v>175874.63</v>
      </c>
      <c r="Z201">
        <v>208740</v>
      </c>
      <c r="AB201">
        <v>260115</v>
      </c>
      <c r="AC201">
        <v>960</v>
      </c>
      <c r="AD201">
        <v>4420</v>
      </c>
      <c r="AE201">
        <v>93610.11</v>
      </c>
      <c r="AF201">
        <v>13564.02</v>
      </c>
      <c r="AM201" s="123">
        <f t="shared" si="17"/>
        <v>450668.62</v>
      </c>
      <c r="AN201" s="129">
        <f t="shared" si="18"/>
        <v>45425.63</v>
      </c>
      <c r="AO201" s="142">
        <f t="shared" si="19"/>
        <v>405242.99</v>
      </c>
      <c r="AP201" s="143">
        <f t="shared" si="20"/>
        <v>384614.63</v>
      </c>
      <c r="AQ201" s="143">
        <f t="shared" si="21"/>
        <v>372669.13</v>
      </c>
      <c r="AR201" s="125">
        <f t="shared" si="22"/>
        <v>11945.5</v>
      </c>
    </row>
    <row r="202" spans="1:44" ht="14.4" thickBot="1" x14ac:dyDescent="0.3">
      <c r="A202" s="115" t="s">
        <v>287</v>
      </c>
      <c r="B202" s="115" t="s">
        <v>35</v>
      </c>
      <c r="C202" s="149">
        <v>3487</v>
      </c>
      <c r="D202" s="150" t="s">
        <v>771</v>
      </c>
      <c r="E202" t="s">
        <v>2298</v>
      </c>
      <c r="F202">
        <v>1391526.92</v>
      </c>
      <c r="G202">
        <v>0</v>
      </c>
      <c r="H202">
        <v>118384.8</v>
      </c>
      <c r="I202">
        <v>2208780.09</v>
      </c>
      <c r="J202">
        <v>523593.97</v>
      </c>
      <c r="L202">
        <v>4500</v>
      </c>
      <c r="M202">
        <v>47807.06</v>
      </c>
      <c r="O202">
        <v>0</v>
      </c>
      <c r="S202">
        <v>32704.34</v>
      </c>
      <c r="T202">
        <v>4119895.74</v>
      </c>
      <c r="V202">
        <v>435690.66</v>
      </c>
      <c r="Z202">
        <v>249345.8</v>
      </c>
      <c r="AB202">
        <v>344504.8</v>
      </c>
      <c r="AD202">
        <v>3580</v>
      </c>
      <c r="AE202">
        <v>272859.53999999998</v>
      </c>
      <c r="AF202">
        <v>26713.48</v>
      </c>
      <c r="AM202" s="123">
        <f t="shared" si="17"/>
        <v>1509911.72</v>
      </c>
      <c r="AN202" s="129">
        <f t="shared" si="18"/>
        <v>52307.06</v>
      </c>
      <c r="AO202" s="142">
        <f t="shared" si="19"/>
        <v>1457604.66</v>
      </c>
      <c r="AP202" s="143">
        <f t="shared" si="20"/>
        <v>685036.46</v>
      </c>
      <c r="AQ202" s="143">
        <f t="shared" si="21"/>
        <v>647657.81999999995</v>
      </c>
      <c r="AR202" s="125">
        <f t="shared" si="22"/>
        <v>37378.640000000014</v>
      </c>
    </row>
    <row r="203" spans="1:44" ht="14.4" thickBot="1" x14ac:dyDescent="0.3">
      <c r="A203" s="115" t="s">
        <v>287</v>
      </c>
      <c r="B203" s="115" t="s">
        <v>35</v>
      </c>
      <c r="C203" s="116">
        <v>2685</v>
      </c>
      <c r="D203" s="117" t="s">
        <v>772</v>
      </c>
      <c r="E203" t="s">
        <v>2322</v>
      </c>
      <c r="F203">
        <v>682725.44</v>
      </c>
      <c r="G203">
        <v>0</v>
      </c>
      <c r="H203">
        <v>38027</v>
      </c>
      <c r="I203">
        <v>465269.05</v>
      </c>
      <c r="J203">
        <v>712960</v>
      </c>
      <c r="L203">
        <v>0</v>
      </c>
      <c r="M203">
        <v>18185</v>
      </c>
      <c r="O203">
        <v>5733</v>
      </c>
      <c r="S203">
        <v>-1286984.3700000001</v>
      </c>
      <c r="T203">
        <v>2992215.82</v>
      </c>
      <c r="V203">
        <v>453033.51</v>
      </c>
      <c r="Z203">
        <v>268358</v>
      </c>
      <c r="AB203">
        <v>354656</v>
      </c>
      <c r="AC203">
        <v>21410</v>
      </c>
      <c r="AE203">
        <v>156903.73000000001</v>
      </c>
      <c r="AF203">
        <v>18589.740000000002</v>
      </c>
      <c r="AM203" s="123">
        <f t="shared" ref="AM203:AM217" si="23">SUM(F203:H203)</f>
        <v>720752.44</v>
      </c>
      <c r="AN203" s="129">
        <f t="shared" ref="AN203:AN217" si="24">SUM(L203:P203)</f>
        <v>23918</v>
      </c>
      <c r="AO203" s="142">
        <f t="shared" ref="AO203:AO217" si="25">AM203-AN203</f>
        <v>696834.44</v>
      </c>
      <c r="AP203" s="143">
        <f t="shared" ref="AP203:AP217" si="26">SUM(U203:AA203)</f>
        <v>721391.51</v>
      </c>
      <c r="AQ203" s="143">
        <f t="shared" ref="AQ203:AQ217" si="27">SUM(AB203:AL203)</f>
        <v>551559.47</v>
      </c>
      <c r="AR203" s="125">
        <f t="shared" si="22"/>
        <v>169832.04000000004</v>
      </c>
    </row>
    <row r="204" spans="1:44" s="133" customFormat="1" ht="14.4" thickBot="1" x14ac:dyDescent="0.3">
      <c r="A204" s="118" t="s">
        <v>287</v>
      </c>
      <c r="B204" s="118" t="s">
        <v>35</v>
      </c>
      <c r="C204" s="119">
        <v>996</v>
      </c>
      <c r="D204" s="120" t="s">
        <v>773</v>
      </c>
      <c r="E204" t="s">
        <v>2334</v>
      </c>
      <c r="F204">
        <v>554563.29</v>
      </c>
      <c r="G204">
        <v>26020</v>
      </c>
      <c r="H204">
        <v>66632</v>
      </c>
      <c r="I204">
        <v>-1008671.35</v>
      </c>
      <c r="J204">
        <v>608190.53</v>
      </c>
      <c r="K204"/>
      <c r="L204"/>
      <c r="M204"/>
      <c r="N204"/>
      <c r="O204">
        <v>0</v>
      </c>
      <c r="P204"/>
      <c r="Q204"/>
      <c r="R204"/>
      <c r="S204">
        <v>-583575.68999999994</v>
      </c>
      <c r="T204">
        <v>889745.48</v>
      </c>
      <c r="U204"/>
      <c r="V204">
        <v>145895.71</v>
      </c>
      <c r="W204"/>
      <c r="X204"/>
      <c r="Y204"/>
      <c r="Z204"/>
      <c r="AA204"/>
      <c r="AB204">
        <v>80246</v>
      </c>
      <c r="AC204">
        <v>160</v>
      </c>
      <c r="AD204">
        <v>3000</v>
      </c>
      <c r="AE204">
        <v>76706.350000000006</v>
      </c>
      <c r="AF204">
        <v>45218.68</v>
      </c>
      <c r="AG204"/>
      <c r="AH204"/>
      <c r="AI204"/>
      <c r="AJ204"/>
      <c r="AK204"/>
      <c r="AL204"/>
      <c r="AM204" s="123">
        <f t="shared" si="23"/>
        <v>647215.29</v>
      </c>
      <c r="AN204" s="129">
        <f t="shared" si="24"/>
        <v>0</v>
      </c>
      <c r="AO204" s="142">
        <f t="shared" si="25"/>
        <v>647215.29</v>
      </c>
      <c r="AP204" s="143">
        <f t="shared" si="26"/>
        <v>145895.71</v>
      </c>
      <c r="AQ204" s="143">
        <f t="shared" si="27"/>
        <v>205331.03</v>
      </c>
      <c r="AR204" s="125">
        <f t="shared" si="22"/>
        <v>-59435.320000000007</v>
      </c>
    </row>
    <row r="205" spans="1:44" ht="14.4" thickBot="1" x14ac:dyDescent="0.3">
      <c r="A205" s="115" t="s">
        <v>21</v>
      </c>
      <c r="B205" s="115" t="s">
        <v>22</v>
      </c>
      <c r="C205" s="116">
        <v>3443</v>
      </c>
      <c r="D205" s="117" t="s">
        <v>774</v>
      </c>
      <c r="E205" t="s">
        <v>2299</v>
      </c>
      <c r="F205">
        <v>114370.98</v>
      </c>
      <c r="G205">
        <v>28086</v>
      </c>
      <c r="H205">
        <v>25120</v>
      </c>
      <c r="I205">
        <v>1940576.33</v>
      </c>
      <c r="J205">
        <v>759713.78</v>
      </c>
      <c r="M205">
        <v>80760</v>
      </c>
      <c r="O205">
        <v>0</v>
      </c>
      <c r="S205">
        <v>2331436.89</v>
      </c>
      <c r="T205">
        <v>574807.30000000005</v>
      </c>
      <c r="V205">
        <v>157116.42000000001</v>
      </c>
      <c r="Z205">
        <v>293898.5</v>
      </c>
      <c r="AA205">
        <v>5000</v>
      </c>
      <c r="AB205">
        <v>403039.5</v>
      </c>
      <c r="AC205">
        <v>1040</v>
      </c>
      <c r="AE205">
        <v>93181.6</v>
      </c>
      <c r="AF205">
        <v>61680.92</v>
      </c>
      <c r="AJ205">
        <v>16210</v>
      </c>
      <c r="AM205" s="123">
        <f t="shared" si="23"/>
        <v>167576.97999999998</v>
      </c>
      <c r="AN205" s="129">
        <f t="shared" si="24"/>
        <v>80760</v>
      </c>
      <c r="AO205" s="142">
        <f t="shared" si="25"/>
        <v>86816.979999999981</v>
      </c>
      <c r="AP205" s="143">
        <f t="shared" si="26"/>
        <v>456014.92000000004</v>
      </c>
      <c r="AQ205" s="143">
        <f t="shared" si="27"/>
        <v>575152.02</v>
      </c>
      <c r="AR205" s="125">
        <f t="shared" si="22"/>
        <v>-119137.09999999998</v>
      </c>
    </row>
    <row r="206" spans="1:44" ht="14.4" thickBot="1" x14ac:dyDescent="0.3">
      <c r="A206" s="115" t="s">
        <v>21</v>
      </c>
      <c r="B206" s="115" t="s">
        <v>22</v>
      </c>
      <c r="C206" s="116">
        <v>2891</v>
      </c>
      <c r="D206" s="117" t="s">
        <v>775</v>
      </c>
      <c r="E206" t="s">
        <v>2300</v>
      </c>
      <c r="F206">
        <v>350839.11</v>
      </c>
      <c r="G206">
        <v>12918</v>
      </c>
      <c r="H206">
        <v>107807.69</v>
      </c>
      <c r="I206">
        <v>594996.66</v>
      </c>
      <c r="J206">
        <v>952247.24</v>
      </c>
      <c r="M206">
        <v>39840</v>
      </c>
      <c r="N206">
        <v>105100</v>
      </c>
      <c r="O206">
        <v>3300</v>
      </c>
      <c r="S206">
        <v>27401.51</v>
      </c>
      <c r="T206">
        <v>2085517.75</v>
      </c>
      <c r="V206">
        <v>52893.65</v>
      </c>
      <c r="Z206">
        <v>180936</v>
      </c>
      <c r="AA206">
        <v>51600</v>
      </c>
      <c r="AB206">
        <v>342442</v>
      </c>
      <c r="AC206">
        <v>1040</v>
      </c>
      <c r="AE206">
        <v>132486.35</v>
      </c>
      <c r="AF206">
        <v>39371.86</v>
      </c>
      <c r="AJ206">
        <v>12440</v>
      </c>
      <c r="AM206" s="123">
        <f t="shared" si="23"/>
        <v>471564.79999999999</v>
      </c>
      <c r="AN206" s="129">
        <f t="shared" si="24"/>
        <v>148240</v>
      </c>
      <c r="AO206" s="142">
        <f t="shared" si="25"/>
        <v>323324.79999999999</v>
      </c>
      <c r="AP206" s="143">
        <f t="shared" si="26"/>
        <v>285429.65000000002</v>
      </c>
      <c r="AQ206" s="143">
        <f t="shared" si="27"/>
        <v>527780.21</v>
      </c>
      <c r="AR206" s="125">
        <f t="shared" si="22"/>
        <v>-242350.55999999994</v>
      </c>
    </row>
    <row r="207" spans="1:44" ht="14.4" thickBot="1" x14ac:dyDescent="0.3">
      <c r="A207" s="115" t="s">
        <v>21</v>
      </c>
      <c r="B207" s="115" t="s">
        <v>22</v>
      </c>
      <c r="C207" s="116">
        <v>5426</v>
      </c>
      <c r="D207" s="117" t="s">
        <v>776</v>
      </c>
      <c r="E207" t="s">
        <v>2301</v>
      </c>
      <c r="F207">
        <v>386598.03</v>
      </c>
      <c r="G207">
        <v>61050</v>
      </c>
      <c r="H207">
        <v>102930.77</v>
      </c>
      <c r="I207">
        <v>1402669.43</v>
      </c>
      <c r="J207">
        <v>634052.74</v>
      </c>
      <c r="M207">
        <v>62210.14</v>
      </c>
      <c r="O207">
        <v>1738</v>
      </c>
      <c r="S207">
        <v>-315546.36</v>
      </c>
      <c r="T207">
        <v>2982894.62</v>
      </c>
      <c r="V207">
        <v>98931.83</v>
      </c>
      <c r="Z207">
        <v>467630</v>
      </c>
      <c r="AA207">
        <v>70500</v>
      </c>
      <c r="AB207">
        <v>546591</v>
      </c>
      <c r="AD207">
        <v>420</v>
      </c>
      <c r="AE207">
        <v>142269.76000000001</v>
      </c>
      <c r="AF207">
        <v>80309.5</v>
      </c>
      <c r="AJ207">
        <v>11467</v>
      </c>
      <c r="AM207" s="123">
        <f t="shared" si="23"/>
        <v>550578.80000000005</v>
      </c>
      <c r="AN207" s="129">
        <f t="shared" si="24"/>
        <v>63948.14</v>
      </c>
      <c r="AO207" s="142">
        <f t="shared" si="25"/>
        <v>486630.66000000003</v>
      </c>
      <c r="AP207" s="143">
        <f t="shared" si="26"/>
        <v>637061.82999999996</v>
      </c>
      <c r="AQ207" s="143">
        <f t="shared" si="27"/>
        <v>781057.26</v>
      </c>
      <c r="AR207" s="125">
        <f t="shared" si="22"/>
        <v>-143995.43000000005</v>
      </c>
    </row>
    <row r="208" spans="1:44" ht="14.4" thickBot="1" x14ac:dyDescent="0.3">
      <c r="A208" s="115" t="s">
        <v>21</v>
      </c>
      <c r="B208" s="115" t="s">
        <v>22</v>
      </c>
      <c r="C208" s="149">
        <v>3183</v>
      </c>
      <c r="D208" s="150" t="s">
        <v>777</v>
      </c>
      <c r="E208" t="s">
        <v>2325</v>
      </c>
      <c r="F208">
        <v>192040.49</v>
      </c>
      <c r="G208">
        <v>14811</v>
      </c>
      <c r="H208">
        <v>58087.24</v>
      </c>
      <c r="I208">
        <v>1789892.99</v>
      </c>
      <c r="J208">
        <v>320851.21999999997</v>
      </c>
      <c r="M208">
        <v>106254.64</v>
      </c>
      <c r="O208">
        <v>970</v>
      </c>
      <c r="S208">
        <v>-15815.3</v>
      </c>
      <c r="T208">
        <v>2454994.11</v>
      </c>
      <c r="V208">
        <v>59416.56</v>
      </c>
      <c r="Z208">
        <v>325553.40000000002</v>
      </c>
      <c r="AA208">
        <v>50100</v>
      </c>
      <c r="AB208">
        <v>366293.4</v>
      </c>
      <c r="AC208">
        <v>1200</v>
      </c>
      <c r="AE208">
        <v>179658.31</v>
      </c>
      <c r="AF208">
        <v>55503.76</v>
      </c>
      <c r="AJ208">
        <v>3135</v>
      </c>
      <c r="AM208" s="123">
        <f t="shared" si="23"/>
        <v>264938.73</v>
      </c>
      <c r="AN208" s="129">
        <f t="shared" si="24"/>
        <v>107224.64</v>
      </c>
      <c r="AO208" s="142">
        <f t="shared" si="25"/>
        <v>157714.08999999997</v>
      </c>
      <c r="AP208" s="143">
        <f t="shared" si="26"/>
        <v>435069.96</v>
      </c>
      <c r="AQ208" s="143">
        <f t="shared" si="27"/>
        <v>605790.47</v>
      </c>
      <c r="AR208" s="125">
        <f t="shared" si="22"/>
        <v>-170720.50999999995</v>
      </c>
    </row>
    <row r="209" spans="1:44" ht="14.4" thickBot="1" x14ac:dyDescent="0.3">
      <c r="A209" s="115" t="s">
        <v>295</v>
      </c>
      <c r="B209" s="115" t="s">
        <v>36</v>
      </c>
      <c r="C209" s="149">
        <v>3850</v>
      </c>
      <c r="D209" s="150" t="s">
        <v>778</v>
      </c>
      <c r="E209" t="s">
        <v>2302</v>
      </c>
      <c r="F209">
        <v>2052109.6</v>
      </c>
      <c r="G209">
        <v>21787.34</v>
      </c>
      <c r="H209">
        <v>105674.01</v>
      </c>
      <c r="I209">
        <v>862116.46</v>
      </c>
      <c r="J209">
        <v>303259.63</v>
      </c>
      <c r="L209">
        <v>89153.5</v>
      </c>
      <c r="M209">
        <v>160514.85999999999</v>
      </c>
      <c r="O209">
        <v>6136.01</v>
      </c>
      <c r="S209">
        <v>-278032.92</v>
      </c>
      <c r="T209">
        <v>3300171.5</v>
      </c>
      <c r="V209">
        <v>70933.600000000006</v>
      </c>
      <c r="W209">
        <v>417680</v>
      </c>
      <c r="Y209">
        <v>100</v>
      </c>
      <c r="Z209">
        <v>161000</v>
      </c>
      <c r="AA209">
        <v>32900</v>
      </c>
      <c r="AB209">
        <v>257000</v>
      </c>
      <c r="AC209">
        <v>1700</v>
      </c>
      <c r="AE209">
        <v>321722.75</v>
      </c>
      <c r="AF209">
        <v>34230.6</v>
      </c>
      <c r="AH209">
        <v>956.16</v>
      </c>
      <c r="AM209" s="123">
        <f t="shared" si="23"/>
        <v>2179570.9500000002</v>
      </c>
      <c r="AN209" s="129">
        <f t="shared" si="24"/>
        <v>255804.37</v>
      </c>
      <c r="AO209" s="142">
        <f t="shared" si="25"/>
        <v>1923766.58</v>
      </c>
      <c r="AP209" s="143">
        <f t="shared" si="26"/>
        <v>682613.6</v>
      </c>
      <c r="AQ209" s="143">
        <f t="shared" si="27"/>
        <v>615609.51</v>
      </c>
      <c r="AR209" s="125">
        <f t="shared" si="22"/>
        <v>67004.089999999967</v>
      </c>
    </row>
    <row r="210" spans="1:44" ht="14.4" thickBot="1" x14ac:dyDescent="0.3">
      <c r="A210" s="115" t="s">
        <v>295</v>
      </c>
      <c r="B210" s="115" t="s">
        <v>36</v>
      </c>
      <c r="C210" s="149">
        <v>3381</v>
      </c>
      <c r="D210" s="150" t="s">
        <v>779</v>
      </c>
      <c r="E210" t="s">
        <v>2303</v>
      </c>
      <c r="F210">
        <v>1670879.14</v>
      </c>
      <c r="G210">
        <v>92264</v>
      </c>
      <c r="H210">
        <v>157406.15</v>
      </c>
      <c r="I210">
        <v>713750.88</v>
      </c>
      <c r="J210">
        <v>538025.79</v>
      </c>
      <c r="M210">
        <v>13600</v>
      </c>
      <c r="O210">
        <v>2826</v>
      </c>
      <c r="S210">
        <v>1902077.25</v>
      </c>
      <c r="T210">
        <v>1463514.66</v>
      </c>
      <c r="V210">
        <v>38360.9</v>
      </c>
      <c r="Z210">
        <v>259140</v>
      </c>
      <c r="AA210">
        <v>45600</v>
      </c>
      <c r="AB210">
        <v>393926</v>
      </c>
      <c r="AE210">
        <v>104633.33</v>
      </c>
      <c r="AF210">
        <v>54233.52</v>
      </c>
      <c r="AH210">
        <v>0</v>
      </c>
      <c r="AM210" s="123">
        <f t="shared" si="23"/>
        <v>1920549.2899999998</v>
      </c>
      <c r="AN210" s="129">
        <f t="shared" si="24"/>
        <v>16426</v>
      </c>
      <c r="AO210" s="142">
        <f t="shared" si="25"/>
        <v>1904123.2899999998</v>
      </c>
      <c r="AP210" s="143">
        <f t="shared" si="26"/>
        <v>343100.9</v>
      </c>
      <c r="AQ210" s="143">
        <f t="shared" si="27"/>
        <v>552792.85</v>
      </c>
      <c r="AR210" s="125">
        <f t="shared" si="22"/>
        <v>-209691.94999999995</v>
      </c>
    </row>
    <row r="211" spans="1:44" ht="14.4" thickBot="1" x14ac:dyDescent="0.3">
      <c r="A211" s="115" t="s">
        <v>295</v>
      </c>
      <c r="B211" s="115" t="s">
        <v>36</v>
      </c>
      <c r="C211" s="149">
        <v>2640</v>
      </c>
      <c r="D211" s="150" t="s">
        <v>780</v>
      </c>
      <c r="E211" t="s">
        <v>2304</v>
      </c>
      <c r="F211">
        <v>984357.43</v>
      </c>
      <c r="G211">
        <v>436999.46</v>
      </c>
      <c r="H211">
        <v>54751.26</v>
      </c>
      <c r="I211">
        <v>1390659.39</v>
      </c>
      <c r="J211">
        <v>374777.93</v>
      </c>
      <c r="L211">
        <v>3710</v>
      </c>
      <c r="M211">
        <v>9647.7099999999991</v>
      </c>
      <c r="O211">
        <v>2089</v>
      </c>
      <c r="S211">
        <v>533172.96</v>
      </c>
      <c r="T211">
        <v>2681365.84</v>
      </c>
      <c r="V211">
        <v>115621.43</v>
      </c>
      <c r="W211">
        <v>125000</v>
      </c>
      <c r="Z211">
        <v>138200</v>
      </c>
      <c r="AB211">
        <v>231569</v>
      </c>
      <c r="AE211">
        <v>104764.37</v>
      </c>
      <c r="AF211">
        <v>29295.06</v>
      </c>
      <c r="AH211">
        <v>1633.04</v>
      </c>
      <c r="AM211" s="123">
        <f t="shared" si="23"/>
        <v>1476108.1500000001</v>
      </c>
      <c r="AN211" s="129">
        <f t="shared" si="24"/>
        <v>15446.71</v>
      </c>
      <c r="AO211" s="142">
        <f t="shared" si="25"/>
        <v>1460661.4400000002</v>
      </c>
      <c r="AP211" s="143">
        <f t="shared" si="26"/>
        <v>378821.43</v>
      </c>
      <c r="AQ211" s="143">
        <f t="shared" si="27"/>
        <v>367261.47</v>
      </c>
      <c r="AR211" s="125">
        <f t="shared" si="22"/>
        <v>11559.960000000021</v>
      </c>
    </row>
    <row r="212" spans="1:44" ht="14.4" thickBot="1" x14ac:dyDescent="0.3">
      <c r="A212" s="115" t="s">
        <v>295</v>
      </c>
      <c r="B212" s="115" t="s">
        <v>36</v>
      </c>
      <c r="C212" s="149">
        <v>5792</v>
      </c>
      <c r="D212" s="150" t="s">
        <v>781</v>
      </c>
      <c r="E212" t="s">
        <v>2305</v>
      </c>
      <c r="F212">
        <v>2390891.7400000002</v>
      </c>
      <c r="G212">
        <v>22319.88</v>
      </c>
      <c r="H212">
        <v>104901.15</v>
      </c>
      <c r="I212">
        <v>348365.85</v>
      </c>
      <c r="J212">
        <v>1058042.3500000001</v>
      </c>
      <c r="L212">
        <v>4507</v>
      </c>
      <c r="M212">
        <v>46346.33</v>
      </c>
      <c r="O212">
        <v>4273.8</v>
      </c>
      <c r="S212">
        <v>-921426.08</v>
      </c>
      <c r="T212">
        <v>5060758.04</v>
      </c>
      <c r="V212">
        <v>92395.22</v>
      </c>
      <c r="Z212">
        <v>344850</v>
      </c>
      <c r="AA212">
        <v>65000</v>
      </c>
      <c r="AB212">
        <v>481562</v>
      </c>
      <c r="AD212">
        <v>2110</v>
      </c>
      <c r="AE212">
        <v>267346.28000000003</v>
      </c>
      <c r="AF212">
        <v>20046.54</v>
      </c>
      <c r="AH212">
        <v>1118.52</v>
      </c>
      <c r="AM212" s="123">
        <f t="shared" si="23"/>
        <v>2518112.77</v>
      </c>
      <c r="AN212" s="129">
        <f t="shared" si="24"/>
        <v>55127.130000000005</v>
      </c>
      <c r="AO212" s="142">
        <f t="shared" si="25"/>
        <v>2462985.64</v>
      </c>
      <c r="AP212" s="143">
        <f t="shared" si="26"/>
        <v>502245.22</v>
      </c>
      <c r="AQ212" s="143">
        <f t="shared" si="27"/>
        <v>772183.34000000008</v>
      </c>
      <c r="AR212" s="125">
        <f t="shared" si="22"/>
        <v>-269938.12000000011</v>
      </c>
    </row>
    <row r="213" spans="1:44" ht="14.4" thickBot="1" x14ac:dyDescent="0.3">
      <c r="A213" s="115" t="s">
        <v>295</v>
      </c>
      <c r="B213" s="115" t="s">
        <v>36</v>
      </c>
      <c r="C213" s="149">
        <v>1533</v>
      </c>
      <c r="D213" s="150" t="s">
        <v>782</v>
      </c>
      <c r="E213" t="s">
        <v>2326</v>
      </c>
      <c r="F213">
        <v>943597.7</v>
      </c>
      <c r="G213">
        <v>247.34</v>
      </c>
      <c r="H213">
        <v>75705.649999999994</v>
      </c>
      <c r="I213">
        <v>129089.25</v>
      </c>
      <c r="J213">
        <v>442532.28</v>
      </c>
      <c r="L213">
        <v>22248</v>
      </c>
      <c r="M213">
        <v>37384.050000000003</v>
      </c>
      <c r="O213">
        <v>1180.1500000000001</v>
      </c>
      <c r="S213">
        <v>-67932.679999999993</v>
      </c>
      <c r="T213">
        <v>1741122.88</v>
      </c>
      <c r="V213">
        <v>70851.56</v>
      </c>
      <c r="W213">
        <v>73094</v>
      </c>
      <c r="Z213">
        <v>166120</v>
      </c>
      <c r="AA213">
        <v>630</v>
      </c>
      <c r="AB213">
        <v>255220</v>
      </c>
      <c r="AC213">
        <v>2760</v>
      </c>
      <c r="AE213">
        <v>168621.38</v>
      </c>
      <c r="AF213">
        <v>26723.48</v>
      </c>
      <c r="AH213">
        <v>200.88</v>
      </c>
      <c r="AM213" s="123">
        <f t="shared" si="23"/>
        <v>1019550.69</v>
      </c>
      <c r="AN213" s="129">
        <f t="shared" si="24"/>
        <v>60812.200000000004</v>
      </c>
      <c r="AO213" s="142">
        <f t="shared" si="25"/>
        <v>958738.49</v>
      </c>
      <c r="AP213" s="143">
        <f t="shared" si="26"/>
        <v>310695.56</v>
      </c>
      <c r="AQ213" s="143">
        <f t="shared" si="27"/>
        <v>453525.74</v>
      </c>
      <c r="AR213" s="125">
        <f t="shared" si="22"/>
        <v>-142830.18</v>
      </c>
    </row>
    <row r="214" spans="1:44" ht="14.4" thickBot="1" x14ac:dyDescent="0.3">
      <c r="A214" s="115" t="s">
        <v>298</v>
      </c>
      <c r="B214" s="115" t="s">
        <v>25</v>
      </c>
      <c r="C214" s="149">
        <v>6007</v>
      </c>
      <c r="D214" s="150" t="s">
        <v>783</v>
      </c>
      <c r="E214" t="s">
        <v>2171</v>
      </c>
      <c r="F214">
        <v>1061247.3999999999</v>
      </c>
      <c r="G214">
        <v>3719.34</v>
      </c>
      <c r="H214">
        <v>32447.91</v>
      </c>
      <c r="I214">
        <v>480195.1</v>
      </c>
      <c r="J214">
        <v>613871.61</v>
      </c>
      <c r="L214">
        <v>8500</v>
      </c>
      <c r="M214">
        <v>101665</v>
      </c>
      <c r="O214">
        <v>4007.88</v>
      </c>
      <c r="Q214">
        <v>720</v>
      </c>
      <c r="S214">
        <v>-1795758.82</v>
      </c>
      <c r="T214">
        <v>3760347.17</v>
      </c>
      <c r="V214">
        <v>375522.81</v>
      </c>
      <c r="Z214">
        <v>207844</v>
      </c>
      <c r="AB214">
        <v>266980</v>
      </c>
      <c r="AE214">
        <v>162890.51999999999</v>
      </c>
      <c r="AF214">
        <v>11171.26</v>
      </c>
      <c r="AJ214">
        <v>30324.9</v>
      </c>
      <c r="AM214" s="123">
        <f t="shared" si="23"/>
        <v>1097414.6499999999</v>
      </c>
      <c r="AN214" s="129">
        <f t="shared" si="24"/>
        <v>114172.88</v>
      </c>
      <c r="AO214" s="142">
        <f t="shared" si="25"/>
        <v>983241.7699999999</v>
      </c>
      <c r="AP214" s="143">
        <f t="shared" si="26"/>
        <v>583366.81000000006</v>
      </c>
      <c r="AQ214" s="143">
        <f t="shared" si="27"/>
        <v>471366.68000000005</v>
      </c>
      <c r="AR214" s="125">
        <f t="shared" si="22"/>
        <v>112000.13</v>
      </c>
    </row>
    <row r="215" spans="1:44" ht="14.4" thickBot="1" x14ac:dyDescent="0.3">
      <c r="A215" s="115" t="s">
        <v>298</v>
      </c>
      <c r="B215" s="115" t="s">
        <v>25</v>
      </c>
      <c r="C215" s="149">
        <v>2330</v>
      </c>
      <c r="D215" s="150" t="s">
        <v>784</v>
      </c>
      <c r="E215" t="s">
        <v>2174</v>
      </c>
      <c r="F215">
        <v>1818823.98</v>
      </c>
      <c r="G215">
        <v>70120.27</v>
      </c>
      <c r="H215">
        <v>77330.37</v>
      </c>
      <c r="I215">
        <v>982270.07</v>
      </c>
      <c r="J215">
        <v>348499.93</v>
      </c>
      <c r="L215">
        <v>3000</v>
      </c>
      <c r="M215">
        <v>42422.59</v>
      </c>
      <c r="O215">
        <v>10558.64</v>
      </c>
      <c r="S215">
        <v>1089962.3500000001</v>
      </c>
      <c r="T215">
        <v>2267172.48</v>
      </c>
      <c r="V215">
        <v>409600.71</v>
      </c>
      <c r="Z215">
        <v>294402.5</v>
      </c>
      <c r="AB215">
        <v>356790.5</v>
      </c>
      <c r="AE215">
        <v>184227.77</v>
      </c>
      <c r="AF215">
        <v>251369.11</v>
      </c>
      <c r="AJ215">
        <v>27687.27</v>
      </c>
      <c r="AM215" s="123">
        <f t="shared" si="23"/>
        <v>1966274.62</v>
      </c>
      <c r="AN215" s="129">
        <f t="shared" si="24"/>
        <v>55981.229999999996</v>
      </c>
      <c r="AO215" s="142">
        <f t="shared" si="25"/>
        <v>1910293.3900000001</v>
      </c>
      <c r="AP215" s="143">
        <f t="shared" si="26"/>
        <v>704003.21</v>
      </c>
      <c r="AQ215" s="143">
        <f t="shared" si="27"/>
        <v>820074.65</v>
      </c>
      <c r="AR215" s="125">
        <f t="shared" si="22"/>
        <v>-116071.44000000006</v>
      </c>
    </row>
    <row r="216" spans="1:44" ht="14.4" thickBot="1" x14ac:dyDescent="0.3">
      <c r="A216" s="115" t="s">
        <v>298</v>
      </c>
      <c r="B216" s="115" t="s">
        <v>25</v>
      </c>
      <c r="C216" s="149">
        <v>2684</v>
      </c>
      <c r="D216" s="150" t="s">
        <v>785</v>
      </c>
      <c r="E216" t="s">
        <v>2175</v>
      </c>
      <c r="F216">
        <v>890721.57</v>
      </c>
      <c r="G216">
        <v>43887</v>
      </c>
      <c r="H216">
        <v>43000</v>
      </c>
      <c r="I216">
        <v>209537.01</v>
      </c>
      <c r="J216">
        <v>788113.67</v>
      </c>
      <c r="L216">
        <v>54952</v>
      </c>
      <c r="M216">
        <v>2020</v>
      </c>
      <c r="O216">
        <v>46980.36</v>
      </c>
      <c r="Q216">
        <v>2215</v>
      </c>
      <c r="S216">
        <v>-221161.13</v>
      </c>
      <c r="T216">
        <v>1878069.39</v>
      </c>
      <c r="V216">
        <v>379026.24</v>
      </c>
      <c r="Z216">
        <v>364112</v>
      </c>
      <c r="AB216">
        <v>411555.6</v>
      </c>
      <c r="AE216">
        <v>76562.009999999995</v>
      </c>
      <c r="AF216">
        <v>15224</v>
      </c>
      <c r="AJ216">
        <v>27613</v>
      </c>
      <c r="AM216" s="123">
        <f t="shared" si="23"/>
        <v>977608.57</v>
      </c>
      <c r="AN216" s="129">
        <f t="shared" si="24"/>
        <v>103952.36</v>
      </c>
      <c r="AO216" s="142">
        <f t="shared" si="25"/>
        <v>873656.21</v>
      </c>
      <c r="AP216" s="143">
        <f t="shared" si="26"/>
        <v>743138.24</v>
      </c>
      <c r="AQ216" s="143">
        <f t="shared" si="27"/>
        <v>530954.61</v>
      </c>
      <c r="AR216" s="125">
        <f t="shared" si="22"/>
        <v>212183.63</v>
      </c>
    </row>
    <row r="217" spans="1:44" ht="14.4" thickBot="1" x14ac:dyDescent="0.3">
      <c r="A217" s="115" t="s">
        <v>298</v>
      </c>
      <c r="B217" s="115" t="s">
        <v>25</v>
      </c>
      <c r="C217" s="149">
        <v>7170</v>
      </c>
      <c r="D217" s="150" t="s">
        <v>786</v>
      </c>
      <c r="E217" t="s">
        <v>2179</v>
      </c>
      <c r="F217">
        <v>2156830.35</v>
      </c>
      <c r="G217">
        <v>66131.97</v>
      </c>
      <c r="H217">
        <v>78225.22</v>
      </c>
      <c r="I217">
        <v>392566.49</v>
      </c>
      <c r="J217">
        <v>1290591.8999999999</v>
      </c>
      <c r="L217">
        <v>0</v>
      </c>
      <c r="M217">
        <v>177905.7</v>
      </c>
      <c r="O217">
        <v>510</v>
      </c>
      <c r="S217">
        <v>-868449.41</v>
      </c>
      <c r="T217">
        <v>4524693.96</v>
      </c>
      <c r="V217">
        <v>715367.49</v>
      </c>
      <c r="Z217">
        <v>430957.3</v>
      </c>
      <c r="AA217">
        <v>203528</v>
      </c>
      <c r="AB217">
        <v>743227.7</v>
      </c>
      <c r="AE217">
        <v>264143.32</v>
      </c>
      <c r="AF217">
        <v>46702.52</v>
      </c>
      <c r="AJ217">
        <v>146093.57</v>
      </c>
      <c r="AM217" s="123">
        <f t="shared" si="23"/>
        <v>2301187.5400000005</v>
      </c>
      <c r="AN217" s="129">
        <f t="shared" si="24"/>
        <v>178415.7</v>
      </c>
      <c r="AO217" s="142">
        <f t="shared" si="25"/>
        <v>2122771.8400000003</v>
      </c>
      <c r="AP217" s="143">
        <f t="shared" si="26"/>
        <v>1349852.79</v>
      </c>
      <c r="AQ217" s="143">
        <f t="shared" si="27"/>
        <v>1200167.1100000001</v>
      </c>
      <c r="AR217" s="125">
        <f t="shared" si="22"/>
        <v>149685.67999999993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99"/>
  <sheetViews>
    <sheetView topLeftCell="S1" zoomScale="112" zoomScaleNormal="112" workbookViewId="0">
      <selection sqref="A1:Y1048576"/>
    </sheetView>
  </sheetViews>
  <sheetFormatPr defaultRowHeight="13.8" x14ac:dyDescent="0.25"/>
  <cols>
    <col min="1" max="1" width="43.296875" bestFit="1" customWidth="1"/>
  </cols>
  <sheetData>
    <row r="1" spans="1:25" x14ac:dyDescent="0.25">
      <c r="A1" t="s">
        <v>2056</v>
      </c>
      <c r="B1" t="s">
        <v>2057</v>
      </c>
      <c r="C1" t="s">
        <v>2058</v>
      </c>
      <c r="D1" t="s">
        <v>2059</v>
      </c>
      <c r="E1" t="s">
        <v>2061</v>
      </c>
      <c r="F1" t="s">
        <v>2062</v>
      </c>
      <c r="G1" t="s">
        <v>2064</v>
      </c>
      <c r="H1" t="s">
        <v>2065</v>
      </c>
      <c r="I1" t="s">
        <v>2067</v>
      </c>
      <c r="J1" t="s">
        <v>2068</v>
      </c>
      <c r="K1" t="s">
        <v>2070</v>
      </c>
      <c r="L1" t="s">
        <v>2071</v>
      </c>
      <c r="M1" t="s">
        <v>2072</v>
      </c>
      <c r="N1" t="s">
        <v>2073</v>
      </c>
      <c r="O1" t="s">
        <v>2074</v>
      </c>
      <c r="P1" t="s">
        <v>2075</v>
      </c>
      <c r="Q1" t="s">
        <v>2076</v>
      </c>
      <c r="R1" t="s">
        <v>2077</v>
      </c>
      <c r="S1" t="s">
        <v>2078</v>
      </c>
      <c r="T1" t="s">
        <v>2079</v>
      </c>
      <c r="U1" t="s">
        <v>2080</v>
      </c>
      <c r="V1" t="s">
        <v>2081</v>
      </c>
      <c r="W1" t="s">
        <v>2082</v>
      </c>
      <c r="X1" t="s">
        <v>2083</v>
      </c>
      <c r="Y1" t="s">
        <v>2084</v>
      </c>
    </row>
    <row r="2" spans="1:25" x14ac:dyDescent="0.25">
      <c r="A2" t="s">
        <v>2085</v>
      </c>
      <c r="B2" t="s">
        <v>2086</v>
      </c>
      <c r="C2" t="s">
        <v>2087</v>
      </c>
      <c r="D2" t="s">
        <v>2088</v>
      </c>
      <c r="E2" t="s">
        <v>2090</v>
      </c>
      <c r="F2" t="s">
        <v>2091</v>
      </c>
      <c r="G2" t="s">
        <v>2093</v>
      </c>
      <c r="H2" t="s">
        <v>2094</v>
      </c>
      <c r="I2" t="s">
        <v>2096</v>
      </c>
      <c r="J2" t="s">
        <v>2097</v>
      </c>
      <c r="K2" t="s">
        <v>2099</v>
      </c>
      <c r="L2" t="s">
        <v>2100</v>
      </c>
      <c r="M2" t="s">
        <v>2101</v>
      </c>
      <c r="N2" t="s">
        <v>2102</v>
      </c>
      <c r="O2" t="s">
        <v>2103</v>
      </c>
      <c r="P2" t="s">
        <v>2104</v>
      </c>
      <c r="Q2" t="s">
        <v>2105</v>
      </c>
      <c r="R2" t="s">
        <v>2106</v>
      </c>
      <c r="S2" t="s">
        <v>2107</v>
      </c>
      <c r="T2" t="s">
        <v>2108</v>
      </c>
      <c r="U2" t="s">
        <v>2109</v>
      </c>
      <c r="V2" t="s">
        <v>2110</v>
      </c>
      <c r="W2" t="s">
        <v>2111</v>
      </c>
      <c r="X2" t="s">
        <v>2112</v>
      </c>
      <c r="Y2" t="s">
        <v>2113</v>
      </c>
    </row>
    <row r="3" spans="1:25" x14ac:dyDescent="0.25">
      <c r="A3" t="s">
        <v>2114</v>
      </c>
      <c r="B3">
        <v>73507187.480000004</v>
      </c>
      <c r="C3">
        <v>5049770.34</v>
      </c>
      <c r="D3">
        <v>11624846.029999999</v>
      </c>
      <c r="E3">
        <v>79134791.209999993</v>
      </c>
      <c r="F3">
        <v>25508475.34</v>
      </c>
      <c r="G3">
        <v>985462.04</v>
      </c>
      <c r="H3">
        <v>2475725.17</v>
      </c>
      <c r="I3">
        <v>5167961.32</v>
      </c>
      <c r="J3">
        <v>190721.3</v>
      </c>
      <c r="K3">
        <v>9666987.4000000004</v>
      </c>
      <c r="L3">
        <v>3863787.83</v>
      </c>
      <c r="M3">
        <v>32106197.109999999</v>
      </c>
      <c r="N3">
        <v>144447352.61000001</v>
      </c>
      <c r="O3">
        <v>17046607.66</v>
      </c>
      <c r="P3">
        <v>543180.19999999995</v>
      </c>
      <c r="Q3">
        <v>6184.76</v>
      </c>
      <c r="R3">
        <v>25676867.32</v>
      </c>
      <c r="S3">
        <v>3336038</v>
      </c>
      <c r="T3">
        <v>31680449.510000002</v>
      </c>
      <c r="U3">
        <v>169463</v>
      </c>
      <c r="V3">
        <v>68438.600000000006</v>
      </c>
      <c r="W3">
        <v>14425330.710000001</v>
      </c>
      <c r="X3">
        <v>4080368.7</v>
      </c>
      <c r="Y3">
        <v>263951.8</v>
      </c>
    </row>
    <row r="4" spans="1:25" x14ac:dyDescent="0.25">
      <c r="A4" t="s">
        <v>2337</v>
      </c>
      <c r="B4">
        <v>4243131.5999999996</v>
      </c>
      <c r="C4">
        <v>4420</v>
      </c>
      <c r="D4">
        <v>104365.53</v>
      </c>
      <c r="E4">
        <v>2000028.5</v>
      </c>
      <c r="F4">
        <v>393393.21</v>
      </c>
      <c r="H4">
        <v>0</v>
      </c>
      <c r="I4">
        <v>228466</v>
      </c>
      <c r="J4">
        <v>775.5</v>
      </c>
      <c r="M4">
        <v>5041238.41</v>
      </c>
      <c r="N4">
        <v>1723269</v>
      </c>
      <c r="O4">
        <v>66892.350000000006</v>
      </c>
      <c r="P4">
        <v>17500</v>
      </c>
      <c r="R4">
        <v>695329.16</v>
      </c>
      <c r="T4">
        <v>779073.16</v>
      </c>
      <c r="U4">
        <v>43870</v>
      </c>
      <c r="V4">
        <v>15220</v>
      </c>
      <c r="W4">
        <v>131262.10999999999</v>
      </c>
      <c r="X4">
        <v>58706.31</v>
      </c>
    </row>
    <row r="5" spans="1:25" x14ac:dyDescent="0.25">
      <c r="A5" t="s">
        <v>2338</v>
      </c>
      <c r="B5">
        <v>221863.06</v>
      </c>
      <c r="C5">
        <v>2929.6</v>
      </c>
      <c r="D5">
        <v>133692.98000000001</v>
      </c>
      <c r="E5">
        <v>327425.53999999998</v>
      </c>
      <c r="F5">
        <v>114754.84</v>
      </c>
      <c r="G5">
        <v>45558.6</v>
      </c>
      <c r="J5">
        <v>18.5</v>
      </c>
      <c r="K5">
        <v>64590</v>
      </c>
      <c r="M5">
        <v>-1072272.5900000001</v>
      </c>
      <c r="N5">
        <v>1740746.12</v>
      </c>
      <c r="O5">
        <v>58964.43</v>
      </c>
      <c r="R5">
        <v>269488</v>
      </c>
      <c r="S5">
        <v>100800</v>
      </c>
      <c r="T5">
        <v>287738</v>
      </c>
      <c r="W5">
        <v>96839.28</v>
      </c>
      <c r="X5">
        <v>22649.759999999998</v>
      </c>
    </row>
    <row r="6" spans="1:25" x14ac:dyDescent="0.25">
      <c r="A6" t="s">
        <v>2339</v>
      </c>
      <c r="B6">
        <v>2115293.58</v>
      </c>
      <c r="C6">
        <v>19881.66</v>
      </c>
      <c r="D6">
        <v>106886.86</v>
      </c>
      <c r="E6">
        <v>423380.86</v>
      </c>
      <c r="F6">
        <v>339587.87</v>
      </c>
      <c r="G6">
        <v>0</v>
      </c>
      <c r="H6">
        <v>1320.81</v>
      </c>
      <c r="I6">
        <v>51551</v>
      </c>
      <c r="J6">
        <v>441.67</v>
      </c>
      <c r="M6">
        <v>1213769.83</v>
      </c>
      <c r="N6">
        <v>2169071.4500000002</v>
      </c>
      <c r="O6">
        <v>310786.03000000003</v>
      </c>
      <c r="P6">
        <v>4800</v>
      </c>
      <c r="R6">
        <v>586255.93999999994</v>
      </c>
      <c r="T6">
        <v>806610.94</v>
      </c>
      <c r="U6">
        <v>24000</v>
      </c>
      <c r="W6">
        <v>351243.09</v>
      </c>
      <c r="X6">
        <v>10488.77</v>
      </c>
      <c r="Y6">
        <v>140623.1</v>
      </c>
    </row>
    <row r="7" spans="1:25" x14ac:dyDescent="0.25">
      <c r="A7" t="s">
        <v>2340</v>
      </c>
      <c r="B7">
        <v>997309.85</v>
      </c>
      <c r="C7">
        <v>900</v>
      </c>
      <c r="D7">
        <v>97412.33</v>
      </c>
      <c r="E7">
        <v>255345.3</v>
      </c>
      <c r="F7">
        <v>96683.31</v>
      </c>
      <c r="G7">
        <v>0</v>
      </c>
      <c r="J7">
        <v>301.39999999999998</v>
      </c>
      <c r="K7">
        <v>298697</v>
      </c>
      <c r="M7">
        <v>850530.93</v>
      </c>
      <c r="N7">
        <v>235221.96</v>
      </c>
      <c r="O7">
        <v>69375.33</v>
      </c>
      <c r="R7">
        <v>506768.72</v>
      </c>
      <c r="S7">
        <v>146400</v>
      </c>
      <c r="T7">
        <v>532300.72</v>
      </c>
      <c r="W7">
        <v>114373.95</v>
      </c>
      <c r="X7">
        <v>12969.88</v>
      </c>
    </row>
    <row r="8" spans="1:25" x14ac:dyDescent="0.25">
      <c r="A8" t="s">
        <v>2341</v>
      </c>
      <c r="B8">
        <v>560644.27</v>
      </c>
      <c r="C8">
        <v>83733.87</v>
      </c>
      <c r="D8">
        <v>215913.12</v>
      </c>
      <c r="E8">
        <v>450821.75</v>
      </c>
      <c r="F8">
        <v>284435.51</v>
      </c>
      <c r="H8">
        <v>25049.59</v>
      </c>
      <c r="I8">
        <v>189850</v>
      </c>
      <c r="J8">
        <v>789.99</v>
      </c>
      <c r="K8">
        <v>6490</v>
      </c>
      <c r="L8">
        <v>-235297.35</v>
      </c>
      <c r="N8">
        <v>1649277.25</v>
      </c>
      <c r="O8">
        <v>96261.42</v>
      </c>
      <c r="R8">
        <v>329322.26</v>
      </c>
      <c r="S8">
        <v>112000</v>
      </c>
      <c r="T8">
        <v>413738.26</v>
      </c>
      <c r="W8">
        <v>144199.35999999999</v>
      </c>
      <c r="X8">
        <v>20257.02</v>
      </c>
    </row>
    <row r="9" spans="1:25" x14ac:dyDescent="0.25">
      <c r="A9" t="s">
        <v>2342</v>
      </c>
      <c r="B9">
        <v>829745.66</v>
      </c>
      <c r="C9">
        <v>5430.46</v>
      </c>
      <c r="D9">
        <v>86055.83</v>
      </c>
      <c r="E9">
        <v>15088.86</v>
      </c>
      <c r="F9">
        <v>316537.64</v>
      </c>
      <c r="I9">
        <v>454086</v>
      </c>
      <c r="J9">
        <v>2.0299999999999998</v>
      </c>
      <c r="K9">
        <v>207034</v>
      </c>
      <c r="M9">
        <v>423588.64</v>
      </c>
      <c r="N9">
        <v>169383.81</v>
      </c>
      <c r="O9">
        <v>146530.15</v>
      </c>
      <c r="R9">
        <v>178629.61</v>
      </c>
      <c r="T9">
        <v>231490.61</v>
      </c>
      <c r="W9">
        <v>66680.210000000006</v>
      </c>
      <c r="X9">
        <v>28224.97</v>
      </c>
    </row>
    <row r="10" spans="1:25" x14ac:dyDescent="0.25">
      <c r="A10" t="s">
        <v>2343</v>
      </c>
      <c r="B10">
        <v>1792320.81</v>
      </c>
      <c r="C10">
        <v>40853.480000000003</v>
      </c>
      <c r="D10">
        <v>34670.800000000003</v>
      </c>
      <c r="E10">
        <v>765187.51</v>
      </c>
      <c r="F10">
        <v>282912.53999999998</v>
      </c>
      <c r="G10">
        <v>294300</v>
      </c>
      <c r="J10">
        <v>0</v>
      </c>
      <c r="M10">
        <v>1145378.3700000001</v>
      </c>
      <c r="N10">
        <v>1442563.02</v>
      </c>
      <c r="O10">
        <v>143281.01</v>
      </c>
      <c r="R10">
        <v>387469</v>
      </c>
      <c r="S10">
        <v>160800</v>
      </c>
      <c r="T10">
        <v>492232</v>
      </c>
      <c r="W10">
        <v>106272.56</v>
      </c>
      <c r="X10">
        <v>58341.7</v>
      </c>
      <c r="Y10">
        <v>1000</v>
      </c>
    </row>
    <row r="11" spans="1:25" x14ac:dyDescent="0.25">
      <c r="A11" t="s">
        <v>2344</v>
      </c>
      <c r="B11">
        <v>497564.37</v>
      </c>
      <c r="C11">
        <v>0</v>
      </c>
      <c r="D11">
        <v>105953.62</v>
      </c>
      <c r="E11">
        <v>171579.21</v>
      </c>
      <c r="F11">
        <v>203849.18</v>
      </c>
      <c r="G11">
        <v>0</v>
      </c>
      <c r="H11">
        <v>68841</v>
      </c>
      <c r="I11">
        <v>49600</v>
      </c>
      <c r="J11">
        <v>3520.79</v>
      </c>
      <c r="M11">
        <v>458927.4</v>
      </c>
      <c r="N11">
        <v>484200</v>
      </c>
      <c r="O11">
        <v>69691.350000000006</v>
      </c>
      <c r="R11">
        <v>390178.72</v>
      </c>
      <c r="S11">
        <v>101600</v>
      </c>
      <c r="T11">
        <v>475793.72</v>
      </c>
      <c r="W11">
        <v>137680.84</v>
      </c>
      <c r="X11">
        <v>34138.32</v>
      </c>
    </row>
    <row r="12" spans="1:25" x14ac:dyDescent="0.25">
      <c r="A12" t="s">
        <v>2345</v>
      </c>
      <c r="B12">
        <v>1165361.44</v>
      </c>
      <c r="C12">
        <v>0</v>
      </c>
      <c r="D12">
        <v>306252.75</v>
      </c>
      <c r="E12">
        <v>357063.89</v>
      </c>
      <c r="F12">
        <v>249768.08</v>
      </c>
      <c r="I12">
        <v>26400</v>
      </c>
      <c r="J12">
        <v>3310</v>
      </c>
      <c r="K12">
        <v>262700</v>
      </c>
      <c r="M12">
        <v>-89335.49</v>
      </c>
      <c r="N12">
        <v>1884119.29</v>
      </c>
      <c r="O12">
        <v>123795.61</v>
      </c>
      <c r="R12">
        <v>333158</v>
      </c>
      <c r="S12">
        <v>169200</v>
      </c>
      <c r="T12">
        <v>410808</v>
      </c>
      <c r="U12">
        <v>24000</v>
      </c>
      <c r="W12">
        <v>173927.42</v>
      </c>
      <c r="X12">
        <v>26165.83</v>
      </c>
    </row>
    <row r="13" spans="1:25" x14ac:dyDescent="0.25">
      <c r="A13" t="s">
        <v>2346</v>
      </c>
      <c r="B13">
        <v>919748.54</v>
      </c>
      <c r="C13">
        <v>8689.5</v>
      </c>
      <c r="D13">
        <v>87010.85</v>
      </c>
      <c r="E13">
        <v>6604833.8799999999</v>
      </c>
      <c r="F13">
        <v>431682.29</v>
      </c>
      <c r="J13">
        <v>4057.88</v>
      </c>
      <c r="M13">
        <v>7479296.71</v>
      </c>
      <c r="N13">
        <v>684118.79</v>
      </c>
      <c r="O13">
        <v>99551.73</v>
      </c>
      <c r="R13">
        <v>380950</v>
      </c>
      <c r="S13">
        <v>151200</v>
      </c>
      <c r="T13">
        <v>494574</v>
      </c>
      <c r="W13">
        <v>167589.17000000001</v>
      </c>
      <c r="X13">
        <v>85046.88</v>
      </c>
    </row>
    <row r="14" spans="1:25" x14ac:dyDescent="0.25">
      <c r="A14" t="s">
        <v>2347</v>
      </c>
      <c r="B14">
        <v>741636.71</v>
      </c>
      <c r="C14">
        <v>116910.25</v>
      </c>
      <c r="D14">
        <v>48731.77</v>
      </c>
      <c r="E14">
        <v>1501767.17</v>
      </c>
      <c r="F14">
        <v>718903.61</v>
      </c>
      <c r="J14">
        <v>299.07</v>
      </c>
      <c r="M14">
        <v>2302990.59</v>
      </c>
      <c r="N14">
        <v>865361.67</v>
      </c>
      <c r="O14">
        <v>105376.54</v>
      </c>
      <c r="R14">
        <v>406755.5</v>
      </c>
      <c r="T14">
        <v>439769.5</v>
      </c>
      <c r="W14">
        <v>78459.009999999995</v>
      </c>
      <c r="X14">
        <v>34605.35</v>
      </c>
    </row>
    <row r="15" spans="1:25" x14ac:dyDescent="0.25">
      <c r="A15" t="s">
        <v>2348</v>
      </c>
      <c r="B15">
        <v>595953.68000000005</v>
      </c>
      <c r="C15">
        <v>3391.5</v>
      </c>
      <c r="D15">
        <v>137924.16</v>
      </c>
      <c r="E15">
        <v>258625.68</v>
      </c>
      <c r="F15">
        <v>164388.72</v>
      </c>
      <c r="I15">
        <v>29200</v>
      </c>
      <c r="J15">
        <v>1495.95</v>
      </c>
      <c r="M15">
        <v>-503604.68</v>
      </c>
      <c r="N15">
        <v>1709548.67</v>
      </c>
      <c r="O15">
        <v>40210.31</v>
      </c>
      <c r="R15">
        <v>113924.4</v>
      </c>
      <c r="S15">
        <v>70800</v>
      </c>
      <c r="T15">
        <v>207038.4</v>
      </c>
      <c r="W15">
        <v>76147.899999999994</v>
      </c>
      <c r="X15">
        <v>18104.61</v>
      </c>
    </row>
    <row r="16" spans="1:25" x14ac:dyDescent="0.25">
      <c r="A16" t="s">
        <v>2430</v>
      </c>
      <c r="B16">
        <v>929255.27</v>
      </c>
      <c r="C16">
        <v>51368.65</v>
      </c>
      <c r="D16">
        <v>149566.82999999999</v>
      </c>
      <c r="E16">
        <v>511859.58</v>
      </c>
      <c r="F16">
        <v>196363.38</v>
      </c>
      <c r="H16">
        <v>0</v>
      </c>
      <c r="I16">
        <v>133980</v>
      </c>
      <c r="J16">
        <v>3</v>
      </c>
      <c r="K16">
        <v>461632</v>
      </c>
      <c r="M16">
        <v>-1039999.69</v>
      </c>
      <c r="N16">
        <v>2287426.9300000002</v>
      </c>
      <c r="O16">
        <v>42098.69</v>
      </c>
      <c r="R16">
        <v>172767</v>
      </c>
      <c r="S16">
        <v>127200</v>
      </c>
      <c r="T16">
        <v>221799</v>
      </c>
      <c r="W16">
        <v>105727.22</v>
      </c>
      <c r="X16">
        <v>19168</v>
      </c>
    </row>
    <row r="17" spans="1:25" x14ac:dyDescent="0.25">
      <c r="A17" t="s">
        <v>2349</v>
      </c>
      <c r="B17">
        <v>158283.68</v>
      </c>
      <c r="C17">
        <v>0</v>
      </c>
      <c r="D17">
        <v>103828.69</v>
      </c>
      <c r="E17">
        <v>364009.18</v>
      </c>
      <c r="F17">
        <v>134645.07999999999</v>
      </c>
      <c r="J17">
        <v>1265</v>
      </c>
      <c r="M17">
        <v>-1198221.3899999999</v>
      </c>
      <c r="N17">
        <v>2091979.99</v>
      </c>
      <c r="O17">
        <v>61081.75</v>
      </c>
      <c r="R17">
        <v>192162.4</v>
      </c>
      <c r="S17">
        <v>48129.24</v>
      </c>
      <c r="T17">
        <v>268310.40000000002</v>
      </c>
      <c r="W17">
        <v>111768.91</v>
      </c>
      <c r="X17">
        <v>24790.78</v>
      </c>
      <c r="Y17">
        <v>30760.27</v>
      </c>
    </row>
    <row r="18" spans="1:25" x14ac:dyDescent="0.25">
      <c r="A18" t="s">
        <v>2350</v>
      </c>
      <c r="B18">
        <v>97976.960000000006</v>
      </c>
      <c r="C18">
        <v>0</v>
      </c>
      <c r="D18">
        <v>16527.919999999998</v>
      </c>
      <c r="E18">
        <v>206017.11</v>
      </c>
      <c r="F18">
        <v>41831.56</v>
      </c>
      <c r="H18">
        <v>25099</v>
      </c>
      <c r="M18">
        <v>-1558869.74</v>
      </c>
      <c r="N18">
        <v>1967042.37</v>
      </c>
      <c r="O18">
        <v>23100</v>
      </c>
      <c r="R18">
        <v>106981</v>
      </c>
      <c r="S18">
        <v>21646.27</v>
      </c>
      <c r="T18">
        <v>109981</v>
      </c>
      <c r="W18">
        <v>97908</v>
      </c>
      <c r="X18">
        <v>14756.35</v>
      </c>
    </row>
    <row r="19" spans="1:25" x14ac:dyDescent="0.25">
      <c r="A19" t="s">
        <v>2351</v>
      </c>
      <c r="B19">
        <v>125010.74</v>
      </c>
      <c r="C19">
        <v>0</v>
      </c>
      <c r="D19">
        <v>17701.23</v>
      </c>
      <c r="E19">
        <v>664888.89</v>
      </c>
      <c r="F19">
        <v>83477.55</v>
      </c>
      <c r="J19">
        <v>1550</v>
      </c>
      <c r="M19">
        <v>-735511.68</v>
      </c>
      <c r="N19">
        <v>1776680.82</v>
      </c>
      <c r="O19">
        <v>16450.64</v>
      </c>
      <c r="R19">
        <v>247387</v>
      </c>
      <c r="S19">
        <v>45600</v>
      </c>
      <c r="T19">
        <v>318621</v>
      </c>
      <c r="W19">
        <v>123186.92</v>
      </c>
      <c r="X19">
        <v>19270.45</v>
      </c>
    </row>
    <row r="20" spans="1:25" x14ac:dyDescent="0.25">
      <c r="A20" t="s">
        <v>2352</v>
      </c>
      <c r="B20">
        <v>1798676.24</v>
      </c>
      <c r="C20">
        <v>7344</v>
      </c>
      <c r="D20">
        <v>59380.2</v>
      </c>
      <c r="E20">
        <v>573384.23</v>
      </c>
      <c r="F20">
        <v>724563.47</v>
      </c>
      <c r="H20">
        <v>0</v>
      </c>
      <c r="I20">
        <v>119774</v>
      </c>
      <c r="J20">
        <v>13.31</v>
      </c>
      <c r="K20">
        <v>334742.82</v>
      </c>
      <c r="M20">
        <v>471563.55</v>
      </c>
      <c r="N20">
        <v>2074982.75</v>
      </c>
      <c r="O20">
        <v>430916.57</v>
      </c>
      <c r="Q20">
        <v>134.02000000000001</v>
      </c>
      <c r="R20">
        <v>299422</v>
      </c>
      <c r="T20">
        <v>350922</v>
      </c>
      <c r="W20">
        <v>156474.73000000001</v>
      </c>
      <c r="X20">
        <v>60804.15</v>
      </c>
      <c r="Y20">
        <v>0</v>
      </c>
    </row>
    <row r="21" spans="1:25" x14ac:dyDescent="0.25">
      <c r="A21" t="s">
        <v>2353</v>
      </c>
      <c r="B21">
        <v>531548.5</v>
      </c>
      <c r="C21">
        <v>3693</v>
      </c>
      <c r="D21">
        <v>112094.9</v>
      </c>
      <c r="E21">
        <v>59658.22</v>
      </c>
      <c r="F21">
        <v>117258.88</v>
      </c>
      <c r="G21">
        <v>0</v>
      </c>
      <c r="H21">
        <v>8600</v>
      </c>
      <c r="I21">
        <v>285500.15999999997</v>
      </c>
      <c r="J21">
        <v>145.94999999999999</v>
      </c>
      <c r="M21">
        <v>-587938.16</v>
      </c>
      <c r="N21">
        <v>1108892.57</v>
      </c>
      <c r="O21">
        <v>186042.21</v>
      </c>
      <c r="R21">
        <v>175532</v>
      </c>
      <c r="S21">
        <v>6000</v>
      </c>
      <c r="T21">
        <v>233032</v>
      </c>
      <c r="W21">
        <v>108231.06</v>
      </c>
      <c r="X21">
        <v>17258.169999999998</v>
      </c>
    </row>
    <row r="22" spans="1:25" x14ac:dyDescent="0.25">
      <c r="A22" t="s">
        <v>2354</v>
      </c>
      <c r="B22">
        <v>1548819.55</v>
      </c>
      <c r="C22">
        <v>2427</v>
      </c>
      <c r="D22">
        <v>50437.86</v>
      </c>
      <c r="E22">
        <v>237033.68</v>
      </c>
      <c r="F22">
        <v>296589.57</v>
      </c>
      <c r="G22">
        <v>0</v>
      </c>
      <c r="H22">
        <v>27717.919999999998</v>
      </c>
      <c r="J22">
        <v>83.95</v>
      </c>
      <c r="K22">
        <v>121913.82</v>
      </c>
      <c r="M22">
        <v>1133001.25</v>
      </c>
      <c r="N22">
        <v>1357301.45</v>
      </c>
      <c r="O22">
        <v>428645.24</v>
      </c>
      <c r="R22">
        <v>344720.2</v>
      </c>
      <c r="S22">
        <v>5000</v>
      </c>
      <c r="T22">
        <v>364480.2</v>
      </c>
      <c r="W22">
        <v>160116.81</v>
      </c>
      <c r="X22">
        <v>758479.16</v>
      </c>
    </row>
    <row r="23" spans="1:25" x14ac:dyDescent="0.25">
      <c r="A23" t="s">
        <v>2355</v>
      </c>
      <c r="B23">
        <v>544419.24</v>
      </c>
      <c r="C23">
        <v>949.25</v>
      </c>
      <c r="D23">
        <v>101459.04</v>
      </c>
      <c r="E23">
        <v>52990.34</v>
      </c>
      <c r="F23">
        <v>324778.13</v>
      </c>
      <c r="G23">
        <v>0</v>
      </c>
      <c r="H23">
        <v>35994.5</v>
      </c>
      <c r="I23">
        <v>0.19</v>
      </c>
      <c r="J23">
        <v>181.21</v>
      </c>
      <c r="K23">
        <v>117040.66</v>
      </c>
      <c r="M23">
        <v>-198771.35</v>
      </c>
      <c r="N23">
        <v>1339755.76</v>
      </c>
      <c r="O23">
        <v>264632.90000000002</v>
      </c>
      <c r="R23">
        <v>366521.5</v>
      </c>
      <c r="S23">
        <v>6000</v>
      </c>
      <c r="T23">
        <v>429441.5</v>
      </c>
      <c r="W23">
        <v>203529.84</v>
      </c>
      <c r="X23">
        <v>273788.03000000003</v>
      </c>
    </row>
    <row r="24" spans="1:25" x14ac:dyDescent="0.25">
      <c r="A24" t="s">
        <v>2356</v>
      </c>
      <c r="B24">
        <v>350302.14</v>
      </c>
      <c r="C24">
        <v>0</v>
      </c>
      <c r="D24">
        <v>7433.44</v>
      </c>
      <c r="E24">
        <v>3136323.04</v>
      </c>
      <c r="F24">
        <v>209591.32</v>
      </c>
      <c r="H24">
        <v>15928.98</v>
      </c>
      <c r="I24">
        <v>53800</v>
      </c>
      <c r="J24">
        <v>0</v>
      </c>
      <c r="M24">
        <v>3290773.76</v>
      </c>
      <c r="N24">
        <v>391756.52</v>
      </c>
      <c r="O24">
        <v>122792.51</v>
      </c>
      <c r="R24">
        <v>146699.79999999999</v>
      </c>
      <c r="T24">
        <v>153199.79999999999</v>
      </c>
      <c r="W24">
        <v>123317.55</v>
      </c>
      <c r="X24">
        <v>41584.28</v>
      </c>
    </row>
    <row r="25" spans="1:25" x14ac:dyDescent="0.25">
      <c r="A25" t="s">
        <v>2357</v>
      </c>
      <c r="B25">
        <v>309358.09999999998</v>
      </c>
      <c r="C25">
        <v>824</v>
      </c>
      <c r="D25">
        <v>44141.33</v>
      </c>
      <c r="E25">
        <v>1125115.8799999999</v>
      </c>
      <c r="F25">
        <v>220152.92</v>
      </c>
      <c r="H25">
        <v>6825</v>
      </c>
      <c r="J25">
        <v>1103.7</v>
      </c>
      <c r="K25">
        <v>205514.88</v>
      </c>
      <c r="M25">
        <v>1173065.1299999999</v>
      </c>
      <c r="N25">
        <v>459399.49</v>
      </c>
      <c r="O25">
        <v>88745.51</v>
      </c>
      <c r="R25">
        <v>197995</v>
      </c>
      <c r="T25">
        <v>220895</v>
      </c>
      <c r="W25">
        <v>139285.12</v>
      </c>
      <c r="X25">
        <v>72876.36</v>
      </c>
    </row>
    <row r="26" spans="1:25" x14ac:dyDescent="0.25">
      <c r="A26" t="s">
        <v>2358</v>
      </c>
      <c r="B26">
        <v>542035.34</v>
      </c>
      <c r="C26">
        <v>645</v>
      </c>
      <c r="D26">
        <v>92488.05</v>
      </c>
      <c r="E26">
        <v>89607.48</v>
      </c>
      <c r="F26">
        <v>324759.59999999998</v>
      </c>
      <c r="H26">
        <v>0</v>
      </c>
      <c r="J26">
        <v>768.5</v>
      </c>
      <c r="K26">
        <v>283278.09999999998</v>
      </c>
      <c r="M26">
        <v>306983.71999999997</v>
      </c>
      <c r="N26">
        <v>556569.79</v>
      </c>
      <c r="O26">
        <v>187204.88</v>
      </c>
      <c r="R26">
        <v>241164.6</v>
      </c>
      <c r="S26">
        <v>3000</v>
      </c>
      <c r="T26">
        <v>342314.6</v>
      </c>
      <c r="W26">
        <v>100009.74</v>
      </c>
      <c r="X26">
        <v>87109.78</v>
      </c>
    </row>
    <row r="27" spans="1:25" x14ac:dyDescent="0.25">
      <c r="A27" t="s">
        <v>2359</v>
      </c>
      <c r="B27">
        <v>580235.53</v>
      </c>
      <c r="C27">
        <v>1413</v>
      </c>
      <c r="D27">
        <v>54222.52</v>
      </c>
      <c r="E27">
        <v>14187.03</v>
      </c>
      <c r="F27">
        <v>112584.45</v>
      </c>
      <c r="H27">
        <v>14755.16</v>
      </c>
      <c r="I27">
        <v>47979.07</v>
      </c>
      <c r="J27">
        <v>18.5</v>
      </c>
      <c r="K27">
        <v>260979.81</v>
      </c>
      <c r="M27">
        <v>-1302848.6000000001</v>
      </c>
      <c r="N27">
        <v>1714928.69</v>
      </c>
      <c r="O27">
        <v>169002.9</v>
      </c>
      <c r="R27">
        <v>99630</v>
      </c>
      <c r="T27">
        <v>134430</v>
      </c>
      <c r="W27">
        <v>95453.99</v>
      </c>
      <c r="X27">
        <v>11919.01</v>
      </c>
    </row>
    <row r="28" spans="1:25" x14ac:dyDescent="0.25">
      <c r="A28" t="s">
        <v>2360</v>
      </c>
      <c r="B28">
        <v>389100.45</v>
      </c>
      <c r="C28">
        <v>6845</v>
      </c>
      <c r="D28">
        <v>74238.87</v>
      </c>
      <c r="E28">
        <v>51650.96</v>
      </c>
      <c r="F28">
        <v>125096.94</v>
      </c>
      <c r="H28">
        <v>27875</v>
      </c>
      <c r="K28">
        <v>617565</v>
      </c>
      <c r="M28">
        <v>-2226918.7999999998</v>
      </c>
      <c r="N28">
        <v>2179663.7000000002</v>
      </c>
      <c r="O28">
        <v>205460.26</v>
      </c>
      <c r="R28">
        <v>109122.5</v>
      </c>
      <c r="T28">
        <v>123322.5</v>
      </c>
      <c r="W28">
        <v>127448.89</v>
      </c>
      <c r="X28">
        <v>15064.05</v>
      </c>
    </row>
    <row r="29" spans="1:25" x14ac:dyDescent="0.25">
      <c r="A29" t="s">
        <v>2361</v>
      </c>
      <c r="B29">
        <v>613135.61</v>
      </c>
      <c r="C29">
        <v>1811</v>
      </c>
      <c r="D29">
        <v>91058.22</v>
      </c>
      <c r="E29">
        <v>112980.7</v>
      </c>
      <c r="F29">
        <v>177035.17</v>
      </c>
      <c r="G29">
        <v>0</v>
      </c>
      <c r="H29">
        <v>0</v>
      </c>
      <c r="I29">
        <v>310540</v>
      </c>
      <c r="J29">
        <v>98.3</v>
      </c>
      <c r="K29">
        <v>512190</v>
      </c>
      <c r="M29">
        <v>-1552345.15</v>
      </c>
      <c r="N29">
        <v>1560653.49</v>
      </c>
      <c r="O29">
        <v>297007.48</v>
      </c>
      <c r="R29">
        <v>216888.51</v>
      </c>
      <c r="S29">
        <v>5400</v>
      </c>
      <c r="T29">
        <v>236488.51</v>
      </c>
      <c r="W29">
        <v>95006.95</v>
      </c>
      <c r="X29">
        <v>22916.47</v>
      </c>
    </row>
    <row r="30" spans="1:25" x14ac:dyDescent="0.25">
      <c r="A30" t="s">
        <v>2362</v>
      </c>
      <c r="B30">
        <v>141332.35999999999</v>
      </c>
      <c r="C30">
        <v>89207</v>
      </c>
      <c r="D30">
        <v>104962.31</v>
      </c>
      <c r="E30">
        <v>505803.82</v>
      </c>
      <c r="F30">
        <v>145759.82</v>
      </c>
      <c r="H30">
        <v>26075</v>
      </c>
      <c r="J30">
        <v>480</v>
      </c>
      <c r="K30">
        <v>120084.15</v>
      </c>
      <c r="M30">
        <v>995645.41</v>
      </c>
      <c r="O30">
        <v>251753.05</v>
      </c>
      <c r="Q30">
        <v>0.39</v>
      </c>
      <c r="R30">
        <v>273867.7</v>
      </c>
      <c r="S30">
        <v>4220</v>
      </c>
      <c r="T30">
        <v>490415.7</v>
      </c>
      <c r="U30">
        <v>500</v>
      </c>
      <c r="W30">
        <v>169681.63</v>
      </c>
      <c r="X30">
        <v>24463.06</v>
      </c>
    </row>
    <row r="31" spans="1:25" x14ac:dyDescent="0.25">
      <c r="A31" t="s">
        <v>2363</v>
      </c>
      <c r="B31">
        <v>904534.78</v>
      </c>
      <c r="C31">
        <v>617140</v>
      </c>
      <c r="D31">
        <v>233075.36</v>
      </c>
      <c r="E31">
        <v>568838.14</v>
      </c>
      <c r="F31">
        <v>244724.12</v>
      </c>
      <c r="G31">
        <v>0</v>
      </c>
      <c r="H31">
        <v>40722.5</v>
      </c>
      <c r="J31">
        <v>1500</v>
      </c>
      <c r="M31">
        <v>-525113.53</v>
      </c>
      <c r="N31">
        <v>2580473.12</v>
      </c>
      <c r="O31">
        <v>954849.7</v>
      </c>
      <c r="R31">
        <v>306323.5</v>
      </c>
      <c r="S31">
        <v>8760</v>
      </c>
      <c r="T31">
        <v>469712.5</v>
      </c>
      <c r="U31">
        <v>480</v>
      </c>
      <c r="V31">
        <v>1632</v>
      </c>
      <c r="W31">
        <v>291844.87</v>
      </c>
      <c r="X31">
        <v>35481.79</v>
      </c>
      <c r="Y31">
        <v>51.73</v>
      </c>
    </row>
    <row r="32" spans="1:25" x14ac:dyDescent="0.25">
      <c r="A32" t="s">
        <v>2364</v>
      </c>
      <c r="B32">
        <v>622380.74</v>
      </c>
      <c r="C32">
        <v>36380</v>
      </c>
      <c r="D32">
        <v>164017.93</v>
      </c>
      <c r="E32">
        <v>559422.84</v>
      </c>
      <c r="F32">
        <v>77508.33</v>
      </c>
      <c r="H32">
        <v>20025</v>
      </c>
      <c r="J32">
        <v>0</v>
      </c>
      <c r="M32">
        <v>-247574.91</v>
      </c>
      <c r="N32">
        <v>1664645.88</v>
      </c>
      <c r="O32">
        <v>205805.34</v>
      </c>
      <c r="R32">
        <v>231861</v>
      </c>
      <c r="S32">
        <v>2890</v>
      </c>
      <c r="T32">
        <v>315008</v>
      </c>
      <c r="W32">
        <v>79929.289999999994</v>
      </c>
      <c r="X32">
        <v>23005.18</v>
      </c>
    </row>
    <row r="33" spans="1:25" x14ac:dyDescent="0.25">
      <c r="A33" t="s">
        <v>2365</v>
      </c>
      <c r="B33">
        <v>570001.18000000005</v>
      </c>
      <c r="C33">
        <v>18783.900000000001</v>
      </c>
      <c r="D33">
        <v>118809.07</v>
      </c>
      <c r="E33">
        <v>2519934.36</v>
      </c>
      <c r="F33">
        <v>244625.12</v>
      </c>
      <c r="G33">
        <v>0</v>
      </c>
      <c r="H33">
        <v>37975</v>
      </c>
      <c r="J33">
        <v>1500</v>
      </c>
      <c r="M33">
        <v>3114814.99</v>
      </c>
      <c r="N33">
        <v>349948.56</v>
      </c>
      <c r="O33">
        <v>261179.66</v>
      </c>
      <c r="R33">
        <v>298196.09999999998</v>
      </c>
      <c r="S33">
        <v>114206.05</v>
      </c>
      <c r="T33">
        <v>404474.1</v>
      </c>
      <c r="W33">
        <v>235630.39</v>
      </c>
      <c r="X33">
        <v>65562.240000000005</v>
      </c>
    </row>
    <row r="34" spans="1:25" x14ac:dyDescent="0.25">
      <c r="A34" t="s">
        <v>2366</v>
      </c>
      <c r="B34">
        <v>234378.04</v>
      </c>
      <c r="C34">
        <v>17006</v>
      </c>
      <c r="D34">
        <v>84106.89</v>
      </c>
      <c r="E34">
        <v>640069.77</v>
      </c>
      <c r="F34">
        <v>131117.57999999999</v>
      </c>
      <c r="H34">
        <v>24485</v>
      </c>
      <c r="J34">
        <v>0</v>
      </c>
      <c r="M34">
        <v>-587358.68999999994</v>
      </c>
      <c r="N34">
        <v>1610762.41</v>
      </c>
      <c r="O34">
        <v>313801.8</v>
      </c>
      <c r="R34">
        <v>292121</v>
      </c>
      <c r="S34">
        <v>6630</v>
      </c>
      <c r="T34">
        <v>394083</v>
      </c>
      <c r="U34">
        <v>320</v>
      </c>
      <c r="V34">
        <v>1300</v>
      </c>
      <c r="W34">
        <v>133360.14000000001</v>
      </c>
      <c r="X34">
        <v>24700.1</v>
      </c>
    </row>
    <row r="35" spans="1:25" x14ac:dyDescent="0.25">
      <c r="A35" t="s">
        <v>2367</v>
      </c>
      <c r="B35">
        <v>1197541.29</v>
      </c>
      <c r="C35">
        <v>15827.3</v>
      </c>
      <c r="D35">
        <v>118017.93</v>
      </c>
      <c r="E35">
        <v>399015.51</v>
      </c>
      <c r="F35">
        <v>237291.87</v>
      </c>
      <c r="H35">
        <v>25204.5</v>
      </c>
      <c r="J35">
        <v>14975</v>
      </c>
      <c r="M35">
        <v>-1212365.6200000001</v>
      </c>
      <c r="N35">
        <v>2707380.46</v>
      </c>
      <c r="O35">
        <v>714349.78</v>
      </c>
      <c r="R35">
        <v>209398</v>
      </c>
      <c r="S35">
        <v>9900</v>
      </c>
      <c r="T35">
        <v>346174</v>
      </c>
      <c r="U35">
        <v>320</v>
      </c>
      <c r="V35">
        <v>1300</v>
      </c>
      <c r="W35">
        <v>119330.83</v>
      </c>
      <c r="X35">
        <v>32701.69</v>
      </c>
      <c r="Y35">
        <v>1321.7</v>
      </c>
    </row>
    <row r="36" spans="1:25" x14ac:dyDescent="0.25">
      <c r="A36" t="s">
        <v>2425</v>
      </c>
      <c r="B36">
        <v>794110.59</v>
      </c>
      <c r="C36">
        <v>32197</v>
      </c>
      <c r="D36">
        <v>24164.82</v>
      </c>
      <c r="E36">
        <v>509847.55</v>
      </c>
      <c r="F36">
        <v>125533.66</v>
      </c>
      <c r="H36">
        <v>17025</v>
      </c>
      <c r="J36">
        <v>0</v>
      </c>
      <c r="K36">
        <v>317642</v>
      </c>
      <c r="M36">
        <v>-1259725.82</v>
      </c>
      <c r="N36">
        <v>2321309.19</v>
      </c>
      <c r="O36">
        <v>235455.56</v>
      </c>
      <c r="R36">
        <v>124267</v>
      </c>
      <c r="S36">
        <v>10020</v>
      </c>
      <c r="T36">
        <v>161084</v>
      </c>
      <c r="U36">
        <v>320</v>
      </c>
      <c r="V36">
        <v>1700</v>
      </c>
      <c r="W36">
        <v>100222.8</v>
      </c>
      <c r="X36">
        <v>16812.509999999998</v>
      </c>
    </row>
    <row r="37" spans="1:25" x14ac:dyDescent="0.25">
      <c r="A37" t="s">
        <v>2368</v>
      </c>
      <c r="B37">
        <v>690932.17</v>
      </c>
      <c r="C37">
        <v>72287.5</v>
      </c>
      <c r="D37">
        <v>36236.19</v>
      </c>
      <c r="E37">
        <v>240606.04</v>
      </c>
      <c r="F37">
        <v>241875.51</v>
      </c>
      <c r="G37">
        <v>13500</v>
      </c>
      <c r="H37">
        <v>25577.57</v>
      </c>
      <c r="J37">
        <v>2388</v>
      </c>
      <c r="M37">
        <v>-744586.93</v>
      </c>
      <c r="N37">
        <v>2139773.89</v>
      </c>
      <c r="O37">
        <v>29543.07</v>
      </c>
      <c r="S37">
        <v>1000</v>
      </c>
      <c r="T37">
        <v>40440</v>
      </c>
      <c r="W37">
        <v>106005.59</v>
      </c>
      <c r="X37">
        <v>38812.6</v>
      </c>
    </row>
    <row r="38" spans="1:25" x14ac:dyDescent="0.25">
      <c r="A38" t="s">
        <v>2369</v>
      </c>
      <c r="B38">
        <v>887110.22</v>
      </c>
      <c r="C38">
        <v>27314.68</v>
      </c>
      <c r="D38">
        <v>21266.28</v>
      </c>
      <c r="E38">
        <v>235678.48</v>
      </c>
      <c r="F38">
        <v>151149.70000000001</v>
      </c>
      <c r="G38">
        <v>7000</v>
      </c>
      <c r="H38">
        <v>13496.36</v>
      </c>
      <c r="J38">
        <v>972</v>
      </c>
      <c r="M38">
        <v>1060172.7</v>
      </c>
      <c r="N38">
        <v>293207.49</v>
      </c>
      <c r="O38">
        <v>28137.14</v>
      </c>
      <c r="Q38">
        <v>1757.78</v>
      </c>
      <c r="S38">
        <v>3000</v>
      </c>
      <c r="U38">
        <v>815</v>
      </c>
      <c r="V38">
        <v>600</v>
      </c>
      <c r="W38">
        <v>68317.89</v>
      </c>
      <c r="X38">
        <v>15491.22</v>
      </c>
    </row>
    <row r="39" spans="1:25" x14ac:dyDescent="0.25">
      <c r="A39" t="s">
        <v>2370</v>
      </c>
      <c r="B39">
        <v>2181741.34</v>
      </c>
      <c r="C39">
        <v>129411.86</v>
      </c>
      <c r="D39">
        <v>76632.23</v>
      </c>
      <c r="E39">
        <v>514256.93</v>
      </c>
      <c r="F39">
        <v>290199.64</v>
      </c>
      <c r="G39">
        <v>13300</v>
      </c>
      <c r="H39">
        <v>37821.94</v>
      </c>
      <c r="J39">
        <v>6227</v>
      </c>
      <c r="M39">
        <v>1087964.29</v>
      </c>
      <c r="N39">
        <v>2217512.62</v>
      </c>
      <c r="O39">
        <v>74963.28</v>
      </c>
      <c r="S39">
        <v>0.01</v>
      </c>
      <c r="T39">
        <v>22176</v>
      </c>
      <c r="U39">
        <v>880</v>
      </c>
      <c r="V39">
        <v>2400</v>
      </c>
      <c r="W39">
        <v>184938.21</v>
      </c>
      <c r="X39">
        <v>35152.93</v>
      </c>
    </row>
    <row r="40" spans="1:25" x14ac:dyDescent="0.25">
      <c r="A40" t="s">
        <v>2371</v>
      </c>
      <c r="B40">
        <v>634089.82999999996</v>
      </c>
      <c r="C40">
        <v>57725.48</v>
      </c>
      <c r="D40">
        <v>45940.72</v>
      </c>
      <c r="E40">
        <v>377582.81</v>
      </c>
      <c r="F40">
        <v>393589.2</v>
      </c>
      <c r="G40">
        <v>13700</v>
      </c>
      <c r="H40">
        <v>2356.64</v>
      </c>
      <c r="J40">
        <v>7191</v>
      </c>
      <c r="M40">
        <v>-321745.06</v>
      </c>
      <c r="N40">
        <v>1921030.3</v>
      </c>
      <c r="O40">
        <v>34797.18</v>
      </c>
      <c r="T40">
        <v>45630</v>
      </c>
      <c r="W40">
        <v>83701.100000000006</v>
      </c>
      <c r="X40">
        <v>19070.919999999998</v>
      </c>
    </row>
    <row r="41" spans="1:25" x14ac:dyDescent="0.25">
      <c r="A41" t="s">
        <v>2372</v>
      </c>
      <c r="B41">
        <v>265259.23</v>
      </c>
      <c r="C41">
        <v>10280.799999999999</v>
      </c>
      <c r="D41">
        <v>44137.23</v>
      </c>
      <c r="E41">
        <v>371405.86</v>
      </c>
      <c r="F41">
        <v>362616.03</v>
      </c>
      <c r="G41">
        <v>31716</v>
      </c>
      <c r="H41">
        <v>31698.5</v>
      </c>
      <c r="J41">
        <v>1218</v>
      </c>
      <c r="M41">
        <v>-680389.6</v>
      </c>
      <c r="N41">
        <v>1915444.77</v>
      </c>
      <c r="O41">
        <v>50331.6</v>
      </c>
      <c r="T41">
        <v>117500</v>
      </c>
      <c r="U41">
        <v>160</v>
      </c>
      <c r="V41">
        <v>976</v>
      </c>
      <c r="W41">
        <v>132344.44</v>
      </c>
      <c r="X41">
        <v>45339.68</v>
      </c>
    </row>
    <row r="42" spans="1:25" x14ac:dyDescent="0.25">
      <c r="A42" t="s">
        <v>2373</v>
      </c>
      <c r="B42">
        <v>907478.59</v>
      </c>
      <c r="C42">
        <v>84290</v>
      </c>
      <c r="D42">
        <v>12342.66</v>
      </c>
      <c r="E42">
        <v>382434.25</v>
      </c>
      <c r="F42">
        <v>212422.24</v>
      </c>
      <c r="G42">
        <v>8000</v>
      </c>
      <c r="H42">
        <v>21797.55</v>
      </c>
      <c r="J42">
        <v>1809</v>
      </c>
      <c r="M42">
        <v>139105.29999999999</v>
      </c>
      <c r="N42">
        <v>1650781.52</v>
      </c>
      <c r="O42">
        <v>27602.71</v>
      </c>
      <c r="T42">
        <v>120048</v>
      </c>
      <c r="W42">
        <v>107169.07</v>
      </c>
      <c r="X42">
        <v>22911.27</v>
      </c>
    </row>
    <row r="43" spans="1:25" x14ac:dyDescent="0.25">
      <c r="A43" t="s">
        <v>2374</v>
      </c>
      <c r="B43">
        <v>1803860.1</v>
      </c>
      <c r="C43">
        <v>95071.4</v>
      </c>
      <c r="D43">
        <v>83573.789999999994</v>
      </c>
      <c r="E43">
        <v>387709.04</v>
      </c>
      <c r="F43">
        <v>205769.89</v>
      </c>
      <c r="G43">
        <v>12368</v>
      </c>
      <c r="H43">
        <v>21568.58</v>
      </c>
      <c r="J43">
        <v>1456</v>
      </c>
      <c r="M43">
        <v>637281.39</v>
      </c>
      <c r="N43">
        <v>2032099.69</v>
      </c>
      <c r="O43">
        <v>29485.26</v>
      </c>
      <c r="S43">
        <v>1000.01</v>
      </c>
      <c r="T43">
        <v>17640</v>
      </c>
      <c r="U43">
        <v>720</v>
      </c>
      <c r="V43">
        <v>200</v>
      </c>
      <c r="W43">
        <v>102685.96</v>
      </c>
      <c r="X43">
        <v>27628.75</v>
      </c>
      <c r="Y43">
        <v>10400</v>
      </c>
    </row>
    <row r="44" spans="1:25" x14ac:dyDescent="0.25">
      <c r="A44" t="s">
        <v>2375</v>
      </c>
      <c r="B44">
        <v>2432547.27</v>
      </c>
      <c r="C44">
        <v>183877.44</v>
      </c>
      <c r="D44">
        <v>31210.01</v>
      </c>
      <c r="E44">
        <v>1039961.02</v>
      </c>
      <c r="F44">
        <v>233478.59</v>
      </c>
      <c r="G44">
        <v>17900</v>
      </c>
      <c r="H44">
        <v>39053.11</v>
      </c>
      <c r="J44">
        <v>8666.8700000000008</v>
      </c>
      <c r="M44">
        <v>3941633.83</v>
      </c>
      <c r="N44">
        <v>1174038.5</v>
      </c>
      <c r="O44">
        <v>72452.759999999995</v>
      </c>
      <c r="T44">
        <v>69730.05</v>
      </c>
      <c r="U44">
        <v>2410</v>
      </c>
      <c r="V44">
        <v>2500</v>
      </c>
      <c r="W44">
        <v>1219439.4099999999</v>
      </c>
      <c r="X44">
        <v>38591.279999999999</v>
      </c>
    </row>
    <row r="45" spans="1:25" x14ac:dyDescent="0.25">
      <c r="A45" t="s">
        <v>2376</v>
      </c>
      <c r="B45">
        <v>3423963.35</v>
      </c>
      <c r="C45">
        <v>590335</v>
      </c>
      <c r="D45">
        <v>60216.54</v>
      </c>
      <c r="E45">
        <v>336437.42</v>
      </c>
      <c r="F45">
        <v>366702.32</v>
      </c>
      <c r="G45">
        <v>15700</v>
      </c>
      <c r="H45">
        <v>40273.97</v>
      </c>
      <c r="J45">
        <v>9262</v>
      </c>
      <c r="M45">
        <v>1190780.3</v>
      </c>
      <c r="N45">
        <v>3795531.45</v>
      </c>
      <c r="O45">
        <v>92969.76</v>
      </c>
      <c r="S45">
        <v>2600</v>
      </c>
      <c r="T45">
        <v>92943</v>
      </c>
      <c r="U45">
        <v>16120</v>
      </c>
      <c r="V45">
        <v>4696</v>
      </c>
      <c r="W45">
        <v>215480.7</v>
      </c>
      <c r="X45">
        <v>40223.15</v>
      </c>
    </row>
    <row r="46" spans="1:25" x14ac:dyDescent="0.25">
      <c r="A46" t="s">
        <v>2377</v>
      </c>
      <c r="B46">
        <v>1837110.43</v>
      </c>
      <c r="C46">
        <v>463228.5</v>
      </c>
      <c r="D46">
        <v>67137.320000000007</v>
      </c>
      <c r="E46">
        <v>207629.1</v>
      </c>
      <c r="F46">
        <v>241869.74</v>
      </c>
      <c r="G46">
        <v>15980</v>
      </c>
      <c r="H46">
        <v>35632</v>
      </c>
      <c r="J46">
        <v>9833.08</v>
      </c>
      <c r="M46">
        <v>1865301.56</v>
      </c>
      <c r="N46">
        <v>1606269.64</v>
      </c>
      <c r="O46">
        <v>56441.42</v>
      </c>
      <c r="Q46">
        <v>286.94</v>
      </c>
      <c r="S46">
        <v>1000</v>
      </c>
      <c r="T46">
        <v>16700</v>
      </c>
      <c r="U46">
        <v>815</v>
      </c>
      <c r="V46">
        <v>800</v>
      </c>
      <c r="W46">
        <v>690210.65</v>
      </c>
      <c r="X46">
        <v>26723.9</v>
      </c>
      <c r="Y46">
        <v>38520</v>
      </c>
    </row>
    <row r="47" spans="1:25" x14ac:dyDescent="0.25">
      <c r="A47" t="s">
        <v>2378</v>
      </c>
      <c r="B47">
        <v>247506.73</v>
      </c>
      <c r="C47">
        <v>154178.6</v>
      </c>
      <c r="D47">
        <v>30617.66</v>
      </c>
      <c r="E47">
        <v>334669.57</v>
      </c>
      <c r="F47">
        <v>187792.68</v>
      </c>
      <c r="G47">
        <v>13500</v>
      </c>
      <c r="H47">
        <v>26216</v>
      </c>
      <c r="J47">
        <v>11039</v>
      </c>
      <c r="M47">
        <v>-1585712.99</v>
      </c>
      <c r="N47">
        <v>2640334.33</v>
      </c>
      <c r="O47">
        <v>55455.31</v>
      </c>
      <c r="S47">
        <v>1500</v>
      </c>
      <c r="W47">
        <v>182702.91</v>
      </c>
      <c r="X47">
        <v>24863.5</v>
      </c>
    </row>
    <row r="48" spans="1:25" x14ac:dyDescent="0.25">
      <c r="A48" t="s">
        <v>2426</v>
      </c>
      <c r="B48">
        <v>1002403.51</v>
      </c>
      <c r="C48">
        <v>101471.84</v>
      </c>
      <c r="D48">
        <v>18663.55</v>
      </c>
      <c r="E48">
        <v>903536.95</v>
      </c>
      <c r="F48">
        <v>200162.41</v>
      </c>
      <c r="G48">
        <v>12300</v>
      </c>
      <c r="H48">
        <v>22150</v>
      </c>
      <c r="J48">
        <v>2288</v>
      </c>
      <c r="M48">
        <v>307548.71999999997</v>
      </c>
      <c r="N48">
        <v>2029021.21</v>
      </c>
      <c r="O48">
        <v>48549.93</v>
      </c>
      <c r="T48">
        <v>40800</v>
      </c>
      <c r="W48">
        <v>124815.62</v>
      </c>
      <c r="X48">
        <v>30003.98</v>
      </c>
    </row>
    <row r="49" spans="1:25" x14ac:dyDescent="0.25">
      <c r="A49" t="s">
        <v>2379</v>
      </c>
      <c r="B49">
        <v>602558.82999999996</v>
      </c>
      <c r="C49">
        <v>0</v>
      </c>
      <c r="D49">
        <v>36637.599999999999</v>
      </c>
      <c r="E49">
        <v>1713510.53</v>
      </c>
      <c r="F49">
        <v>105337.36</v>
      </c>
      <c r="G49">
        <v>8000</v>
      </c>
      <c r="H49">
        <v>35415</v>
      </c>
      <c r="J49">
        <v>0</v>
      </c>
      <c r="M49">
        <v>1571544.91</v>
      </c>
      <c r="N49">
        <v>849648.43</v>
      </c>
      <c r="O49">
        <v>158552.28</v>
      </c>
      <c r="R49">
        <v>82480</v>
      </c>
      <c r="S49">
        <v>3000</v>
      </c>
      <c r="T49">
        <v>104863</v>
      </c>
      <c r="U49">
        <v>1180</v>
      </c>
      <c r="W49">
        <v>113712.65</v>
      </c>
      <c r="X49">
        <v>29840.65</v>
      </c>
      <c r="Y49">
        <v>1000</v>
      </c>
    </row>
    <row r="50" spans="1:25" x14ac:dyDescent="0.25">
      <c r="A50" t="s">
        <v>2380</v>
      </c>
      <c r="B50">
        <v>527249.63</v>
      </c>
      <c r="C50">
        <v>0</v>
      </c>
      <c r="D50">
        <v>27862.06</v>
      </c>
      <c r="E50">
        <v>178896.12</v>
      </c>
      <c r="F50">
        <v>70887.009999999995</v>
      </c>
      <c r="G50">
        <v>0</v>
      </c>
      <c r="H50">
        <v>0</v>
      </c>
      <c r="J50">
        <v>0</v>
      </c>
      <c r="M50">
        <v>580107.26</v>
      </c>
      <c r="N50">
        <v>236925.61</v>
      </c>
      <c r="O50">
        <v>138086.41</v>
      </c>
      <c r="R50">
        <v>450771</v>
      </c>
      <c r="S50">
        <v>21200</v>
      </c>
      <c r="T50">
        <v>486582</v>
      </c>
      <c r="W50">
        <v>126530.19</v>
      </c>
      <c r="X50">
        <v>9083.27</v>
      </c>
    </row>
    <row r="51" spans="1:25" x14ac:dyDescent="0.25">
      <c r="A51" t="s">
        <v>2381</v>
      </c>
      <c r="B51">
        <v>563260.32999999996</v>
      </c>
      <c r="C51">
        <v>0</v>
      </c>
      <c r="D51">
        <v>62393.68</v>
      </c>
      <c r="E51">
        <v>1265926.07</v>
      </c>
      <c r="F51">
        <v>118531.8</v>
      </c>
      <c r="G51">
        <v>15940</v>
      </c>
      <c r="H51">
        <v>43964.42</v>
      </c>
      <c r="J51">
        <v>0</v>
      </c>
      <c r="M51">
        <v>-116801.49</v>
      </c>
      <c r="N51">
        <v>1982889.72</v>
      </c>
      <c r="O51">
        <v>255848.95</v>
      </c>
      <c r="R51">
        <v>115234</v>
      </c>
      <c r="S51">
        <v>27900</v>
      </c>
      <c r="T51">
        <v>154809</v>
      </c>
      <c r="U51">
        <v>2190</v>
      </c>
      <c r="V51">
        <v>840</v>
      </c>
      <c r="W51">
        <v>132429.31</v>
      </c>
      <c r="X51">
        <v>24595.41</v>
      </c>
    </row>
    <row r="52" spans="1:25" x14ac:dyDescent="0.25">
      <c r="A52" t="s">
        <v>2382</v>
      </c>
      <c r="B52">
        <v>569259.49</v>
      </c>
      <c r="C52">
        <v>0</v>
      </c>
      <c r="D52">
        <v>84708.73</v>
      </c>
      <c r="E52">
        <v>206816.34</v>
      </c>
      <c r="F52">
        <v>45342.31</v>
      </c>
      <c r="G52">
        <v>16600</v>
      </c>
      <c r="H52">
        <v>24730.19</v>
      </c>
      <c r="J52">
        <v>0</v>
      </c>
      <c r="K52">
        <v>90100</v>
      </c>
      <c r="M52">
        <v>-1551781.79</v>
      </c>
      <c r="N52">
        <v>2283492.7400000002</v>
      </c>
      <c r="O52">
        <v>219912.35</v>
      </c>
      <c r="R52">
        <v>224474</v>
      </c>
      <c r="S52">
        <v>3000</v>
      </c>
      <c r="T52">
        <v>287337</v>
      </c>
      <c r="W52">
        <v>104542.95</v>
      </c>
      <c r="X52">
        <v>11520.67</v>
      </c>
      <c r="Y52">
        <v>1000</v>
      </c>
    </row>
    <row r="53" spans="1:25" x14ac:dyDescent="0.25">
      <c r="A53" t="s">
        <v>2424</v>
      </c>
      <c r="B53">
        <v>312745.93</v>
      </c>
      <c r="C53">
        <v>0</v>
      </c>
      <c r="D53">
        <v>39213.96</v>
      </c>
      <c r="E53">
        <v>173877.6</v>
      </c>
      <c r="F53">
        <v>-27020.6</v>
      </c>
      <c r="G53">
        <v>12850</v>
      </c>
      <c r="H53">
        <v>14740</v>
      </c>
      <c r="J53">
        <v>0</v>
      </c>
      <c r="M53">
        <v>127499.01</v>
      </c>
      <c r="N53">
        <v>355552.49</v>
      </c>
      <c r="O53">
        <v>125088.39</v>
      </c>
      <c r="R53">
        <v>210588</v>
      </c>
      <c r="T53">
        <v>229971</v>
      </c>
      <c r="U53">
        <v>2190</v>
      </c>
      <c r="V53">
        <v>1240</v>
      </c>
      <c r="W53">
        <v>81949.39</v>
      </c>
      <c r="X53">
        <v>32150.61</v>
      </c>
    </row>
    <row r="54" spans="1:25" x14ac:dyDescent="0.25">
      <c r="A54" t="s">
        <v>2383</v>
      </c>
      <c r="B54">
        <v>249226.23</v>
      </c>
      <c r="C54">
        <v>302186.5</v>
      </c>
      <c r="D54">
        <v>43958.07</v>
      </c>
      <c r="E54">
        <v>593956.47</v>
      </c>
      <c r="F54">
        <v>101544.29</v>
      </c>
      <c r="G54">
        <v>41300</v>
      </c>
      <c r="H54">
        <v>29368.04</v>
      </c>
      <c r="I54">
        <v>15600</v>
      </c>
      <c r="J54">
        <v>1375</v>
      </c>
      <c r="M54">
        <v>526110.28</v>
      </c>
      <c r="N54">
        <v>547255.34</v>
      </c>
      <c r="O54">
        <v>326661.43</v>
      </c>
      <c r="P54">
        <v>15600</v>
      </c>
      <c r="R54">
        <v>365952</v>
      </c>
      <c r="S54">
        <v>88290</v>
      </c>
      <c r="T54">
        <v>408612</v>
      </c>
      <c r="U54">
        <v>480</v>
      </c>
      <c r="V54">
        <v>1008</v>
      </c>
      <c r="W54">
        <v>241698.61</v>
      </c>
      <c r="X54">
        <v>14841.92</v>
      </c>
    </row>
    <row r="55" spans="1:25" x14ac:dyDescent="0.25">
      <c r="A55" t="s">
        <v>2384</v>
      </c>
      <c r="B55">
        <v>368701.87</v>
      </c>
      <c r="C55">
        <v>380094.6</v>
      </c>
      <c r="D55">
        <v>41169.769999999997</v>
      </c>
      <c r="E55">
        <v>70457.009999999995</v>
      </c>
      <c r="F55">
        <v>76686.679999999993</v>
      </c>
      <c r="G55">
        <v>55500</v>
      </c>
      <c r="H55">
        <v>45596.86</v>
      </c>
      <c r="I55">
        <v>94500</v>
      </c>
      <c r="J55">
        <v>198.44</v>
      </c>
      <c r="M55">
        <v>153452.99</v>
      </c>
      <c r="N55">
        <v>432862.99</v>
      </c>
      <c r="O55">
        <v>277211.21999999997</v>
      </c>
      <c r="P55">
        <v>28260</v>
      </c>
      <c r="R55">
        <v>155438.5</v>
      </c>
      <c r="S55">
        <v>74049</v>
      </c>
      <c r="T55">
        <v>182116.5</v>
      </c>
      <c r="W55">
        <v>189122.38</v>
      </c>
      <c r="X55">
        <v>8721.19</v>
      </c>
    </row>
    <row r="56" spans="1:25" x14ac:dyDescent="0.25">
      <c r="A56" t="s">
        <v>2385</v>
      </c>
      <c r="B56">
        <v>215124.77</v>
      </c>
      <c r="C56">
        <v>20067</v>
      </c>
      <c r="D56">
        <v>31286.25</v>
      </c>
      <c r="E56">
        <v>268129.18</v>
      </c>
      <c r="F56">
        <v>29186.67</v>
      </c>
      <c r="G56">
        <v>28200</v>
      </c>
      <c r="H56">
        <v>33850.32</v>
      </c>
      <c r="I56">
        <v>63000</v>
      </c>
      <c r="J56">
        <v>4614.7299999999996</v>
      </c>
      <c r="M56">
        <v>-545206.59</v>
      </c>
      <c r="N56">
        <v>923490.75</v>
      </c>
      <c r="O56">
        <v>222461.91</v>
      </c>
      <c r="P56">
        <v>21000</v>
      </c>
      <c r="R56">
        <v>246641.5</v>
      </c>
      <c r="S56">
        <v>3000</v>
      </c>
      <c r="T56">
        <v>249641.5</v>
      </c>
      <c r="U56">
        <v>320</v>
      </c>
      <c r="V56">
        <v>1168</v>
      </c>
      <c r="W56">
        <v>177576.95999999999</v>
      </c>
      <c r="X56">
        <v>8484.2900000000009</v>
      </c>
      <c r="Y56">
        <v>68</v>
      </c>
    </row>
    <row r="57" spans="1:25" x14ac:dyDescent="0.25">
      <c r="A57" t="s">
        <v>2386</v>
      </c>
      <c r="B57">
        <v>396430.86</v>
      </c>
      <c r="C57">
        <v>261492</v>
      </c>
      <c r="D57">
        <v>14072.54</v>
      </c>
      <c r="E57">
        <v>40233.06</v>
      </c>
      <c r="F57">
        <v>60738.38</v>
      </c>
      <c r="G57">
        <v>20700</v>
      </c>
      <c r="H57">
        <v>54696.62</v>
      </c>
      <c r="I57">
        <v>11700</v>
      </c>
      <c r="J57">
        <v>7917.85</v>
      </c>
      <c r="M57">
        <v>-102841.49</v>
      </c>
      <c r="N57">
        <v>606181.84</v>
      </c>
      <c r="O57">
        <v>245251.68</v>
      </c>
      <c r="P57">
        <v>11698.2</v>
      </c>
      <c r="R57">
        <v>71722</v>
      </c>
      <c r="S57">
        <v>154579.5</v>
      </c>
      <c r="T57">
        <v>162671</v>
      </c>
      <c r="U57">
        <v>160</v>
      </c>
      <c r="V57">
        <v>1688</v>
      </c>
      <c r="W57">
        <v>125323.53</v>
      </c>
      <c r="X57">
        <v>18716.830000000002</v>
      </c>
      <c r="Y57">
        <v>80</v>
      </c>
    </row>
    <row r="58" spans="1:25" x14ac:dyDescent="0.25">
      <c r="A58" t="s">
        <v>2387</v>
      </c>
      <c r="B58">
        <v>412134.99</v>
      </c>
      <c r="C58">
        <v>286374</v>
      </c>
      <c r="D58">
        <v>29755.32</v>
      </c>
      <c r="E58">
        <v>273142.34000000003</v>
      </c>
      <c r="F58">
        <v>405894.5</v>
      </c>
      <c r="G58">
        <v>24700</v>
      </c>
      <c r="H58">
        <v>74754.820000000007</v>
      </c>
      <c r="J58">
        <v>16425.23</v>
      </c>
      <c r="M58">
        <v>-819603.61</v>
      </c>
      <c r="N58">
        <v>1832865.74</v>
      </c>
      <c r="O58">
        <v>411029.12</v>
      </c>
      <c r="R58">
        <v>325755.59999999998</v>
      </c>
      <c r="S58">
        <v>161225</v>
      </c>
      <c r="T58">
        <v>389807.6</v>
      </c>
      <c r="U58">
        <v>2711</v>
      </c>
      <c r="V58">
        <v>336</v>
      </c>
      <c r="W58">
        <v>200913.59</v>
      </c>
      <c r="X58">
        <v>26082.560000000001</v>
      </c>
    </row>
    <row r="59" spans="1:25" x14ac:dyDescent="0.25">
      <c r="A59" t="s">
        <v>2388</v>
      </c>
      <c r="B59">
        <v>726345.38</v>
      </c>
      <c r="C59">
        <v>0</v>
      </c>
      <c r="D59">
        <v>6067.19</v>
      </c>
      <c r="E59">
        <v>513329.1</v>
      </c>
      <c r="F59">
        <v>400954.11</v>
      </c>
      <c r="G59">
        <v>1800</v>
      </c>
      <c r="H59">
        <v>22565.759999999998</v>
      </c>
      <c r="I59">
        <v>2020</v>
      </c>
      <c r="J59">
        <v>44.75</v>
      </c>
      <c r="M59">
        <v>1138481.32</v>
      </c>
      <c r="O59">
        <v>72963.91</v>
      </c>
      <c r="S59">
        <v>522130</v>
      </c>
      <c r="T59">
        <v>17995</v>
      </c>
      <c r="V59">
        <v>11094.6</v>
      </c>
      <c r="W59">
        <v>62158.06</v>
      </c>
      <c r="X59">
        <v>20399.3</v>
      </c>
      <c r="Y59">
        <v>1663</v>
      </c>
    </row>
    <row r="60" spans="1:25" x14ac:dyDescent="0.25">
      <c r="A60" t="s">
        <v>2389</v>
      </c>
      <c r="B60">
        <v>528935.25</v>
      </c>
      <c r="C60">
        <v>0</v>
      </c>
      <c r="D60">
        <v>2223</v>
      </c>
      <c r="E60">
        <v>51191.48</v>
      </c>
      <c r="F60">
        <v>244686.02</v>
      </c>
      <c r="G60">
        <v>0</v>
      </c>
      <c r="H60">
        <v>38544.33</v>
      </c>
      <c r="J60">
        <v>199.15</v>
      </c>
      <c r="M60">
        <v>762645.03</v>
      </c>
      <c r="O60">
        <v>209160.79</v>
      </c>
      <c r="R60">
        <v>5800120</v>
      </c>
      <c r="T60">
        <v>5816280</v>
      </c>
      <c r="U60">
        <v>5728</v>
      </c>
      <c r="V60">
        <v>5540</v>
      </c>
      <c r="W60">
        <v>146223.03</v>
      </c>
      <c r="X60">
        <v>9862.52</v>
      </c>
    </row>
    <row r="61" spans="1:25" x14ac:dyDescent="0.25">
      <c r="A61" t="s">
        <v>2390</v>
      </c>
      <c r="B61">
        <v>646866.68000000005</v>
      </c>
      <c r="C61">
        <v>0</v>
      </c>
      <c r="D61">
        <v>18382.919999999998</v>
      </c>
      <c r="E61">
        <v>185785.06</v>
      </c>
      <c r="F61">
        <v>1051970.19</v>
      </c>
      <c r="G61">
        <v>61770</v>
      </c>
      <c r="H61">
        <v>32048.93</v>
      </c>
      <c r="J61">
        <v>1221.99</v>
      </c>
      <c r="M61">
        <v>-245737.32</v>
      </c>
      <c r="N61">
        <v>2038156.59</v>
      </c>
      <c r="O61">
        <v>32056.91</v>
      </c>
      <c r="R61">
        <v>195520</v>
      </c>
      <c r="S61">
        <v>210672.92</v>
      </c>
      <c r="T61">
        <v>302695</v>
      </c>
      <c r="W61">
        <v>91681.57</v>
      </c>
      <c r="X61">
        <v>27172.6</v>
      </c>
      <c r="Y61">
        <v>1156</v>
      </c>
    </row>
    <row r="62" spans="1:25" x14ac:dyDescent="0.25">
      <c r="A62" t="s">
        <v>2391</v>
      </c>
      <c r="B62">
        <v>141826.38</v>
      </c>
      <c r="C62">
        <v>0</v>
      </c>
      <c r="D62">
        <v>10200</v>
      </c>
      <c r="E62">
        <v>763859.78</v>
      </c>
      <c r="F62">
        <v>137985.91</v>
      </c>
      <c r="H62">
        <v>6641.22</v>
      </c>
      <c r="J62">
        <v>23</v>
      </c>
      <c r="M62">
        <v>1115333.1200000001</v>
      </c>
      <c r="O62">
        <v>73578.66</v>
      </c>
      <c r="R62">
        <v>229840</v>
      </c>
      <c r="S62">
        <v>980</v>
      </c>
      <c r="T62">
        <v>286670</v>
      </c>
      <c r="U62">
        <v>800</v>
      </c>
      <c r="V62">
        <v>1968</v>
      </c>
      <c r="W62">
        <v>47084.37</v>
      </c>
      <c r="X62">
        <v>35001.56</v>
      </c>
      <c r="Y62">
        <v>1000</v>
      </c>
    </row>
    <row r="63" spans="1:25" x14ac:dyDescent="0.25">
      <c r="A63" t="s">
        <v>2392</v>
      </c>
      <c r="B63">
        <v>257355.8</v>
      </c>
      <c r="C63">
        <v>0</v>
      </c>
      <c r="D63">
        <v>2000</v>
      </c>
      <c r="E63">
        <v>153089.71</v>
      </c>
      <c r="F63">
        <v>213647.24</v>
      </c>
      <c r="G63">
        <v>0</v>
      </c>
      <c r="H63">
        <v>26949.87</v>
      </c>
      <c r="J63">
        <v>40.68</v>
      </c>
      <c r="M63">
        <v>638742.09</v>
      </c>
      <c r="O63">
        <v>43921.17</v>
      </c>
      <c r="R63">
        <v>133240</v>
      </c>
      <c r="T63">
        <v>151603</v>
      </c>
      <c r="U63">
        <v>760</v>
      </c>
      <c r="V63">
        <v>160</v>
      </c>
      <c r="W63">
        <v>47109.21</v>
      </c>
      <c r="X63">
        <v>16168.85</v>
      </c>
      <c r="Y63">
        <v>1000</v>
      </c>
    </row>
    <row r="64" spans="1:25" x14ac:dyDescent="0.25">
      <c r="A64" t="s">
        <v>2393</v>
      </c>
      <c r="B64">
        <v>479752.44</v>
      </c>
      <c r="C64">
        <v>0</v>
      </c>
      <c r="D64">
        <v>13141.73</v>
      </c>
      <c r="E64">
        <v>139565</v>
      </c>
      <c r="F64">
        <v>304981.99</v>
      </c>
      <c r="H64">
        <v>27237.68</v>
      </c>
      <c r="J64">
        <v>458</v>
      </c>
      <c r="M64">
        <v>1006237</v>
      </c>
      <c r="O64">
        <v>4583.8599999999997</v>
      </c>
      <c r="R64">
        <v>41880</v>
      </c>
      <c r="S64">
        <v>360</v>
      </c>
      <c r="T64">
        <v>69930</v>
      </c>
      <c r="U64">
        <v>6880</v>
      </c>
      <c r="V64">
        <v>962</v>
      </c>
      <c r="W64">
        <v>31415</v>
      </c>
      <c r="X64">
        <v>33128.379999999997</v>
      </c>
      <c r="Y64">
        <v>1000</v>
      </c>
    </row>
    <row r="65" spans="1:25" x14ac:dyDescent="0.25">
      <c r="A65" t="s">
        <v>2427</v>
      </c>
      <c r="B65">
        <v>432262.22</v>
      </c>
      <c r="C65">
        <v>0</v>
      </c>
      <c r="D65">
        <v>4200</v>
      </c>
      <c r="E65">
        <v>217417.11</v>
      </c>
      <c r="F65">
        <v>135015.31</v>
      </c>
      <c r="H65">
        <v>38916.699999999997</v>
      </c>
      <c r="J65">
        <v>27.9</v>
      </c>
      <c r="M65">
        <v>795804.63</v>
      </c>
      <c r="O65">
        <v>41429.82</v>
      </c>
      <c r="R65">
        <v>247500</v>
      </c>
      <c r="T65">
        <v>275463</v>
      </c>
      <c r="U65">
        <v>1176</v>
      </c>
      <c r="W65">
        <v>43782.05</v>
      </c>
      <c r="X65">
        <v>13363.36</v>
      </c>
      <c r="Y65">
        <v>1000</v>
      </c>
    </row>
    <row r="66" spans="1:25" x14ac:dyDescent="0.25">
      <c r="A66" t="s">
        <v>2394</v>
      </c>
      <c r="B66">
        <v>784402.6</v>
      </c>
      <c r="C66">
        <v>0</v>
      </c>
      <c r="D66">
        <v>44657.63</v>
      </c>
      <c r="E66">
        <v>812251.31</v>
      </c>
      <c r="F66">
        <v>489580.53</v>
      </c>
      <c r="J66">
        <v>4434</v>
      </c>
      <c r="M66">
        <v>1058791.5900000001</v>
      </c>
      <c r="N66">
        <v>1047464</v>
      </c>
      <c r="O66">
        <v>227619.24</v>
      </c>
      <c r="R66">
        <v>143600</v>
      </c>
      <c r="T66">
        <v>243020</v>
      </c>
      <c r="W66">
        <v>93307.88</v>
      </c>
      <c r="X66">
        <v>14688.88</v>
      </c>
    </row>
    <row r="67" spans="1:25" x14ac:dyDescent="0.25">
      <c r="A67" t="s">
        <v>2395</v>
      </c>
      <c r="B67">
        <v>349148.3</v>
      </c>
      <c r="C67">
        <v>0</v>
      </c>
      <c r="D67">
        <v>51451.14</v>
      </c>
      <c r="E67">
        <v>1696410.93</v>
      </c>
      <c r="F67">
        <v>-2405902.12</v>
      </c>
      <c r="J67">
        <v>0</v>
      </c>
      <c r="M67">
        <v>-1707344.86</v>
      </c>
      <c r="N67">
        <v>1212550.31</v>
      </c>
      <c r="O67">
        <v>364113.55</v>
      </c>
      <c r="R67">
        <v>692912</v>
      </c>
      <c r="T67">
        <v>775859</v>
      </c>
      <c r="W67">
        <v>47409.78</v>
      </c>
      <c r="X67">
        <v>47853.97</v>
      </c>
    </row>
    <row r="68" spans="1:25" x14ac:dyDescent="0.25">
      <c r="A68" t="s">
        <v>2396</v>
      </c>
      <c r="B68">
        <v>467841.27</v>
      </c>
      <c r="C68">
        <v>0</v>
      </c>
      <c r="D68">
        <v>477411.13</v>
      </c>
      <c r="E68">
        <v>4158501.43</v>
      </c>
      <c r="F68">
        <v>825705.64</v>
      </c>
      <c r="J68">
        <v>0</v>
      </c>
      <c r="M68">
        <v>4687768.2300000004</v>
      </c>
      <c r="N68">
        <v>1047464</v>
      </c>
      <c r="O68">
        <v>440060.31</v>
      </c>
      <c r="R68">
        <v>378762</v>
      </c>
      <c r="T68">
        <v>461902</v>
      </c>
      <c r="W68">
        <v>71432.45</v>
      </c>
      <c r="X68">
        <v>91260.62</v>
      </c>
    </row>
    <row r="69" spans="1:25" x14ac:dyDescent="0.25">
      <c r="A69" t="s">
        <v>2397</v>
      </c>
      <c r="B69">
        <v>463481.59</v>
      </c>
      <c r="C69">
        <v>5460</v>
      </c>
      <c r="D69">
        <v>1025854.82</v>
      </c>
      <c r="E69">
        <v>1132709.69</v>
      </c>
      <c r="F69">
        <v>885553.74</v>
      </c>
      <c r="G69">
        <v>202300</v>
      </c>
      <c r="I69">
        <v>1550</v>
      </c>
      <c r="M69">
        <v>549592.86</v>
      </c>
      <c r="N69">
        <v>2617329.11</v>
      </c>
      <c r="O69">
        <v>330491.73</v>
      </c>
      <c r="R69">
        <v>383620</v>
      </c>
      <c r="T69">
        <v>436305</v>
      </c>
      <c r="W69">
        <v>93883.94</v>
      </c>
      <c r="X69">
        <v>41634.92</v>
      </c>
    </row>
    <row r="70" spans="1:25" x14ac:dyDescent="0.25">
      <c r="A70" t="s">
        <v>2398</v>
      </c>
      <c r="B70">
        <v>1156173.1000000001</v>
      </c>
      <c r="C70">
        <v>3720</v>
      </c>
      <c r="D70">
        <v>100165.03</v>
      </c>
      <c r="E70">
        <v>-12005646.550000001</v>
      </c>
      <c r="F70">
        <v>-6461405.1200000001</v>
      </c>
      <c r="J70">
        <v>0</v>
      </c>
      <c r="M70">
        <v>-18283261.559999999</v>
      </c>
      <c r="N70">
        <v>1047464</v>
      </c>
      <c r="O70">
        <v>184021.26</v>
      </c>
      <c r="T70">
        <v>39462</v>
      </c>
      <c r="W70">
        <v>59357.06</v>
      </c>
      <c r="X70">
        <v>56398.18</v>
      </c>
    </row>
    <row r="71" spans="1:25" x14ac:dyDescent="0.25">
      <c r="A71" t="s">
        <v>2399</v>
      </c>
      <c r="B71">
        <v>98461.48</v>
      </c>
      <c r="C71">
        <v>0</v>
      </c>
      <c r="D71">
        <v>1090022.42</v>
      </c>
      <c r="E71">
        <v>1482284.01</v>
      </c>
      <c r="F71">
        <v>622196.36</v>
      </c>
      <c r="H71">
        <v>226767.58</v>
      </c>
      <c r="I71">
        <v>711006</v>
      </c>
      <c r="J71">
        <v>2318</v>
      </c>
      <c r="L71">
        <v>1212977.1599999999</v>
      </c>
      <c r="N71">
        <v>1215671.21</v>
      </c>
      <c r="O71">
        <v>412640.58</v>
      </c>
      <c r="R71">
        <v>445608.74</v>
      </c>
      <c r="T71">
        <v>534476.74</v>
      </c>
      <c r="U71">
        <v>4000</v>
      </c>
      <c r="W71">
        <v>334138.38</v>
      </c>
      <c r="X71">
        <v>61409.88</v>
      </c>
    </row>
    <row r="72" spans="1:25" x14ac:dyDescent="0.25">
      <c r="A72" t="s">
        <v>2400</v>
      </c>
      <c r="B72">
        <v>614217.75</v>
      </c>
      <c r="C72">
        <v>0</v>
      </c>
      <c r="D72">
        <v>374858.07</v>
      </c>
      <c r="E72">
        <v>554432.55000000005</v>
      </c>
      <c r="F72">
        <v>-172615.24</v>
      </c>
      <c r="G72">
        <v>-19020.560000000001</v>
      </c>
      <c r="J72">
        <v>1854</v>
      </c>
      <c r="M72">
        <v>-391322.15</v>
      </c>
      <c r="N72">
        <v>1684096.73</v>
      </c>
      <c r="O72">
        <v>190587.1</v>
      </c>
      <c r="R72">
        <v>299064.59999999998</v>
      </c>
      <c r="T72">
        <v>341348.6</v>
      </c>
      <c r="W72">
        <v>50472.88</v>
      </c>
      <c r="X72">
        <v>2545.11</v>
      </c>
    </row>
    <row r="73" spans="1:25" x14ac:dyDescent="0.25">
      <c r="A73" t="s">
        <v>2401</v>
      </c>
      <c r="B73">
        <v>148475.32999999999</v>
      </c>
      <c r="C73">
        <v>0</v>
      </c>
      <c r="D73">
        <v>389340.93</v>
      </c>
      <c r="E73">
        <v>3331195.2</v>
      </c>
      <c r="F73">
        <v>6414794.8300000001</v>
      </c>
      <c r="J73">
        <v>33.450000000000003</v>
      </c>
      <c r="M73">
        <v>7393557.6900000004</v>
      </c>
      <c r="N73">
        <v>2812906.16</v>
      </c>
      <c r="O73">
        <v>210043.02</v>
      </c>
      <c r="T73">
        <v>32787</v>
      </c>
      <c r="W73">
        <v>96497.31</v>
      </c>
      <c r="X73">
        <v>3449.72</v>
      </c>
    </row>
    <row r="74" spans="1:25" x14ac:dyDescent="0.25">
      <c r="A74" t="s">
        <v>2402</v>
      </c>
      <c r="B74">
        <v>410688.31</v>
      </c>
      <c r="C74">
        <v>576</v>
      </c>
      <c r="D74">
        <v>1059109.17</v>
      </c>
      <c r="E74">
        <v>2212225.2999999998</v>
      </c>
      <c r="F74">
        <v>350097.52</v>
      </c>
      <c r="J74">
        <v>0</v>
      </c>
      <c r="M74">
        <v>2935306.18</v>
      </c>
      <c r="N74">
        <v>1047464</v>
      </c>
      <c r="O74">
        <v>187888.44</v>
      </c>
      <c r="R74">
        <v>318829</v>
      </c>
      <c r="T74">
        <v>364851</v>
      </c>
      <c r="W74">
        <v>64904.81</v>
      </c>
      <c r="X74">
        <v>27035.51</v>
      </c>
    </row>
    <row r="75" spans="1:25" x14ac:dyDescent="0.25">
      <c r="A75" t="s">
        <v>2403</v>
      </c>
      <c r="B75">
        <v>324958.68</v>
      </c>
      <c r="C75">
        <v>0</v>
      </c>
      <c r="D75">
        <v>7414.15</v>
      </c>
      <c r="E75">
        <v>397482.62</v>
      </c>
      <c r="F75">
        <v>923014.89</v>
      </c>
      <c r="K75">
        <v>631550</v>
      </c>
      <c r="M75">
        <v>-260380.86</v>
      </c>
      <c r="N75">
        <v>1334838.29</v>
      </c>
      <c r="O75">
        <v>245880.05</v>
      </c>
      <c r="T75">
        <v>18354</v>
      </c>
      <c r="W75">
        <v>233473.54</v>
      </c>
      <c r="X75">
        <v>47189.599999999999</v>
      </c>
    </row>
    <row r="76" spans="1:25" x14ac:dyDescent="0.25">
      <c r="A76" t="s">
        <v>2404</v>
      </c>
      <c r="B76">
        <v>854341.12</v>
      </c>
      <c r="C76">
        <v>0</v>
      </c>
      <c r="D76">
        <v>10541.85</v>
      </c>
      <c r="E76">
        <v>1846825.81</v>
      </c>
      <c r="F76">
        <v>1895271</v>
      </c>
      <c r="G76">
        <v>0</v>
      </c>
      <c r="J76">
        <v>0</v>
      </c>
      <c r="K76">
        <v>119554</v>
      </c>
      <c r="L76">
        <v>2886108.02</v>
      </c>
      <c r="M76">
        <v>1453865.45</v>
      </c>
      <c r="O76">
        <v>356116.31</v>
      </c>
      <c r="T76">
        <v>111789</v>
      </c>
      <c r="U76">
        <v>586</v>
      </c>
      <c r="W76">
        <v>96077</v>
      </c>
      <c r="X76">
        <v>212</v>
      </c>
    </row>
    <row r="77" spans="1:25" x14ac:dyDescent="0.25">
      <c r="A77" t="s">
        <v>2405</v>
      </c>
      <c r="B77">
        <v>462490.9</v>
      </c>
      <c r="C77">
        <v>0</v>
      </c>
      <c r="D77">
        <v>87368.51</v>
      </c>
      <c r="E77">
        <v>4096707.32</v>
      </c>
      <c r="F77">
        <v>840188.97</v>
      </c>
      <c r="J77">
        <v>0</v>
      </c>
      <c r="M77">
        <v>4367205.7300000004</v>
      </c>
      <c r="N77">
        <v>1047464</v>
      </c>
      <c r="O77">
        <v>366886.2</v>
      </c>
      <c r="T77">
        <v>54862</v>
      </c>
      <c r="W77">
        <v>62578.19</v>
      </c>
      <c r="X77">
        <v>158420.04</v>
      </c>
      <c r="Y77">
        <v>18940</v>
      </c>
    </row>
    <row r="78" spans="1:25" x14ac:dyDescent="0.25">
      <c r="A78" t="s">
        <v>2406</v>
      </c>
      <c r="B78">
        <v>167119.81</v>
      </c>
      <c r="C78">
        <v>14800</v>
      </c>
      <c r="D78">
        <v>817989.2</v>
      </c>
      <c r="E78">
        <v>605433.99</v>
      </c>
      <c r="F78">
        <v>120776.92</v>
      </c>
      <c r="J78">
        <v>0</v>
      </c>
      <c r="M78">
        <v>-159953.42000000001</v>
      </c>
      <c r="N78">
        <v>1768225.65</v>
      </c>
      <c r="O78">
        <v>232988</v>
      </c>
      <c r="T78">
        <v>25270</v>
      </c>
      <c r="U78">
        <v>440</v>
      </c>
      <c r="W78">
        <v>64014.5</v>
      </c>
      <c r="X78">
        <v>18515.810000000001</v>
      </c>
      <c r="Y78">
        <v>6900</v>
      </c>
    </row>
    <row r="79" spans="1:25" x14ac:dyDescent="0.25">
      <c r="A79" t="s">
        <v>2407</v>
      </c>
      <c r="B79">
        <v>2828398.61</v>
      </c>
      <c r="C79">
        <v>464059.48</v>
      </c>
      <c r="D79">
        <v>301857.07</v>
      </c>
      <c r="E79">
        <v>379371.74</v>
      </c>
      <c r="F79">
        <v>451404.2</v>
      </c>
      <c r="G79">
        <v>0</v>
      </c>
      <c r="J79">
        <v>14035</v>
      </c>
      <c r="K79">
        <v>793592</v>
      </c>
      <c r="M79">
        <v>816612.43</v>
      </c>
      <c r="N79">
        <v>2439714</v>
      </c>
      <c r="O79">
        <v>1391131.37</v>
      </c>
      <c r="R79">
        <v>209580</v>
      </c>
      <c r="T79">
        <v>447410</v>
      </c>
      <c r="U79">
        <v>7950</v>
      </c>
      <c r="V79">
        <v>6312</v>
      </c>
      <c r="W79">
        <v>767740</v>
      </c>
      <c r="X79">
        <v>10161.700000000001</v>
      </c>
    </row>
    <row r="80" spans="1:25" x14ac:dyDescent="0.25">
      <c r="A80" t="s">
        <v>2408</v>
      </c>
      <c r="B80">
        <v>1322248.77</v>
      </c>
      <c r="C80">
        <v>5441.38</v>
      </c>
      <c r="D80">
        <v>459768.46</v>
      </c>
      <c r="E80">
        <v>318375.03999999998</v>
      </c>
      <c r="F80">
        <v>264048.52</v>
      </c>
      <c r="G80">
        <v>0</v>
      </c>
      <c r="H80">
        <v>38405</v>
      </c>
      <c r="J80">
        <v>6609.51</v>
      </c>
      <c r="M80">
        <v>-414576.68</v>
      </c>
      <c r="N80">
        <v>3137825</v>
      </c>
      <c r="O80">
        <v>82584.259999999995</v>
      </c>
      <c r="R80">
        <v>463520</v>
      </c>
      <c r="S80">
        <v>6500</v>
      </c>
      <c r="T80">
        <v>545164</v>
      </c>
      <c r="U80">
        <v>1740</v>
      </c>
      <c r="V80">
        <v>846</v>
      </c>
      <c r="W80">
        <v>378066.5</v>
      </c>
      <c r="X80">
        <v>25168.42</v>
      </c>
    </row>
    <row r="81" spans="1:25" x14ac:dyDescent="0.25">
      <c r="A81" t="s">
        <v>2412</v>
      </c>
      <c r="B81">
        <v>290007.65999999997</v>
      </c>
      <c r="C81">
        <v>31763.75</v>
      </c>
      <c r="D81">
        <v>184947.78</v>
      </c>
      <c r="E81">
        <v>4811266.76</v>
      </c>
      <c r="F81">
        <v>130916.8</v>
      </c>
      <c r="H81">
        <v>70310.460000000006</v>
      </c>
      <c r="J81">
        <v>11025.77</v>
      </c>
      <c r="M81">
        <v>3750730.39</v>
      </c>
      <c r="N81">
        <v>1687514</v>
      </c>
      <c r="O81">
        <v>46684.24</v>
      </c>
      <c r="R81">
        <v>229480</v>
      </c>
      <c r="S81">
        <v>206000</v>
      </c>
      <c r="T81">
        <v>375115</v>
      </c>
      <c r="W81">
        <v>109699.24</v>
      </c>
      <c r="X81">
        <v>68027.87</v>
      </c>
    </row>
    <row r="82" spans="1:25" x14ac:dyDescent="0.25">
      <c r="A82" t="s">
        <v>2414</v>
      </c>
      <c r="B82">
        <v>557657.13</v>
      </c>
      <c r="C82">
        <v>0</v>
      </c>
      <c r="D82">
        <v>21157.8</v>
      </c>
      <c r="E82">
        <v>159443.07999999999</v>
      </c>
      <c r="F82">
        <v>154485.82999999999</v>
      </c>
      <c r="H82">
        <v>55279.5</v>
      </c>
      <c r="K82">
        <v>90000</v>
      </c>
      <c r="M82">
        <v>-1497463.45</v>
      </c>
      <c r="N82">
        <v>2346487</v>
      </c>
      <c r="O82">
        <v>29556.14</v>
      </c>
      <c r="R82">
        <v>301978.40000000002</v>
      </c>
      <c r="T82">
        <v>318578.40000000002</v>
      </c>
      <c r="U82">
        <v>1000</v>
      </c>
      <c r="W82">
        <v>81271.75</v>
      </c>
      <c r="X82">
        <v>32243.599999999999</v>
      </c>
    </row>
    <row r="83" spans="1:25" x14ac:dyDescent="0.25">
      <c r="A83" t="s">
        <v>2415</v>
      </c>
      <c r="B83">
        <v>835596.93</v>
      </c>
      <c r="C83">
        <v>0</v>
      </c>
      <c r="D83">
        <v>63942</v>
      </c>
      <c r="E83">
        <v>509781.57</v>
      </c>
      <c r="F83">
        <v>837441.86</v>
      </c>
      <c r="G83">
        <v>0</v>
      </c>
      <c r="H83">
        <v>86920.1</v>
      </c>
      <c r="J83">
        <v>46.54</v>
      </c>
      <c r="M83">
        <v>196978.25</v>
      </c>
      <c r="N83">
        <v>2125037.4300000002</v>
      </c>
      <c r="O83">
        <v>122995.46</v>
      </c>
      <c r="R83">
        <v>269534</v>
      </c>
      <c r="T83">
        <v>314778</v>
      </c>
      <c r="U83">
        <v>1000</v>
      </c>
      <c r="W83">
        <v>171241.92</v>
      </c>
      <c r="X83">
        <v>67729.5</v>
      </c>
    </row>
    <row r="84" spans="1:25" x14ac:dyDescent="0.25">
      <c r="A84" t="s">
        <v>2416</v>
      </c>
      <c r="B84">
        <v>632513.34</v>
      </c>
      <c r="C84">
        <v>0</v>
      </c>
      <c r="D84">
        <v>9235.52</v>
      </c>
      <c r="E84">
        <v>3531254.86</v>
      </c>
      <c r="F84">
        <v>289069.84999999998</v>
      </c>
      <c r="J84">
        <v>313</v>
      </c>
      <c r="M84">
        <v>3406995.5</v>
      </c>
      <c r="N84">
        <v>1196485.3400000001</v>
      </c>
      <c r="O84">
        <v>22509.74</v>
      </c>
      <c r="R84">
        <v>363119</v>
      </c>
      <c r="T84">
        <v>378597</v>
      </c>
      <c r="U84">
        <v>1000</v>
      </c>
      <c r="W84">
        <v>84932.479999999996</v>
      </c>
      <c r="X84">
        <v>62819.53</v>
      </c>
    </row>
    <row r="85" spans="1:25" x14ac:dyDescent="0.25">
      <c r="A85" t="s">
        <v>2428</v>
      </c>
      <c r="B85">
        <v>379254.16</v>
      </c>
      <c r="C85">
        <v>0</v>
      </c>
      <c r="D85">
        <v>28099.38</v>
      </c>
      <c r="E85">
        <v>148829.99</v>
      </c>
      <c r="F85">
        <v>132714.03</v>
      </c>
      <c r="H85">
        <v>0</v>
      </c>
      <c r="J85">
        <v>18.5</v>
      </c>
      <c r="K85">
        <v>78000</v>
      </c>
      <c r="M85">
        <v>-537626.52</v>
      </c>
      <c r="N85">
        <v>1169693.49</v>
      </c>
      <c r="O85">
        <v>41929.760000000002</v>
      </c>
      <c r="R85">
        <v>159796.4</v>
      </c>
      <c r="T85">
        <v>168096.4</v>
      </c>
      <c r="W85">
        <v>36719.69</v>
      </c>
      <c r="X85">
        <v>18097.98</v>
      </c>
    </row>
    <row r="86" spans="1:25" x14ac:dyDescent="0.25">
      <c r="A86" t="s">
        <v>2417</v>
      </c>
      <c r="B86">
        <v>1441414.08</v>
      </c>
      <c r="C86">
        <v>48553.88</v>
      </c>
      <c r="D86">
        <v>50254.720000000001</v>
      </c>
      <c r="E86">
        <v>1753244.6</v>
      </c>
      <c r="F86">
        <v>766734.89</v>
      </c>
      <c r="G86">
        <v>0</v>
      </c>
      <c r="H86">
        <v>103736.36</v>
      </c>
      <c r="I86">
        <v>1174346</v>
      </c>
      <c r="J86">
        <v>796.73</v>
      </c>
      <c r="M86">
        <v>2245501.63</v>
      </c>
      <c r="N86">
        <v>620039.24</v>
      </c>
      <c r="O86">
        <v>211587.19</v>
      </c>
      <c r="R86">
        <v>445047</v>
      </c>
      <c r="S86">
        <v>144450</v>
      </c>
      <c r="T86">
        <v>539980</v>
      </c>
      <c r="W86">
        <v>253749.42</v>
      </c>
      <c r="X86">
        <v>91572.56</v>
      </c>
    </row>
    <row r="87" spans="1:25" x14ac:dyDescent="0.25">
      <c r="A87" t="s">
        <v>2418</v>
      </c>
      <c r="B87">
        <v>311862.90999999997</v>
      </c>
      <c r="C87">
        <v>0</v>
      </c>
      <c r="D87">
        <v>5010.03</v>
      </c>
      <c r="E87">
        <v>8134178.6799999997</v>
      </c>
      <c r="F87">
        <v>350961.68</v>
      </c>
      <c r="J87">
        <v>0</v>
      </c>
      <c r="K87">
        <v>43700</v>
      </c>
      <c r="M87">
        <v>8674467.4299999997</v>
      </c>
      <c r="O87">
        <v>281722.98</v>
      </c>
      <c r="R87">
        <v>218674.8</v>
      </c>
      <c r="S87">
        <v>42400</v>
      </c>
      <c r="T87">
        <v>326278.8</v>
      </c>
      <c r="W87">
        <v>108917.56</v>
      </c>
      <c r="X87">
        <v>23755.55</v>
      </c>
    </row>
    <row r="88" spans="1:25" x14ac:dyDescent="0.25">
      <c r="A88" t="s">
        <v>2419</v>
      </c>
      <c r="B88">
        <v>145666.91</v>
      </c>
      <c r="C88">
        <v>3905.55</v>
      </c>
      <c r="D88">
        <v>33505.440000000002</v>
      </c>
      <c r="E88">
        <v>226339.1</v>
      </c>
      <c r="F88">
        <v>614383.61</v>
      </c>
      <c r="G88">
        <v>0</v>
      </c>
      <c r="J88">
        <v>750</v>
      </c>
      <c r="M88">
        <v>1029297.97</v>
      </c>
      <c r="O88">
        <v>121823.63</v>
      </c>
      <c r="R88">
        <v>185160</v>
      </c>
      <c r="S88">
        <v>36600</v>
      </c>
      <c r="T88">
        <v>218974</v>
      </c>
      <c r="U88">
        <v>9054</v>
      </c>
      <c r="V88">
        <v>576</v>
      </c>
      <c r="W88">
        <v>84001.11</v>
      </c>
      <c r="X88">
        <v>37225.879999999997</v>
      </c>
    </row>
    <row r="89" spans="1:25" x14ac:dyDescent="0.25">
      <c r="A89" t="s">
        <v>2420</v>
      </c>
      <c r="B89">
        <v>321229.49</v>
      </c>
      <c r="C89">
        <v>11848.68</v>
      </c>
      <c r="D89">
        <v>81386.41</v>
      </c>
      <c r="E89">
        <v>3189130.21</v>
      </c>
      <c r="F89">
        <v>1653414.11</v>
      </c>
      <c r="H89">
        <v>31500</v>
      </c>
      <c r="I89">
        <v>22636.400000000001</v>
      </c>
      <c r="J89">
        <v>0</v>
      </c>
      <c r="M89">
        <v>3798189.72</v>
      </c>
      <c r="N89">
        <v>1221990.08</v>
      </c>
      <c r="O89">
        <v>190814.72</v>
      </c>
      <c r="P89">
        <v>16200</v>
      </c>
      <c r="R89">
        <v>309400</v>
      </c>
      <c r="S89">
        <v>182200</v>
      </c>
      <c r="T89">
        <v>349836</v>
      </c>
      <c r="U89">
        <v>540</v>
      </c>
      <c r="W89">
        <v>158079.28</v>
      </c>
      <c r="X89">
        <v>7466.74</v>
      </c>
    </row>
    <row r="90" spans="1:25" x14ac:dyDescent="0.25">
      <c r="A90" t="s">
        <v>2421</v>
      </c>
      <c r="B90">
        <v>791058.69</v>
      </c>
      <c r="C90">
        <v>0</v>
      </c>
      <c r="D90">
        <v>137849.04999999999</v>
      </c>
      <c r="E90">
        <v>103879.17</v>
      </c>
      <c r="F90">
        <v>200129.78</v>
      </c>
      <c r="H90">
        <v>49250</v>
      </c>
      <c r="I90">
        <v>90720</v>
      </c>
      <c r="J90">
        <v>0</v>
      </c>
      <c r="M90">
        <v>-56691.44</v>
      </c>
      <c r="N90">
        <v>1247302.3600000001</v>
      </c>
      <c r="O90">
        <v>161958.91</v>
      </c>
      <c r="Q90">
        <v>2645.72</v>
      </c>
      <c r="R90">
        <v>181800</v>
      </c>
      <c r="T90">
        <v>273100</v>
      </c>
      <c r="W90">
        <v>88644.31</v>
      </c>
      <c r="X90">
        <v>82324.55</v>
      </c>
    </row>
    <row r="91" spans="1:25" x14ac:dyDescent="0.25">
      <c r="A91" t="s">
        <v>2422</v>
      </c>
      <c r="B91">
        <v>828347.32</v>
      </c>
      <c r="C91">
        <v>2553</v>
      </c>
      <c r="D91">
        <v>56847.519999999997</v>
      </c>
      <c r="E91">
        <v>203046.17</v>
      </c>
      <c r="F91">
        <v>144049.99</v>
      </c>
      <c r="H91">
        <v>65341.25</v>
      </c>
      <c r="J91">
        <v>6340.4</v>
      </c>
      <c r="K91">
        <v>588064.69999999995</v>
      </c>
      <c r="M91">
        <v>-948720.79</v>
      </c>
      <c r="N91">
        <v>1693308.65</v>
      </c>
      <c r="O91">
        <v>26539.84</v>
      </c>
      <c r="R91">
        <v>361071.4</v>
      </c>
      <c r="T91">
        <v>392471.4</v>
      </c>
      <c r="U91">
        <v>40</v>
      </c>
      <c r="V91">
        <v>392</v>
      </c>
      <c r="W91">
        <v>139647.57</v>
      </c>
      <c r="X91">
        <v>18082.48</v>
      </c>
      <c r="Y91">
        <v>6468</v>
      </c>
    </row>
    <row r="92" spans="1:25" x14ac:dyDescent="0.25">
      <c r="A92" t="s">
        <v>2423</v>
      </c>
      <c r="B92">
        <v>468518.95</v>
      </c>
      <c r="C92">
        <v>0</v>
      </c>
      <c r="D92">
        <v>127724.96</v>
      </c>
      <c r="E92">
        <v>2125263.33</v>
      </c>
      <c r="F92">
        <v>80698.87</v>
      </c>
      <c r="H92">
        <v>25832</v>
      </c>
      <c r="I92">
        <v>69600</v>
      </c>
      <c r="J92">
        <v>2449</v>
      </c>
      <c r="K92">
        <v>250160</v>
      </c>
      <c r="M92">
        <v>2162046.65</v>
      </c>
      <c r="N92">
        <v>345503.07</v>
      </c>
      <c r="O92">
        <v>32364</v>
      </c>
      <c r="R92">
        <v>121602.4</v>
      </c>
      <c r="T92">
        <v>151602.4</v>
      </c>
      <c r="W92">
        <v>40920.559999999998</v>
      </c>
      <c r="X92">
        <v>14828.05</v>
      </c>
    </row>
    <row r="93" spans="1:25" x14ac:dyDescent="0.25">
      <c r="A93" t="s">
        <v>2429</v>
      </c>
      <c r="B93">
        <v>872650.45</v>
      </c>
      <c r="C93">
        <v>0</v>
      </c>
      <c r="D93">
        <v>113807</v>
      </c>
      <c r="E93">
        <v>36348.720000000001</v>
      </c>
      <c r="F93">
        <v>129972.81</v>
      </c>
      <c r="H93">
        <v>33840.51</v>
      </c>
      <c r="I93">
        <v>169409</v>
      </c>
      <c r="J93">
        <v>0</v>
      </c>
      <c r="K93">
        <v>444154</v>
      </c>
      <c r="M93">
        <v>-1861714.11</v>
      </c>
      <c r="N93">
        <v>2439641.09</v>
      </c>
      <c r="O93">
        <v>11618.3</v>
      </c>
      <c r="R93">
        <v>202400</v>
      </c>
      <c r="T93">
        <v>237600</v>
      </c>
      <c r="V93">
        <v>544</v>
      </c>
      <c r="W93">
        <v>40234.269999999997</v>
      </c>
      <c r="X93">
        <v>8191.54</v>
      </c>
    </row>
    <row r="94" spans="1:25" x14ac:dyDescent="0.25">
      <c r="A94" t="s">
        <v>2432</v>
      </c>
      <c r="B94">
        <v>519510.99</v>
      </c>
      <c r="C94">
        <v>0</v>
      </c>
      <c r="D94">
        <v>66381.919999999998</v>
      </c>
      <c r="E94">
        <v>979992.44</v>
      </c>
      <c r="F94">
        <v>158858.92000000001</v>
      </c>
      <c r="H94">
        <v>16979.5</v>
      </c>
      <c r="I94">
        <v>117073.5</v>
      </c>
      <c r="J94">
        <v>0</v>
      </c>
      <c r="K94">
        <v>263980</v>
      </c>
      <c r="M94">
        <v>-1785148.56</v>
      </c>
      <c r="N94">
        <v>3118920.11</v>
      </c>
      <c r="O94">
        <v>114316.25</v>
      </c>
      <c r="R94">
        <v>149229.79999999999</v>
      </c>
      <c r="T94">
        <v>199379.8</v>
      </c>
      <c r="W94">
        <v>34197.67</v>
      </c>
      <c r="X94">
        <v>37028.86</v>
      </c>
    </row>
    <row r="95" spans="1:25" x14ac:dyDescent="0.25">
      <c r="A95" t="s">
        <v>2409</v>
      </c>
      <c r="B95">
        <v>187697.91</v>
      </c>
      <c r="C95">
        <v>7700</v>
      </c>
      <c r="D95">
        <v>8671.89</v>
      </c>
      <c r="E95">
        <v>548751.98</v>
      </c>
      <c r="F95">
        <v>96890.34</v>
      </c>
      <c r="H95">
        <v>49103</v>
      </c>
      <c r="I95">
        <v>472860</v>
      </c>
      <c r="J95">
        <v>2885</v>
      </c>
      <c r="K95">
        <v>106999</v>
      </c>
      <c r="M95">
        <v>-2208475.35</v>
      </c>
      <c r="N95">
        <v>2656385</v>
      </c>
      <c r="O95">
        <v>20610.41</v>
      </c>
      <c r="R95">
        <v>98892.66</v>
      </c>
      <c r="T95">
        <v>215503.66</v>
      </c>
      <c r="W95">
        <v>114326.53</v>
      </c>
      <c r="X95">
        <v>19717.41</v>
      </c>
    </row>
    <row r="96" spans="1:25" x14ac:dyDescent="0.25">
      <c r="A96" t="s">
        <v>2410</v>
      </c>
      <c r="B96">
        <v>72573.83</v>
      </c>
      <c r="C96">
        <v>9200</v>
      </c>
      <c r="D96">
        <v>16656.87</v>
      </c>
      <c r="E96">
        <v>302241.53000000003</v>
      </c>
      <c r="F96">
        <v>30292.92</v>
      </c>
      <c r="H96">
        <v>55336.59</v>
      </c>
      <c r="I96">
        <v>161264</v>
      </c>
      <c r="J96">
        <v>0</v>
      </c>
      <c r="K96">
        <v>56355</v>
      </c>
      <c r="M96">
        <v>-2380351.23</v>
      </c>
      <c r="N96">
        <v>2668500</v>
      </c>
      <c r="O96">
        <v>21435.1</v>
      </c>
      <c r="R96">
        <v>137379.5</v>
      </c>
      <c r="T96">
        <v>196219.5</v>
      </c>
      <c r="U96">
        <v>688</v>
      </c>
      <c r="W96">
        <v>81884.14</v>
      </c>
      <c r="X96">
        <v>10162.17</v>
      </c>
    </row>
    <row r="97" spans="1:24" x14ac:dyDescent="0.25">
      <c r="A97" t="s">
        <v>2411</v>
      </c>
      <c r="B97">
        <v>1327663.32</v>
      </c>
      <c r="C97">
        <v>13900</v>
      </c>
      <c r="D97">
        <v>39707.15</v>
      </c>
      <c r="E97">
        <v>2781206.36</v>
      </c>
      <c r="F97">
        <v>157647.26999999999</v>
      </c>
      <c r="H97">
        <v>130836.46</v>
      </c>
      <c r="J97">
        <v>2276</v>
      </c>
      <c r="K97">
        <v>1171348.46</v>
      </c>
      <c r="M97">
        <v>-6353420.4800000004</v>
      </c>
      <c r="N97">
        <v>9526566.6699999999</v>
      </c>
      <c r="O97">
        <v>67680.710000000006</v>
      </c>
      <c r="P97">
        <v>428122</v>
      </c>
      <c r="R97">
        <v>253795.9</v>
      </c>
      <c r="T97">
        <v>441603.04</v>
      </c>
      <c r="U97">
        <v>648</v>
      </c>
      <c r="W97">
        <v>386087.32</v>
      </c>
      <c r="X97">
        <v>78743.259999999995</v>
      </c>
    </row>
    <row r="98" spans="1:24" x14ac:dyDescent="0.25">
      <c r="A98" t="s">
        <v>2413</v>
      </c>
      <c r="B98">
        <v>788384.09</v>
      </c>
      <c r="C98">
        <v>9400</v>
      </c>
      <c r="D98">
        <v>0</v>
      </c>
      <c r="E98">
        <v>308933.56</v>
      </c>
      <c r="F98">
        <v>937.56</v>
      </c>
      <c r="H98">
        <v>68084.83</v>
      </c>
      <c r="I98">
        <v>4450</v>
      </c>
      <c r="J98">
        <v>0</v>
      </c>
      <c r="K98">
        <v>90120</v>
      </c>
      <c r="M98">
        <v>-1575328.6</v>
      </c>
      <c r="N98">
        <v>2647000</v>
      </c>
      <c r="O98">
        <v>25110.83</v>
      </c>
      <c r="R98">
        <v>133324.5</v>
      </c>
      <c r="T98">
        <v>181865.5</v>
      </c>
      <c r="U98">
        <v>472</v>
      </c>
      <c r="V98">
        <v>440</v>
      </c>
      <c r="W98">
        <v>91473.23</v>
      </c>
      <c r="X98">
        <v>10855.62</v>
      </c>
    </row>
    <row r="99" spans="1:24" x14ac:dyDescent="0.25">
      <c r="A99" t="s">
        <v>2431</v>
      </c>
      <c r="B99">
        <v>876081.95</v>
      </c>
      <c r="C99">
        <v>6200</v>
      </c>
      <c r="D99">
        <v>0</v>
      </c>
      <c r="E99">
        <v>88222.82</v>
      </c>
      <c r="F99">
        <v>79981.14</v>
      </c>
      <c r="H99">
        <v>51020.09</v>
      </c>
      <c r="I99">
        <v>5500</v>
      </c>
      <c r="J99">
        <v>940.53</v>
      </c>
      <c r="K99">
        <v>657216</v>
      </c>
      <c r="M99">
        <v>-1433062.19</v>
      </c>
      <c r="N99">
        <v>1913700</v>
      </c>
      <c r="O99">
        <v>22677.06</v>
      </c>
      <c r="Q99">
        <v>1359.91</v>
      </c>
      <c r="R99">
        <v>91271.5</v>
      </c>
      <c r="T99">
        <v>148000.5</v>
      </c>
      <c r="W99">
        <v>102743.46</v>
      </c>
      <c r="X99">
        <v>9393.0300000000007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AI188"/>
  <sheetViews>
    <sheetView topLeftCell="T1" zoomScale="94" zoomScaleNormal="94" workbookViewId="0">
      <selection activeCell="AH4" sqref="AH4:AH188"/>
    </sheetView>
  </sheetViews>
  <sheetFormatPr defaultColWidth="9" defaultRowHeight="13.8" x14ac:dyDescent="0.25"/>
  <cols>
    <col min="1" max="1" width="6.5" style="35" customWidth="1"/>
    <col min="2" max="2" width="13.09765625" style="35" bestFit="1" customWidth="1"/>
    <col min="3" max="3" width="6.5" style="42" customWidth="1"/>
    <col min="4" max="4" width="26.59765625" style="42" customWidth="1"/>
    <col min="5" max="5" width="43.296875" bestFit="1" customWidth="1"/>
    <col min="6" max="29" width="8.796875"/>
    <col min="30" max="30" width="16.3984375" style="123" customWidth="1"/>
    <col min="31" max="31" width="15.8984375" style="144" bestFit="1" customWidth="1"/>
    <col min="32" max="32" width="17.3984375" style="138" bestFit="1" customWidth="1"/>
    <col min="33" max="33" width="17.59765625" style="140" bestFit="1" customWidth="1"/>
    <col min="34" max="34" width="19.09765625" style="141" bestFit="1" customWidth="1"/>
    <col min="35" max="35" width="14.59765625" style="145" bestFit="1" customWidth="1"/>
    <col min="36" max="16384" width="9" style="44"/>
  </cols>
  <sheetData>
    <row r="1" spans="1:35" x14ac:dyDescent="0.25">
      <c r="A1" s="106"/>
      <c r="B1" s="106"/>
      <c r="E1" t="s">
        <v>2056</v>
      </c>
      <c r="F1" t="s">
        <v>2057</v>
      </c>
      <c r="G1" t="s">
        <v>2058</v>
      </c>
      <c r="H1" t="s">
        <v>2059</v>
      </c>
      <c r="I1" t="s">
        <v>2061</v>
      </c>
      <c r="J1" t="s">
        <v>2062</v>
      </c>
      <c r="K1" t="s">
        <v>2064</v>
      </c>
      <c r="L1" t="s">
        <v>2065</v>
      </c>
      <c r="M1" t="s">
        <v>2067</v>
      </c>
      <c r="N1" t="s">
        <v>2068</v>
      </c>
      <c r="O1" t="s">
        <v>2070</v>
      </c>
      <c r="P1" t="s">
        <v>2071</v>
      </c>
      <c r="Q1" t="s">
        <v>2072</v>
      </c>
      <c r="R1" t="s">
        <v>2073</v>
      </c>
      <c r="S1" t="s">
        <v>2074</v>
      </c>
      <c r="T1" t="s">
        <v>2075</v>
      </c>
      <c r="U1" t="s">
        <v>2076</v>
      </c>
      <c r="V1" t="s">
        <v>2077</v>
      </c>
      <c r="W1" t="s">
        <v>2078</v>
      </c>
      <c r="X1" t="s">
        <v>2079</v>
      </c>
      <c r="Y1" t="s">
        <v>2080</v>
      </c>
      <c r="Z1" t="s">
        <v>2081</v>
      </c>
      <c r="AA1" t="s">
        <v>2082</v>
      </c>
      <c r="AB1" t="s">
        <v>2083</v>
      </c>
      <c r="AC1" t="s">
        <v>2084</v>
      </c>
      <c r="AD1" s="123" t="s">
        <v>0</v>
      </c>
      <c r="AE1" s="124" t="s">
        <v>1</v>
      </c>
      <c r="AF1" s="138" t="s">
        <v>2</v>
      </c>
      <c r="AG1" s="139" t="s">
        <v>3</v>
      </c>
      <c r="AH1" s="126" t="s">
        <v>4</v>
      </c>
      <c r="AI1" s="128" t="s">
        <v>5</v>
      </c>
    </row>
    <row r="2" spans="1:35" ht="25.8" customHeight="1" x14ac:dyDescent="0.25">
      <c r="A2" s="106"/>
      <c r="B2" s="106"/>
      <c r="C2" s="42" t="s">
        <v>578</v>
      </c>
      <c r="E2" t="s">
        <v>2085</v>
      </c>
      <c r="F2" t="s">
        <v>2086</v>
      </c>
      <c r="G2" t="s">
        <v>2087</v>
      </c>
      <c r="H2" t="s">
        <v>2088</v>
      </c>
      <c r="I2" t="s">
        <v>2090</v>
      </c>
      <c r="J2" t="s">
        <v>2091</v>
      </c>
      <c r="K2" t="s">
        <v>2093</v>
      </c>
      <c r="L2" t="s">
        <v>2094</v>
      </c>
      <c r="M2" t="s">
        <v>2096</v>
      </c>
      <c r="N2" t="s">
        <v>2097</v>
      </c>
      <c r="O2" t="s">
        <v>2099</v>
      </c>
      <c r="P2" t="s">
        <v>2100</v>
      </c>
      <c r="Q2" t="s">
        <v>2101</v>
      </c>
      <c r="R2" t="s">
        <v>2102</v>
      </c>
      <c r="S2" t="s">
        <v>2103</v>
      </c>
      <c r="T2" t="s">
        <v>2104</v>
      </c>
      <c r="U2" t="s">
        <v>2105</v>
      </c>
      <c r="V2" t="s">
        <v>2106</v>
      </c>
      <c r="W2" t="s">
        <v>2107</v>
      </c>
      <c r="X2" t="s">
        <v>2108</v>
      </c>
      <c r="Y2" t="s">
        <v>2109</v>
      </c>
      <c r="Z2" t="s">
        <v>2110</v>
      </c>
      <c r="AA2" t="s">
        <v>2111</v>
      </c>
      <c r="AB2" t="s">
        <v>2112</v>
      </c>
      <c r="AC2" t="s">
        <v>2113</v>
      </c>
      <c r="AE2" s="124"/>
      <c r="AI2" s="125"/>
    </row>
    <row r="3" spans="1:35" ht="31.8" customHeight="1" thickBot="1" x14ac:dyDescent="0.3">
      <c r="A3" s="106"/>
      <c r="B3" s="106"/>
      <c r="E3" t="s">
        <v>2114</v>
      </c>
      <c r="F3">
        <v>73507187.480000004</v>
      </c>
      <c r="G3">
        <v>5049770.34</v>
      </c>
      <c r="H3">
        <v>11624846.029999999</v>
      </c>
      <c r="I3">
        <v>79134791.209999993</v>
      </c>
      <c r="J3">
        <v>25508475.34</v>
      </c>
      <c r="K3">
        <v>985462.04</v>
      </c>
      <c r="L3">
        <v>2475725.17</v>
      </c>
      <c r="M3">
        <v>5167961.32</v>
      </c>
      <c r="N3">
        <v>190721.3</v>
      </c>
      <c r="O3">
        <v>9666987.4000000004</v>
      </c>
      <c r="P3">
        <v>3863787.83</v>
      </c>
      <c r="Q3">
        <v>32106197.109999999</v>
      </c>
      <c r="R3">
        <v>144447352.61000001</v>
      </c>
      <c r="S3">
        <v>17046607.66</v>
      </c>
      <c r="T3">
        <v>543180.19999999995</v>
      </c>
      <c r="U3">
        <v>6184.76</v>
      </c>
      <c r="V3">
        <v>25676867.32</v>
      </c>
      <c r="W3">
        <v>3336038</v>
      </c>
      <c r="X3">
        <v>31680449.510000002</v>
      </c>
      <c r="Y3">
        <v>169463</v>
      </c>
      <c r="Z3">
        <v>68438.600000000006</v>
      </c>
      <c r="AA3">
        <v>14425330.710000001</v>
      </c>
      <c r="AB3">
        <v>4080368.7</v>
      </c>
      <c r="AC3">
        <v>263951.8</v>
      </c>
      <c r="AD3" s="123">
        <f t="shared" ref="AD3:AI3" si="0">SUM(AD4:AD66)</f>
        <v>60928649.609999992</v>
      </c>
      <c r="AE3" s="124">
        <f t="shared" si="0"/>
        <v>3622758.2299999995</v>
      </c>
      <c r="AF3" s="138">
        <f t="shared" si="0"/>
        <v>57305891.380000003</v>
      </c>
      <c r="AG3" s="140">
        <f t="shared" si="0"/>
        <v>31568179.260000002</v>
      </c>
      <c r="AH3" s="141">
        <f t="shared" si="0"/>
        <v>35081667.07</v>
      </c>
      <c r="AI3" s="125">
        <f t="shared" si="0"/>
        <v>-3513487.8099999987</v>
      </c>
    </row>
    <row r="4" spans="1:35" ht="14.4" thickBot="1" x14ac:dyDescent="0.3">
      <c r="A4" s="35" t="s">
        <v>304</v>
      </c>
      <c r="B4" s="35" t="s">
        <v>306</v>
      </c>
      <c r="C4" s="50">
        <v>6411</v>
      </c>
      <c r="D4" s="51" t="s">
        <v>482</v>
      </c>
      <c r="E4" t="s">
        <v>2337</v>
      </c>
      <c r="F4">
        <v>4243131.5999999996</v>
      </c>
      <c r="G4">
        <v>4420</v>
      </c>
      <c r="H4">
        <v>104365.53</v>
      </c>
      <c r="I4">
        <v>2000028.5</v>
      </c>
      <c r="J4">
        <v>393393.21</v>
      </c>
      <c r="L4">
        <v>0</v>
      </c>
      <c r="M4">
        <v>228466</v>
      </c>
      <c r="N4">
        <v>775.5</v>
      </c>
      <c r="Q4">
        <v>5041238.41</v>
      </c>
      <c r="R4">
        <v>1723269</v>
      </c>
      <c r="S4">
        <v>66892.350000000006</v>
      </c>
      <c r="T4">
        <v>17500</v>
      </c>
      <c r="V4">
        <v>695329.16</v>
      </c>
      <c r="X4">
        <v>779073.16</v>
      </c>
      <c r="Y4">
        <v>43870</v>
      </c>
      <c r="Z4">
        <v>15220</v>
      </c>
      <c r="AA4">
        <v>131262.10999999999</v>
      </c>
      <c r="AB4">
        <v>58706.31</v>
      </c>
      <c r="AD4" s="123">
        <f>SUM(F4:H4)</f>
        <v>4351917.13</v>
      </c>
      <c r="AE4" s="181">
        <f>SUM(L4:N4)</f>
        <v>229241.5</v>
      </c>
      <c r="AF4" s="142">
        <f>AD4-AE4</f>
        <v>4122675.63</v>
      </c>
      <c r="AG4" s="182">
        <f>SUM(S4:W4)</f>
        <v>779721.51</v>
      </c>
      <c r="AH4" s="183">
        <f>SUM(X4:AC4)</f>
        <v>1028131.5800000001</v>
      </c>
      <c r="AI4" s="125">
        <f>AG4-AH4</f>
        <v>-248410.07000000007</v>
      </c>
    </row>
    <row r="5" spans="1:35" ht="14.4" thickBot="1" x14ac:dyDescent="0.3">
      <c r="A5" s="35" t="s">
        <v>304</v>
      </c>
      <c r="B5" s="35" t="s">
        <v>306</v>
      </c>
      <c r="C5" s="50">
        <v>2059</v>
      </c>
      <c r="D5" s="51" t="s">
        <v>483</v>
      </c>
      <c r="E5" t="s">
        <v>2338</v>
      </c>
      <c r="F5">
        <v>221863.06</v>
      </c>
      <c r="G5">
        <v>2929.6</v>
      </c>
      <c r="H5">
        <v>133692.98000000001</v>
      </c>
      <c r="I5">
        <v>327425.53999999998</v>
      </c>
      <c r="J5">
        <v>114754.84</v>
      </c>
      <c r="K5">
        <v>45558.6</v>
      </c>
      <c r="N5">
        <v>18.5</v>
      </c>
      <c r="O5">
        <v>64590</v>
      </c>
      <c r="Q5">
        <v>-1072272.5900000001</v>
      </c>
      <c r="R5">
        <v>1740746.12</v>
      </c>
      <c r="S5">
        <v>58964.43</v>
      </c>
      <c r="V5">
        <v>269488</v>
      </c>
      <c r="W5">
        <v>100800</v>
      </c>
      <c r="X5">
        <v>287738</v>
      </c>
      <c r="AA5">
        <v>96839.28</v>
      </c>
      <c r="AB5">
        <v>22649.759999999998</v>
      </c>
      <c r="AD5" s="123">
        <f t="shared" ref="AD5:AD68" si="1">SUM(F5:H5)</f>
        <v>358485.64</v>
      </c>
      <c r="AE5" s="181">
        <f t="shared" ref="AE5:AE68" si="2">SUM(L5:N5)</f>
        <v>18.5</v>
      </c>
      <c r="AF5" s="142">
        <f t="shared" ref="AF5:AF68" si="3">AD5-AE5</f>
        <v>358467.14</v>
      </c>
      <c r="AG5" s="182">
        <f t="shared" ref="AG5:AG68" si="4">SUM(S5:W5)</f>
        <v>429252.43</v>
      </c>
      <c r="AH5" s="183">
        <f t="shared" ref="AH5:AH68" si="5">SUM(X5:AC5)</f>
        <v>407227.04000000004</v>
      </c>
      <c r="AI5" s="125">
        <f t="shared" ref="AI5:AI52" si="6">AG5-AH5</f>
        <v>22025.389999999956</v>
      </c>
    </row>
    <row r="6" spans="1:35" ht="14.4" thickBot="1" x14ac:dyDescent="0.3">
      <c r="A6" s="35" t="s">
        <v>304</v>
      </c>
      <c r="B6" s="35" t="s">
        <v>306</v>
      </c>
      <c r="C6" s="50">
        <v>6691</v>
      </c>
      <c r="D6" s="51" t="s">
        <v>484</v>
      </c>
      <c r="E6" t="s">
        <v>2339</v>
      </c>
      <c r="F6">
        <v>2115293.58</v>
      </c>
      <c r="G6">
        <v>19881.66</v>
      </c>
      <c r="H6">
        <v>106886.86</v>
      </c>
      <c r="I6">
        <v>423380.86</v>
      </c>
      <c r="J6">
        <v>339587.87</v>
      </c>
      <c r="K6">
        <v>0</v>
      </c>
      <c r="L6">
        <v>1320.81</v>
      </c>
      <c r="M6">
        <v>51551</v>
      </c>
      <c r="N6">
        <v>441.67</v>
      </c>
      <c r="Q6">
        <v>1213769.83</v>
      </c>
      <c r="R6">
        <v>2169071.4500000002</v>
      </c>
      <c r="S6">
        <v>310786.03000000003</v>
      </c>
      <c r="T6">
        <v>4800</v>
      </c>
      <c r="V6">
        <v>586255.93999999994</v>
      </c>
      <c r="X6">
        <v>806610.94</v>
      </c>
      <c r="Y6">
        <v>24000</v>
      </c>
      <c r="AA6">
        <v>351243.09</v>
      </c>
      <c r="AB6">
        <v>10488.77</v>
      </c>
      <c r="AC6">
        <v>140623.1</v>
      </c>
      <c r="AD6" s="123">
        <f t="shared" si="1"/>
        <v>2242062.1</v>
      </c>
      <c r="AE6" s="181">
        <f t="shared" si="2"/>
        <v>53313.479999999996</v>
      </c>
      <c r="AF6" s="142">
        <f t="shared" si="3"/>
        <v>2188748.62</v>
      </c>
      <c r="AG6" s="182">
        <f t="shared" si="4"/>
        <v>901841.97</v>
      </c>
      <c r="AH6" s="183">
        <f t="shared" si="5"/>
        <v>1332965.9000000001</v>
      </c>
      <c r="AI6" s="125">
        <f t="shared" si="6"/>
        <v>-431123.93000000017</v>
      </c>
    </row>
    <row r="7" spans="1:35" ht="14.4" thickBot="1" x14ac:dyDescent="0.3">
      <c r="A7" s="35" t="s">
        <v>304</v>
      </c>
      <c r="B7" s="35" t="s">
        <v>306</v>
      </c>
      <c r="C7" s="50">
        <v>3434</v>
      </c>
      <c r="D7" s="51" t="s">
        <v>485</v>
      </c>
      <c r="E7" t="s">
        <v>2340</v>
      </c>
      <c r="F7">
        <v>997309.85</v>
      </c>
      <c r="G7">
        <v>900</v>
      </c>
      <c r="H7">
        <v>97412.33</v>
      </c>
      <c r="I7">
        <v>255345.3</v>
      </c>
      <c r="J7">
        <v>96683.31</v>
      </c>
      <c r="K7">
        <v>0</v>
      </c>
      <c r="N7">
        <v>301.39999999999998</v>
      </c>
      <c r="O7">
        <v>298697</v>
      </c>
      <c r="Q7">
        <v>850530.93</v>
      </c>
      <c r="R7">
        <v>235221.96</v>
      </c>
      <c r="S7">
        <v>69375.33</v>
      </c>
      <c r="V7">
        <v>506768.72</v>
      </c>
      <c r="W7">
        <v>146400</v>
      </c>
      <c r="X7">
        <v>532300.72</v>
      </c>
      <c r="AA7">
        <v>114373.95</v>
      </c>
      <c r="AB7">
        <v>12969.88</v>
      </c>
      <c r="AD7" s="123">
        <f t="shared" si="1"/>
        <v>1095622.18</v>
      </c>
      <c r="AE7" s="181">
        <f t="shared" si="2"/>
        <v>301.39999999999998</v>
      </c>
      <c r="AF7" s="142">
        <f t="shared" si="3"/>
        <v>1095320.78</v>
      </c>
      <c r="AG7" s="182">
        <f t="shared" si="4"/>
        <v>722544.04999999993</v>
      </c>
      <c r="AH7" s="183">
        <f t="shared" si="5"/>
        <v>659644.54999999993</v>
      </c>
      <c r="AI7" s="125">
        <f t="shared" si="6"/>
        <v>62899.5</v>
      </c>
    </row>
    <row r="8" spans="1:35" ht="14.4" thickBot="1" x14ac:dyDescent="0.3">
      <c r="A8" s="35" t="s">
        <v>304</v>
      </c>
      <c r="B8" s="35" t="s">
        <v>306</v>
      </c>
      <c r="C8" s="50">
        <v>3172</v>
      </c>
      <c r="D8" s="51" t="s">
        <v>486</v>
      </c>
      <c r="E8" t="s">
        <v>2341</v>
      </c>
      <c r="F8">
        <v>560644.27</v>
      </c>
      <c r="G8">
        <v>83733.87</v>
      </c>
      <c r="H8">
        <v>215913.12</v>
      </c>
      <c r="I8">
        <v>450821.75</v>
      </c>
      <c r="J8">
        <v>284435.51</v>
      </c>
      <c r="L8">
        <v>25049.59</v>
      </c>
      <c r="M8">
        <v>189850</v>
      </c>
      <c r="N8">
        <v>789.99</v>
      </c>
      <c r="O8">
        <v>6490</v>
      </c>
      <c r="P8">
        <v>-235297.35</v>
      </c>
      <c r="R8">
        <v>1649277.25</v>
      </c>
      <c r="S8">
        <v>96261.42</v>
      </c>
      <c r="V8">
        <v>329322.26</v>
      </c>
      <c r="W8">
        <v>112000</v>
      </c>
      <c r="X8">
        <v>413738.26</v>
      </c>
      <c r="AA8">
        <v>144199.35999999999</v>
      </c>
      <c r="AB8">
        <v>20257.02</v>
      </c>
      <c r="AD8" s="123">
        <f t="shared" si="1"/>
        <v>860291.26</v>
      </c>
      <c r="AE8" s="181">
        <f t="shared" si="2"/>
        <v>215689.58</v>
      </c>
      <c r="AF8" s="142">
        <f t="shared" si="3"/>
        <v>644601.68000000005</v>
      </c>
      <c r="AG8" s="182">
        <f t="shared" si="4"/>
        <v>537583.67999999993</v>
      </c>
      <c r="AH8" s="183">
        <f t="shared" si="5"/>
        <v>578194.64</v>
      </c>
      <c r="AI8" s="125">
        <f t="shared" si="6"/>
        <v>-40610.960000000079</v>
      </c>
    </row>
    <row r="9" spans="1:35" ht="14.4" thickBot="1" x14ac:dyDescent="0.3">
      <c r="A9" s="35" t="s">
        <v>304</v>
      </c>
      <c r="B9" s="35" t="s">
        <v>306</v>
      </c>
      <c r="C9" s="50">
        <v>1819</v>
      </c>
      <c r="D9" s="51" t="s">
        <v>487</v>
      </c>
      <c r="E9" t="s">
        <v>2342</v>
      </c>
      <c r="F9">
        <v>829745.66</v>
      </c>
      <c r="G9">
        <v>5430.46</v>
      </c>
      <c r="H9">
        <v>86055.83</v>
      </c>
      <c r="I9">
        <v>15088.86</v>
      </c>
      <c r="J9">
        <v>316537.64</v>
      </c>
      <c r="M9">
        <v>454086</v>
      </c>
      <c r="N9">
        <v>2.0299999999999998</v>
      </c>
      <c r="O9">
        <v>207034</v>
      </c>
      <c r="Q9">
        <v>423588.64</v>
      </c>
      <c r="R9">
        <v>169383.81</v>
      </c>
      <c r="S9">
        <v>146530.15</v>
      </c>
      <c r="V9">
        <v>178629.61</v>
      </c>
      <c r="X9">
        <v>231490.61</v>
      </c>
      <c r="AA9">
        <v>66680.210000000006</v>
      </c>
      <c r="AB9">
        <v>28224.97</v>
      </c>
      <c r="AD9" s="123">
        <f t="shared" si="1"/>
        <v>921231.95</v>
      </c>
      <c r="AE9" s="181">
        <f t="shared" si="2"/>
        <v>454088.03</v>
      </c>
      <c r="AF9" s="142">
        <f t="shared" si="3"/>
        <v>467143.91999999993</v>
      </c>
      <c r="AG9" s="182">
        <f t="shared" si="4"/>
        <v>325159.76</v>
      </c>
      <c r="AH9" s="183">
        <f t="shared" si="5"/>
        <v>326395.79000000004</v>
      </c>
      <c r="AI9" s="125">
        <f t="shared" si="6"/>
        <v>-1236.0300000000279</v>
      </c>
    </row>
    <row r="10" spans="1:35" ht="14.4" thickBot="1" x14ac:dyDescent="0.3">
      <c r="A10" s="35" t="s">
        <v>304</v>
      </c>
      <c r="B10" s="35" t="s">
        <v>306</v>
      </c>
      <c r="C10" s="50">
        <v>5028</v>
      </c>
      <c r="D10" s="51" t="s">
        <v>488</v>
      </c>
      <c r="E10" t="s">
        <v>2343</v>
      </c>
      <c r="F10">
        <v>1792320.81</v>
      </c>
      <c r="G10">
        <v>40853.480000000003</v>
      </c>
      <c r="H10">
        <v>34670.800000000003</v>
      </c>
      <c r="I10">
        <v>765187.51</v>
      </c>
      <c r="J10">
        <v>282912.53999999998</v>
      </c>
      <c r="K10">
        <v>294300</v>
      </c>
      <c r="N10">
        <v>0</v>
      </c>
      <c r="Q10">
        <v>1145378.3700000001</v>
      </c>
      <c r="R10">
        <v>1442563.02</v>
      </c>
      <c r="S10">
        <v>143281.01</v>
      </c>
      <c r="V10">
        <v>387469</v>
      </c>
      <c r="W10">
        <v>160800</v>
      </c>
      <c r="X10">
        <v>492232</v>
      </c>
      <c r="AA10">
        <v>106272.56</v>
      </c>
      <c r="AB10">
        <v>58341.7</v>
      </c>
      <c r="AC10">
        <v>1000</v>
      </c>
      <c r="AD10" s="123">
        <f t="shared" si="1"/>
        <v>1867845.09</v>
      </c>
      <c r="AE10" s="181">
        <f t="shared" si="2"/>
        <v>0</v>
      </c>
      <c r="AF10" s="142">
        <f t="shared" si="3"/>
        <v>1867845.09</v>
      </c>
      <c r="AG10" s="182">
        <f t="shared" si="4"/>
        <v>691550.01</v>
      </c>
      <c r="AH10" s="183">
        <f t="shared" si="5"/>
        <v>657846.26</v>
      </c>
      <c r="AI10" s="125">
        <f t="shared" si="6"/>
        <v>33703.75</v>
      </c>
    </row>
    <row r="11" spans="1:35" ht="14.4" thickBot="1" x14ac:dyDescent="0.3">
      <c r="A11" s="35" t="s">
        <v>304</v>
      </c>
      <c r="B11" s="35" t="s">
        <v>306</v>
      </c>
      <c r="C11" s="50">
        <v>3227</v>
      </c>
      <c r="D11" s="51" t="s">
        <v>489</v>
      </c>
      <c r="E11" t="s">
        <v>2344</v>
      </c>
      <c r="F11">
        <v>497564.37</v>
      </c>
      <c r="G11">
        <v>0</v>
      </c>
      <c r="H11">
        <v>105953.62</v>
      </c>
      <c r="I11">
        <v>171579.21</v>
      </c>
      <c r="J11">
        <v>203849.18</v>
      </c>
      <c r="K11">
        <v>0</v>
      </c>
      <c r="L11">
        <v>68841</v>
      </c>
      <c r="M11">
        <v>49600</v>
      </c>
      <c r="N11">
        <v>3520.79</v>
      </c>
      <c r="Q11">
        <v>458927.4</v>
      </c>
      <c r="R11">
        <v>484200</v>
      </c>
      <c r="S11">
        <v>69691.350000000006</v>
      </c>
      <c r="V11">
        <v>390178.72</v>
      </c>
      <c r="W11">
        <v>101600</v>
      </c>
      <c r="X11">
        <v>475793.72</v>
      </c>
      <c r="AA11">
        <v>137680.84</v>
      </c>
      <c r="AB11">
        <v>34138.32</v>
      </c>
      <c r="AD11" s="123">
        <f t="shared" si="1"/>
        <v>603517.99</v>
      </c>
      <c r="AE11" s="181">
        <f t="shared" si="2"/>
        <v>121961.79</v>
      </c>
      <c r="AF11" s="142">
        <f t="shared" si="3"/>
        <v>481556.2</v>
      </c>
      <c r="AG11" s="182">
        <f t="shared" si="4"/>
        <v>561470.06999999995</v>
      </c>
      <c r="AH11" s="183">
        <f t="shared" si="5"/>
        <v>647612.87999999989</v>
      </c>
      <c r="AI11" s="125">
        <f t="shared" si="6"/>
        <v>-86142.809999999939</v>
      </c>
    </row>
    <row r="12" spans="1:35" ht="14.4" thickBot="1" x14ac:dyDescent="0.3">
      <c r="A12" s="35" t="s">
        <v>304</v>
      </c>
      <c r="B12" s="35" t="s">
        <v>306</v>
      </c>
      <c r="C12" s="50">
        <v>5146</v>
      </c>
      <c r="D12" s="51" t="s">
        <v>490</v>
      </c>
      <c r="E12" t="s">
        <v>2345</v>
      </c>
      <c r="F12">
        <v>1165361.44</v>
      </c>
      <c r="G12">
        <v>0</v>
      </c>
      <c r="H12">
        <v>306252.75</v>
      </c>
      <c r="I12">
        <v>357063.89</v>
      </c>
      <c r="J12">
        <v>249768.08</v>
      </c>
      <c r="M12">
        <v>26400</v>
      </c>
      <c r="N12">
        <v>3310</v>
      </c>
      <c r="O12">
        <v>262700</v>
      </c>
      <c r="Q12">
        <v>-89335.49</v>
      </c>
      <c r="R12">
        <v>1884119.29</v>
      </c>
      <c r="S12">
        <v>123795.61</v>
      </c>
      <c r="V12">
        <v>333158</v>
      </c>
      <c r="W12">
        <v>169200</v>
      </c>
      <c r="X12">
        <v>410808</v>
      </c>
      <c r="Y12">
        <v>24000</v>
      </c>
      <c r="AA12">
        <v>173927.42</v>
      </c>
      <c r="AB12">
        <v>26165.83</v>
      </c>
      <c r="AD12" s="123">
        <f t="shared" si="1"/>
        <v>1471614.19</v>
      </c>
      <c r="AE12" s="181">
        <f t="shared" si="2"/>
        <v>29710</v>
      </c>
      <c r="AF12" s="142">
        <f t="shared" si="3"/>
        <v>1441904.19</v>
      </c>
      <c r="AG12" s="182">
        <f t="shared" si="4"/>
        <v>626153.61</v>
      </c>
      <c r="AH12" s="183">
        <f t="shared" si="5"/>
        <v>634901.25</v>
      </c>
      <c r="AI12" s="125">
        <f t="shared" si="6"/>
        <v>-8747.640000000014</v>
      </c>
    </row>
    <row r="13" spans="1:35" ht="14.4" thickBot="1" x14ac:dyDescent="0.3">
      <c r="A13" s="35" t="s">
        <v>304</v>
      </c>
      <c r="B13" s="35" t="s">
        <v>306</v>
      </c>
      <c r="C13" s="50">
        <v>5667</v>
      </c>
      <c r="D13" s="51" t="s">
        <v>491</v>
      </c>
      <c r="E13" t="s">
        <v>2346</v>
      </c>
      <c r="F13">
        <v>919748.54</v>
      </c>
      <c r="G13">
        <v>8689.5</v>
      </c>
      <c r="H13">
        <v>87010.85</v>
      </c>
      <c r="I13">
        <v>6604833.8799999999</v>
      </c>
      <c r="J13">
        <v>431682.29</v>
      </c>
      <c r="N13">
        <v>4057.88</v>
      </c>
      <c r="Q13">
        <v>7479296.71</v>
      </c>
      <c r="R13">
        <v>684118.79</v>
      </c>
      <c r="S13">
        <v>99551.73</v>
      </c>
      <c r="V13">
        <v>380950</v>
      </c>
      <c r="W13">
        <v>151200</v>
      </c>
      <c r="X13">
        <v>494574</v>
      </c>
      <c r="AA13">
        <v>167589.17000000001</v>
      </c>
      <c r="AB13">
        <v>85046.88</v>
      </c>
      <c r="AD13" s="123">
        <f t="shared" si="1"/>
        <v>1015448.89</v>
      </c>
      <c r="AE13" s="181">
        <f t="shared" si="2"/>
        <v>4057.88</v>
      </c>
      <c r="AF13" s="142">
        <f t="shared" si="3"/>
        <v>1011391.01</v>
      </c>
      <c r="AG13" s="182">
        <f t="shared" si="4"/>
        <v>631701.73</v>
      </c>
      <c r="AH13" s="183">
        <f t="shared" si="5"/>
        <v>747210.05</v>
      </c>
      <c r="AI13" s="125">
        <f t="shared" si="6"/>
        <v>-115508.32000000007</v>
      </c>
    </row>
    <row r="14" spans="1:35" ht="14.4" thickBot="1" x14ac:dyDescent="0.3">
      <c r="A14" s="35" t="s">
        <v>304</v>
      </c>
      <c r="B14" s="35" t="s">
        <v>306</v>
      </c>
      <c r="C14" s="50">
        <v>1990</v>
      </c>
      <c r="D14" s="51" t="s">
        <v>492</v>
      </c>
      <c r="E14" t="s">
        <v>2347</v>
      </c>
      <c r="F14">
        <v>741636.71</v>
      </c>
      <c r="G14">
        <v>116910.25</v>
      </c>
      <c r="H14">
        <v>48731.77</v>
      </c>
      <c r="I14">
        <v>1501767.17</v>
      </c>
      <c r="J14">
        <v>718903.61</v>
      </c>
      <c r="N14">
        <v>299.07</v>
      </c>
      <c r="Q14">
        <v>2302990.59</v>
      </c>
      <c r="R14">
        <v>865361.67</v>
      </c>
      <c r="S14">
        <v>105376.54</v>
      </c>
      <c r="V14">
        <v>406755.5</v>
      </c>
      <c r="X14">
        <v>439769.5</v>
      </c>
      <c r="AA14">
        <v>78459.009999999995</v>
      </c>
      <c r="AB14">
        <v>34605.35</v>
      </c>
      <c r="AD14" s="123">
        <f t="shared" si="1"/>
        <v>907278.73</v>
      </c>
      <c r="AE14" s="181">
        <f t="shared" si="2"/>
        <v>299.07</v>
      </c>
      <c r="AF14" s="142">
        <f t="shared" si="3"/>
        <v>906979.66</v>
      </c>
      <c r="AG14" s="182">
        <f t="shared" si="4"/>
        <v>512132.04</v>
      </c>
      <c r="AH14" s="183">
        <f t="shared" si="5"/>
        <v>552833.86</v>
      </c>
      <c r="AI14" s="125">
        <f t="shared" si="6"/>
        <v>-40701.820000000007</v>
      </c>
    </row>
    <row r="15" spans="1:35" ht="14.4" thickBot="1" x14ac:dyDescent="0.3">
      <c r="A15" s="35" t="s">
        <v>304</v>
      </c>
      <c r="B15" s="35" t="s">
        <v>306</v>
      </c>
      <c r="C15" s="50">
        <v>2504</v>
      </c>
      <c r="D15" s="51" t="s">
        <v>493</v>
      </c>
      <c r="E15" t="s">
        <v>2348</v>
      </c>
      <c r="F15">
        <v>595953.68000000005</v>
      </c>
      <c r="G15">
        <v>3391.5</v>
      </c>
      <c r="H15">
        <v>137924.16</v>
      </c>
      <c r="I15">
        <v>258625.68</v>
      </c>
      <c r="J15">
        <v>164388.72</v>
      </c>
      <c r="M15">
        <v>29200</v>
      </c>
      <c r="N15">
        <v>1495.95</v>
      </c>
      <c r="Q15">
        <v>-503604.68</v>
      </c>
      <c r="R15">
        <v>1709548.67</v>
      </c>
      <c r="S15">
        <v>40210.31</v>
      </c>
      <c r="V15">
        <v>113924.4</v>
      </c>
      <c r="W15">
        <v>70800</v>
      </c>
      <c r="X15">
        <v>207038.4</v>
      </c>
      <c r="AA15">
        <v>76147.899999999994</v>
      </c>
      <c r="AB15">
        <v>18104.61</v>
      </c>
      <c r="AD15" s="123">
        <f t="shared" si="1"/>
        <v>737269.34000000008</v>
      </c>
      <c r="AE15" s="181">
        <f t="shared" si="2"/>
        <v>30695.95</v>
      </c>
      <c r="AF15" s="142">
        <f t="shared" si="3"/>
        <v>706573.39000000013</v>
      </c>
      <c r="AG15" s="182">
        <f t="shared" si="4"/>
        <v>224934.71</v>
      </c>
      <c r="AH15" s="183">
        <f t="shared" si="5"/>
        <v>301290.90999999997</v>
      </c>
      <c r="AI15" s="125">
        <f t="shared" si="6"/>
        <v>-76356.199999999983</v>
      </c>
    </row>
    <row r="16" spans="1:35" ht="14.4" thickBot="1" x14ac:dyDescent="0.3">
      <c r="A16" s="35" t="s">
        <v>304</v>
      </c>
      <c r="B16" s="35" t="s">
        <v>306</v>
      </c>
      <c r="C16" s="50">
        <v>2869</v>
      </c>
      <c r="D16" s="51" t="s">
        <v>494</v>
      </c>
      <c r="E16" t="s">
        <v>2430</v>
      </c>
      <c r="F16">
        <v>929255.27</v>
      </c>
      <c r="G16">
        <v>51368.65</v>
      </c>
      <c r="H16">
        <v>149566.82999999999</v>
      </c>
      <c r="I16">
        <v>511859.58</v>
      </c>
      <c r="J16">
        <v>196363.38</v>
      </c>
      <c r="L16">
        <v>0</v>
      </c>
      <c r="M16">
        <v>133980</v>
      </c>
      <c r="N16">
        <v>3</v>
      </c>
      <c r="O16">
        <v>461632</v>
      </c>
      <c r="Q16">
        <v>-1039999.69</v>
      </c>
      <c r="R16">
        <v>2287426.9300000002</v>
      </c>
      <c r="S16">
        <v>42098.69</v>
      </c>
      <c r="V16">
        <v>172767</v>
      </c>
      <c r="W16">
        <v>127200</v>
      </c>
      <c r="X16">
        <v>221799</v>
      </c>
      <c r="AA16">
        <v>105727.22</v>
      </c>
      <c r="AB16">
        <v>19168</v>
      </c>
      <c r="AD16" s="123">
        <f t="shared" si="1"/>
        <v>1130190.75</v>
      </c>
      <c r="AE16" s="181">
        <f t="shared" si="2"/>
        <v>133983</v>
      </c>
      <c r="AF16" s="142">
        <f t="shared" si="3"/>
        <v>996207.75</v>
      </c>
      <c r="AG16" s="182">
        <f t="shared" si="4"/>
        <v>342065.69</v>
      </c>
      <c r="AH16" s="183">
        <f t="shared" si="5"/>
        <v>346694.22</v>
      </c>
      <c r="AI16" s="125">
        <f t="shared" si="6"/>
        <v>-4628.5299999999697</v>
      </c>
    </row>
    <row r="17" spans="1:35" ht="14.4" thickBot="1" x14ac:dyDescent="0.3">
      <c r="A17" s="35" t="s">
        <v>309</v>
      </c>
      <c r="B17" s="35" t="s">
        <v>310</v>
      </c>
      <c r="C17" s="50">
        <v>1771</v>
      </c>
      <c r="D17" s="51" t="s">
        <v>495</v>
      </c>
      <c r="E17" t="s">
        <v>2349</v>
      </c>
      <c r="F17">
        <v>158283.68</v>
      </c>
      <c r="G17">
        <v>0</v>
      </c>
      <c r="H17">
        <v>103828.69</v>
      </c>
      <c r="I17">
        <v>364009.18</v>
      </c>
      <c r="J17">
        <v>134645.07999999999</v>
      </c>
      <c r="N17">
        <v>1265</v>
      </c>
      <c r="Q17">
        <v>-1198221.3899999999</v>
      </c>
      <c r="R17">
        <v>2091979.99</v>
      </c>
      <c r="S17">
        <v>61081.75</v>
      </c>
      <c r="V17">
        <v>192162.4</v>
      </c>
      <c r="W17">
        <v>48129.24</v>
      </c>
      <c r="X17">
        <v>268310.40000000002</v>
      </c>
      <c r="AA17">
        <v>111768.91</v>
      </c>
      <c r="AB17">
        <v>24790.78</v>
      </c>
      <c r="AC17">
        <v>30760.27</v>
      </c>
      <c r="AD17" s="123">
        <f t="shared" si="1"/>
        <v>262112.37</v>
      </c>
      <c r="AE17" s="181">
        <f t="shared" si="2"/>
        <v>1265</v>
      </c>
      <c r="AF17" s="142">
        <f t="shared" si="3"/>
        <v>260847.37</v>
      </c>
      <c r="AG17" s="182">
        <f t="shared" si="4"/>
        <v>301373.39</v>
      </c>
      <c r="AH17" s="183">
        <f t="shared" si="5"/>
        <v>435630.3600000001</v>
      </c>
      <c r="AI17" s="125">
        <f t="shared" si="6"/>
        <v>-134256.97000000009</v>
      </c>
    </row>
    <row r="18" spans="1:35" ht="14.4" thickBot="1" x14ac:dyDescent="0.3">
      <c r="A18" s="35" t="s">
        <v>309</v>
      </c>
      <c r="B18" s="35" t="s">
        <v>310</v>
      </c>
      <c r="C18" s="50">
        <v>1132</v>
      </c>
      <c r="D18" s="51" t="s">
        <v>496</v>
      </c>
      <c r="E18" t="s">
        <v>2350</v>
      </c>
      <c r="F18">
        <v>97976.960000000006</v>
      </c>
      <c r="G18">
        <v>0</v>
      </c>
      <c r="H18">
        <v>16527.919999999998</v>
      </c>
      <c r="I18">
        <v>206017.11</v>
      </c>
      <c r="J18">
        <v>41831.56</v>
      </c>
      <c r="L18">
        <v>25099</v>
      </c>
      <c r="Q18">
        <v>-1558869.74</v>
      </c>
      <c r="R18">
        <v>1967042.37</v>
      </c>
      <c r="S18">
        <v>23100</v>
      </c>
      <c r="V18">
        <v>106981</v>
      </c>
      <c r="W18">
        <v>21646.27</v>
      </c>
      <c r="X18">
        <v>109981</v>
      </c>
      <c r="AA18">
        <v>97908</v>
      </c>
      <c r="AB18">
        <v>14756.35</v>
      </c>
      <c r="AD18" s="123">
        <f t="shared" si="1"/>
        <v>114504.88</v>
      </c>
      <c r="AE18" s="181">
        <f t="shared" si="2"/>
        <v>25099</v>
      </c>
      <c r="AF18" s="142">
        <f t="shared" si="3"/>
        <v>89405.88</v>
      </c>
      <c r="AG18" s="182">
        <f t="shared" si="4"/>
        <v>151727.26999999999</v>
      </c>
      <c r="AH18" s="183">
        <f t="shared" si="5"/>
        <v>222645.35</v>
      </c>
      <c r="AI18" s="125">
        <f t="shared" si="6"/>
        <v>-70918.080000000016</v>
      </c>
    </row>
    <row r="19" spans="1:35" ht="14.4" thickBot="1" x14ac:dyDescent="0.3">
      <c r="A19" s="35" t="s">
        <v>309</v>
      </c>
      <c r="B19" s="35" t="s">
        <v>310</v>
      </c>
      <c r="C19" s="50">
        <v>2340</v>
      </c>
      <c r="D19" s="51" t="s">
        <v>497</v>
      </c>
      <c r="E19" t="s">
        <v>2351</v>
      </c>
      <c r="F19">
        <v>125010.74</v>
      </c>
      <c r="G19">
        <v>0</v>
      </c>
      <c r="H19">
        <v>17701.23</v>
      </c>
      <c r="I19">
        <v>664888.89</v>
      </c>
      <c r="J19">
        <v>83477.55</v>
      </c>
      <c r="N19">
        <v>1550</v>
      </c>
      <c r="Q19">
        <v>-735511.68</v>
      </c>
      <c r="R19">
        <v>1776680.82</v>
      </c>
      <c r="S19">
        <v>16450.64</v>
      </c>
      <c r="V19">
        <v>247387</v>
      </c>
      <c r="W19">
        <v>45600</v>
      </c>
      <c r="X19">
        <v>318621</v>
      </c>
      <c r="AA19">
        <v>123186.92</v>
      </c>
      <c r="AB19">
        <v>19270.45</v>
      </c>
      <c r="AD19" s="123">
        <f t="shared" si="1"/>
        <v>142711.97</v>
      </c>
      <c r="AE19" s="181">
        <f t="shared" si="2"/>
        <v>1550</v>
      </c>
      <c r="AF19" s="142">
        <f t="shared" si="3"/>
        <v>141161.97</v>
      </c>
      <c r="AG19" s="182">
        <f t="shared" si="4"/>
        <v>309437.64</v>
      </c>
      <c r="AH19" s="183">
        <f t="shared" si="5"/>
        <v>461078.37</v>
      </c>
      <c r="AI19" s="125">
        <f t="shared" si="6"/>
        <v>-151640.72999999998</v>
      </c>
    </row>
    <row r="20" spans="1:35" ht="14.4" thickBot="1" x14ac:dyDescent="0.3">
      <c r="A20" s="35" t="s">
        <v>313</v>
      </c>
      <c r="B20" s="35" t="s">
        <v>314</v>
      </c>
      <c r="C20" s="50">
        <v>4716</v>
      </c>
      <c r="D20" s="51" t="s">
        <v>498</v>
      </c>
      <c r="E20" t="s">
        <v>2352</v>
      </c>
      <c r="F20">
        <v>1798676.24</v>
      </c>
      <c r="G20">
        <v>7344</v>
      </c>
      <c r="H20">
        <v>59380.2</v>
      </c>
      <c r="I20">
        <v>573384.23</v>
      </c>
      <c r="J20">
        <v>724563.47</v>
      </c>
      <c r="L20">
        <v>0</v>
      </c>
      <c r="M20">
        <v>119774</v>
      </c>
      <c r="N20">
        <v>13.31</v>
      </c>
      <c r="O20">
        <v>334742.82</v>
      </c>
      <c r="Q20">
        <v>471563.55</v>
      </c>
      <c r="R20">
        <v>2074982.75</v>
      </c>
      <c r="S20">
        <v>430916.57</v>
      </c>
      <c r="U20">
        <v>134.02000000000001</v>
      </c>
      <c r="V20">
        <v>299422</v>
      </c>
      <c r="X20">
        <v>350922</v>
      </c>
      <c r="AA20">
        <v>156474.73000000001</v>
      </c>
      <c r="AB20">
        <v>60804.15</v>
      </c>
      <c r="AC20">
        <v>0</v>
      </c>
      <c r="AD20" s="123">
        <f t="shared" si="1"/>
        <v>1865400.44</v>
      </c>
      <c r="AE20" s="181">
        <f t="shared" si="2"/>
        <v>119787.31</v>
      </c>
      <c r="AF20" s="142">
        <f t="shared" si="3"/>
        <v>1745613.13</v>
      </c>
      <c r="AG20" s="182">
        <f t="shared" si="4"/>
        <v>730472.59000000008</v>
      </c>
      <c r="AH20" s="183">
        <f t="shared" si="5"/>
        <v>568200.88</v>
      </c>
      <c r="AI20" s="125">
        <f t="shared" si="6"/>
        <v>162271.71000000008</v>
      </c>
    </row>
    <row r="21" spans="1:35" ht="14.4" thickBot="1" x14ac:dyDescent="0.3">
      <c r="A21" s="35" t="s">
        <v>313</v>
      </c>
      <c r="B21" s="35" t="s">
        <v>314</v>
      </c>
      <c r="C21" s="50">
        <v>2694</v>
      </c>
      <c r="D21" s="51" t="s">
        <v>499</v>
      </c>
      <c r="E21" t="s">
        <v>2353</v>
      </c>
      <c r="F21">
        <v>531548.5</v>
      </c>
      <c r="G21">
        <v>3693</v>
      </c>
      <c r="H21">
        <v>112094.9</v>
      </c>
      <c r="I21">
        <v>59658.22</v>
      </c>
      <c r="J21">
        <v>117258.88</v>
      </c>
      <c r="K21">
        <v>0</v>
      </c>
      <c r="L21">
        <v>8600</v>
      </c>
      <c r="M21">
        <v>285500.15999999997</v>
      </c>
      <c r="N21">
        <v>145.94999999999999</v>
      </c>
      <c r="Q21">
        <v>-587938.16</v>
      </c>
      <c r="R21">
        <v>1108892.57</v>
      </c>
      <c r="S21">
        <v>186042.21</v>
      </c>
      <c r="V21">
        <v>175532</v>
      </c>
      <c r="W21">
        <v>6000</v>
      </c>
      <c r="X21">
        <v>233032</v>
      </c>
      <c r="AA21">
        <v>108231.06</v>
      </c>
      <c r="AB21">
        <v>17258.169999999998</v>
      </c>
      <c r="AD21" s="123">
        <f t="shared" si="1"/>
        <v>647336.4</v>
      </c>
      <c r="AE21" s="181">
        <f t="shared" si="2"/>
        <v>294246.11</v>
      </c>
      <c r="AF21" s="142">
        <f t="shared" si="3"/>
        <v>353090.29000000004</v>
      </c>
      <c r="AG21" s="182">
        <f t="shared" si="4"/>
        <v>367574.20999999996</v>
      </c>
      <c r="AH21" s="183">
        <f t="shared" si="5"/>
        <v>358521.23</v>
      </c>
      <c r="AI21" s="125">
        <f t="shared" si="6"/>
        <v>9052.9799999999814</v>
      </c>
    </row>
    <row r="22" spans="1:35" ht="14.4" thickBot="1" x14ac:dyDescent="0.3">
      <c r="A22" s="35" t="s">
        <v>313</v>
      </c>
      <c r="B22" s="35" t="s">
        <v>314</v>
      </c>
      <c r="C22" s="50">
        <v>3656</v>
      </c>
      <c r="D22" s="51" t="s">
        <v>500</v>
      </c>
      <c r="E22" t="s">
        <v>2354</v>
      </c>
      <c r="F22">
        <v>1548819.55</v>
      </c>
      <c r="G22">
        <v>2427</v>
      </c>
      <c r="H22">
        <v>50437.86</v>
      </c>
      <c r="I22">
        <v>237033.68</v>
      </c>
      <c r="J22">
        <v>296589.57</v>
      </c>
      <c r="K22">
        <v>0</v>
      </c>
      <c r="L22">
        <v>27717.919999999998</v>
      </c>
      <c r="N22">
        <v>83.95</v>
      </c>
      <c r="O22">
        <v>121913.82</v>
      </c>
      <c r="Q22">
        <v>1133001.25</v>
      </c>
      <c r="R22">
        <v>1357301.45</v>
      </c>
      <c r="S22">
        <v>428645.24</v>
      </c>
      <c r="V22">
        <v>344720.2</v>
      </c>
      <c r="W22">
        <v>5000</v>
      </c>
      <c r="X22">
        <v>364480.2</v>
      </c>
      <c r="AA22">
        <v>160116.81</v>
      </c>
      <c r="AB22">
        <v>758479.16</v>
      </c>
      <c r="AD22" s="123">
        <f t="shared" si="1"/>
        <v>1601684.4100000001</v>
      </c>
      <c r="AE22" s="181">
        <f t="shared" si="2"/>
        <v>27801.87</v>
      </c>
      <c r="AF22" s="142">
        <f t="shared" si="3"/>
        <v>1573882.54</v>
      </c>
      <c r="AG22" s="182">
        <f t="shared" si="4"/>
        <v>778365.43999999994</v>
      </c>
      <c r="AH22" s="183">
        <f t="shared" si="5"/>
        <v>1283076.17</v>
      </c>
      <c r="AI22" s="125">
        <f t="shared" si="6"/>
        <v>-504710.73</v>
      </c>
    </row>
    <row r="23" spans="1:35" ht="14.4" thickBot="1" x14ac:dyDescent="0.3">
      <c r="A23" s="35" t="s">
        <v>313</v>
      </c>
      <c r="B23" s="35" t="s">
        <v>314</v>
      </c>
      <c r="C23" s="50">
        <v>4918</v>
      </c>
      <c r="D23" s="51" t="s">
        <v>501</v>
      </c>
      <c r="E23" t="s">
        <v>2355</v>
      </c>
      <c r="F23">
        <v>544419.24</v>
      </c>
      <c r="G23">
        <v>949.25</v>
      </c>
      <c r="H23">
        <v>101459.04</v>
      </c>
      <c r="I23">
        <v>52990.34</v>
      </c>
      <c r="J23">
        <v>324778.13</v>
      </c>
      <c r="K23">
        <v>0</v>
      </c>
      <c r="L23">
        <v>35994.5</v>
      </c>
      <c r="M23">
        <v>0.19</v>
      </c>
      <c r="N23">
        <v>181.21</v>
      </c>
      <c r="O23">
        <v>117040.66</v>
      </c>
      <c r="Q23">
        <v>-198771.35</v>
      </c>
      <c r="R23">
        <v>1339755.76</v>
      </c>
      <c r="S23">
        <v>264632.90000000002</v>
      </c>
      <c r="V23">
        <v>366521.5</v>
      </c>
      <c r="W23">
        <v>6000</v>
      </c>
      <c r="X23">
        <v>429441.5</v>
      </c>
      <c r="AA23">
        <v>203529.84</v>
      </c>
      <c r="AB23">
        <v>273788.03000000003</v>
      </c>
      <c r="AD23" s="123">
        <f t="shared" si="1"/>
        <v>646827.53</v>
      </c>
      <c r="AE23" s="181">
        <f t="shared" si="2"/>
        <v>36175.9</v>
      </c>
      <c r="AF23" s="142">
        <f t="shared" si="3"/>
        <v>610651.63</v>
      </c>
      <c r="AG23" s="182">
        <f t="shared" si="4"/>
        <v>637154.4</v>
      </c>
      <c r="AH23" s="183">
        <f t="shared" si="5"/>
        <v>906759.37</v>
      </c>
      <c r="AI23" s="125">
        <f t="shared" si="6"/>
        <v>-269604.96999999997</v>
      </c>
    </row>
    <row r="24" spans="1:35" ht="14.4" thickBot="1" x14ac:dyDescent="0.3">
      <c r="A24" s="35" t="s">
        <v>313</v>
      </c>
      <c r="B24" s="35" t="s">
        <v>314</v>
      </c>
      <c r="C24" s="50">
        <v>2622</v>
      </c>
      <c r="D24" s="51" t="s">
        <v>502</v>
      </c>
      <c r="E24" t="s">
        <v>2356</v>
      </c>
      <c r="F24">
        <v>350302.14</v>
      </c>
      <c r="G24">
        <v>0</v>
      </c>
      <c r="H24">
        <v>7433.44</v>
      </c>
      <c r="I24">
        <v>3136323.04</v>
      </c>
      <c r="J24">
        <v>209591.32</v>
      </c>
      <c r="L24">
        <v>15928.98</v>
      </c>
      <c r="M24">
        <v>53800</v>
      </c>
      <c r="N24">
        <v>0</v>
      </c>
      <c r="Q24">
        <v>3290773.76</v>
      </c>
      <c r="R24">
        <v>391756.52</v>
      </c>
      <c r="S24">
        <v>122792.51</v>
      </c>
      <c r="V24">
        <v>146699.79999999999</v>
      </c>
      <c r="X24">
        <v>153199.79999999999</v>
      </c>
      <c r="AA24">
        <v>123317.55</v>
      </c>
      <c r="AB24">
        <v>41584.28</v>
      </c>
      <c r="AD24" s="123">
        <f t="shared" si="1"/>
        <v>357735.58</v>
      </c>
      <c r="AE24" s="181">
        <f t="shared" si="2"/>
        <v>69728.98</v>
      </c>
      <c r="AF24" s="142">
        <f t="shared" si="3"/>
        <v>288006.60000000003</v>
      </c>
      <c r="AG24" s="182">
        <f t="shared" si="4"/>
        <v>269492.31</v>
      </c>
      <c r="AH24" s="183">
        <f t="shared" si="5"/>
        <v>318101.63</v>
      </c>
      <c r="AI24" s="125">
        <f t="shared" si="6"/>
        <v>-48609.320000000007</v>
      </c>
    </row>
    <row r="25" spans="1:35" ht="14.4" thickBot="1" x14ac:dyDescent="0.3">
      <c r="A25" s="35" t="s">
        <v>313</v>
      </c>
      <c r="B25" s="35" t="s">
        <v>314</v>
      </c>
      <c r="C25" s="50">
        <v>2397</v>
      </c>
      <c r="D25" s="51" t="s">
        <v>503</v>
      </c>
      <c r="E25" t="s">
        <v>2357</v>
      </c>
      <c r="F25">
        <v>309358.09999999998</v>
      </c>
      <c r="G25">
        <v>824</v>
      </c>
      <c r="H25">
        <v>44141.33</v>
      </c>
      <c r="I25">
        <v>1125115.8799999999</v>
      </c>
      <c r="J25">
        <v>220152.92</v>
      </c>
      <c r="L25">
        <v>6825</v>
      </c>
      <c r="N25">
        <v>1103.7</v>
      </c>
      <c r="O25">
        <v>205514.88</v>
      </c>
      <c r="Q25">
        <v>1173065.1299999999</v>
      </c>
      <c r="R25">
        <v>459399.49</v>
      </c>
      <c r="S25">
        <v>88745.51</v>
      </c>
      <c r="V25">
        <v>197995</v>
      </c>
      <c r="X25">
        <v>220895</v>
      </c>
      <c r="AA25">
        <v>139285.12</v>
      </c>
      <c r="AB25">
        <v>72876.36</v>
      </c>
      <c r="AD25" s="123">
        <f t="shared" si="1"/>
        <v>354323.43</v>
      </c>
      <c r="AE25" s="181">
        <f t="shared" si="2"/>
        <v>7928.7</v>
      </c>
      <c r="AF25" s="142">
        <f t="shared" si="3"/>
        <v>346394.73</v>
      </c>
      <c r="AG25" s="182">
        <f t="shared" si="4"/>
        <v>286740.51</v>
      </c>
      <c r="AH25" s="183">
        <f t="shared" si="5"/>
        <v>433056.48</v>
      </c>
      <c r="AI25" s="125">
        <f t="shared" si="6"/>
        <v>-146315.96999999997</v>
      </c>
    </row>
    <row r="26" spans="1:35" ht="14.4" thickBot="1" x14ac:dyDescent="0.3">
      <c r="A26" s="35" t="s">
        <v>313</v>
      </c>
      <c r="B26" s="35" t="s">
        <v>314</v>
      </c>
      <c r="C26" s="50">
        <v>1711</v>
      </c>
      <c r="D26" s="51" t="s">
        <v>504</v>
      </c>
      <c r="E26" t="s">
        <v>2358</v>
      </c>
      <c r="F26">
        <v>542035.34</v>
      </c>
      <c r="G26">
        <v>645</v>
      </c>
      <c r="H26">
        <v>92488.05</v>
      </c>
      <c r="I26">
        <v>89607.48</v>
      </c>
      <c r="J26">
        <v>324759.59999999998</v>
      </c>
      <c r="L26">
        <v>0</v>
      </c>
      <c r="N26">
        <v>768.5</v>
      </c>
      <c r="O26">
        <v>283278.09999999998</v>
      </c>
      <c r="Q26">
        <v>306983.71999999997</v>
      </c>
      <c r="R26">
        <v>556569.79</v>
      </c>
      <c r="S26">
        <v>187204.88</v>
      </c>
      <c r="V26">
        <v>241164.6</v>
      </c>
      <c r="W26">
        <v>3000</v>
      </c>
      <c r="X26">
        <v>342314.6</v>
      </c>
      <c r="AA26">
        <v>100009.74</v>
      </c>
      <c r="AB26">
        <v>87109.78</v>
      </c>
      <c r="AD26" s="123">
        <f t="shared" si="1"/>
        <v>635168.39</v>
      </c>
      <c r="AE26" s="181">
        <f t="shared" si="2"/>
        <v>768.5</v>
      </c>
      <c r="AF26" s="142">
        <f t="shared" si="3"/>
        <v>634399.89</v>
      </c>
      <c r="AG26" s="182">
        <f t="shared" si="4"/>
        <v>431369.48</v>
      </c>
      <c r="AH26" s="183">
        <f t="shared" si="5"/>
        <v>529434.12</v>
      </c>
      <c r="AI26" s="125">
        <f t="shared" si="6"/>
        <v>-98064.640000000014</v>
      </c>
    </row>
    <row r="27" spans="1:35" ht="14.4" thickBot="1" x14ac:dyDescent="0.3">
      <c r="A27" s="35" t="s">
        <v>313</v>
      </c>
      <c r="B27" s="35" t="s">
        <v>314</v>
      </c>
      <c r="C27" s="50">
        <v>2477</v>
      </c>
      <c r="D27" s="51" t="s">
        <v>505</v>
      </c>
      <c r="E27" t="s">
        <v>2359</v>
      </c>
      <c r="F27">
        <v>580235.53</v>
      </c>
      <c r="G27">
        <v>1413</v>
      </c>
      <c r="H27">
        <v>54222.52</v>
      </c>
      <c r="I27">
        <v>14187.03</v>
      </c>
      <c r="J27">
        <v>112584.45</v>
      </c>
      <c r="L27">
        <v>14755.16</v>
      </c>
      <c r="M27">
        <v>47979.07</v>
      </c>
      <c r="N27">
        <v>18.5</v>
      </c>
      <c r="O27">
        <v>260979.81</v>
      </c>
      <c r="Q27">
        <v>-1302848.6000000001</v>
      </c>
      <c r="R27">
        <v>1714928.69</v>
      </c>
      <c r="S27">
        <v>169002.9</v>
      </c>
      <c r="V27">
        <v>99630</v>
      </c>
      <c r="X27">
        <v>134430</v>
      </c>
      <c r="AA27">
        <v>95453.99</v>
      </c>
      <c r="AB27">
        <v>11919.01</v>
      </c>
      <c r="AD27" s="123">
        <f t="shared" si="1"/>
        <v>635871.05000000005</v>
      </c>
      <c r="AE27" s="181">
        <f t="shared" si="2"/>
        <v>62752.729999999996</v>
      </c>
      <c r="AF27" s="142">
        <f t="shared" si="3"/>
        <v>573118.32000000007</v>
      </c>
      <c r="AG27" s="182">
        <f t="shared" si="4"/>
        <v>268632.90000000002</v>
      </c>
      <c r="AH27" s="183">
        <f t="shared" si="5"/>
        <v>241803</v>
      </c>
      <c r="AI27" s="125">
        <f t="shared" si="6"/>
        <v>26829.900000000023</v>
      </c>
    </row>
    <row r="28" spans="1:35" ht="14.4" thickBot="1" x14ac:dyDescent="0.3">
      <c r="A28" s="35" t="s">
        <v>313</v>
      </c>
      <c r="B28" s="35" t="s">
        <v>314</v>
      </c>
      <c r="C28" s="50">
        <v>1987</v>
      </c>
      <c r="D28" s="51" t="s">
        <v>506</v>
      </c>
      <c r="E28" t="s">
        <v>2360</v>
      </c>
      <c r="F28">
        <v>389100.45</v>
      </c>
      <c r="G28">
        <v>6845</v>
      </c>
      <c r="H28">
        <v>74238.87</v>
      </c>
      <c r="I28">
        <v>51650.96</v>
      </c>
      <c r="J28">
        <v>125096.94</v>
      </c>
      <c r="L28">
        <v>27875</v>
      </c>
      <c r="O28">
        <v>617565</v>
      </c>
      <c r="Q28">
        <v>-2226918.7999999998</v>
      </c>
      <c r="R28">
        <v>2179663.7000000002</v>
      </c>
      <c r="S28">
        <v>205460.26</v>
      </c>
      <c r="V28">
        <v>109122.5</v>
      </c>
      <c r="X28">
        <v>123322.5</v>
      </c>
      <c r="AA28">
        <v>127448.89</v>
      </c>
      <c r="AB28">
        <v>15064.05</v>
      </c>
      <c r="AD28" s="123">
        <f t="shared" si="1"/>
        <v>470184.32</v>
      </c>
      <c r="AE28" s="181">
        <f t="shared" si="2"/>
        <v>27875</v>
      </c>
      <c r="AF28" s="142">
        <f t="shared" si="3"/>
        <v>442309.32</v>
      </c>
      <c r="AG28" s="182">
        <f t="shared" si="4"/>
        <v>314582.76</v>
      </c>
      <c r="AH28" s="183">
        <f t="shared" si="5"/>
        <v>265835.44</v>
      </c>
      <c r="AI28" s="125">
        <f t="shared" si="6"/>
        <v>48747.320000000007</v>
      </c>
    </row>
    <row r="29" spans="1:35" ht="14.4" thickBot="1" x14ac:dyDescent="0.3">
      <c r="A29" s="35" t="s">
        <v>313</v>
      </c>
      <c r="B29" s="35" t="s">
        <v>314</v>
      </c>
      <c r="C29" s="50">
        <v>2101</v>
      </c>
      <c r="D29" s="51" t="s">
        <v>507</v>
      </c>
      <c r="E29" t="s">
        <v>2361</v>
      </c>
      <c r="F29">
        <v>613135.61</v>
      </c>
      <c r="G29">
        <v>1811</v>
      </c>
      <c r="H29">
        <v>91058.22</v>
      </c>
      <c r="I29">
        <v>112980.7</v>
      </c>
      <c r="J29">
        <v>177035.17</v>
      </c>
      <c r="K29">
        <v>0</v>
      </c>
      <c r="L29">
        <v>0</v>
      </c>
      <c r="M29">
        <v>310540</v>
      </c>
      <c r="N29">
        <v>98.3</v>
      </c>
      <c r="O29">
        <v>512190</v>
      </c>
      <c r="Q29">
        <v>-1552345.15</v>
      </c>
      <c r="R29">
        <v>1560653.49</v>
      </c>
      <c r="S29">
        <v>297007.48</v>
      </c>
      <c r="V29">
        <v>216888.51</v>
      </c>
      <c r="W29">
        <v>5400</v>
      </c>
      <c r="X29">
        <v>236488.51</v>
      </c>
      <c r="AA29">
        <v>95006.95</v>
      </c>
      <c r="AB29">
        <v>22916.47</v>
      </c>
      <c r="AD29" s="123">
        <f t="shared" si="1"/>
        <v>706004.83</v>
      </c>
      <c r="AE29" s="181">
        <f t="shared" si="2"/>
        <v>310638.3</v>
      </c>
      <c r="AF29" s="142">
        <f t="shared" si="3"/>
        <v>395366.52999999997</v>
      </c>
      <c r="AG29" s="182">
        <f t="shared" si="4"/>
        <v>519295.99</v>
      </c>
      <c r="AH29" s="183">
        <f t="shared" si="5"/>
        <v>354411.93000000005</v>
      </c>
      <c r="AI29" s="125">
        <f t="shared" si="6"/>
        <v>164884.05999999994</v>
      </c>
    </row>
    <row r="30" spans="1:35" ht="14.4" thickBot="1" x14ac:dyDescent="0.3">
      <c r="A30" s="35" t="s">
        <v>317</v>
      </c>
      <c r="B30" s="35" t="s">
        <v>318</v>
      </c>
      <c r="C30" s="50">
        <v>3634</v>
      </c>
      <c r="D30" s="51" t="s">
        <v>508</v>
      </c>
      <c r="E30" t="s">
        <v>2362</v>
      </c>
      <c r="F30">
        <v>141332.35999999999</v>
      </c>
      <c r="G30">
        <v>89207</v>
      </c>
      <c r="H30">
        <v>104962.31</v>
      </c>
      <c r="I30">
        <v>505803.82</v>
      </c>
      <c r="J30">
        <v>145759.82</v>
      </c>
      <c r="L30">
        <v>26075</v>
      </c>
      <c r="N30">
        <v>480</v>
      </c>
      <c r="O30">
        <v>120084.15</v>
      </c>
      <c r="Q30">
        <v>995645.41</v>
      </c>
      <c r="S30">
        <v>251753.05</v>
      </c>
      <c r="U30">
        <v>0.39</v>
      </c>
      <c r="V30">
        <v>273867.7</v>
      </c>
      <c r="W30">
        <v>4220</v>
      </c>
      <c r="X30">
        <v>490415.7</v>
      </c>
      <c r="Y30">
        <v>500</v>
      </c>
      <c r="AA30">
        <v>169681.63</v>
      </c>
      <c r="AB30">
        <v>24463.06</v>
      </c>
      <c r="AD30" s="123">
        <f t="shared" si="1"/>
        <v>335501.67</v>
      </c>
      <c r="AE30" s="181">
        <f t="shared" si="2"/>
        <v>26555</v>
      </c>
      <c r="AF30" s="142">
        <f t="shared" si="3"/>
        <v>308946.67</v>
      </c>
      <c r="AG30" s="182">
        <f t="shared" si="4"/>
        <v>529841.14</v>
      </c>
      <c r="AH30" s="183">
        <f t="shared" si="5"/>
        <v>685060.39000000013</v>
      </c>
      <c r="AI30" s="125">
        <f t="shared" si="6"/>
        <v>-155219.25000000012</v>
      </c>
    </row>
    <row r="31" spans="1:35" ht="14.4" thickBot="1" x14ac:dyDescent="0.3">
      <c r="A31" s="35" t="s">
        <v>317</v>
      </c>
      <c r="B31" s="35" t="s">
        <v>318</v>
      </c>
      <c r="C31" s="50">
        <v>4970</v>
      </c>
      <c r="D31" s="51" t="s">
        <v>509</v>
      </c>
      <c r="E31" t="s">
        <v>2363</v>
      </c>
      <c r="F31">
        <v>904534.78</v>
      </c>
      <c r="G31">
        <v>617140</v>
      </c>
      <c r="H31">
        <v>233075.36</v>
      </c>
      <c r="I31">
        <v>568838.14</v>
      </c>
      <c r="J31">
        <v>244724.12</v>
      </c>
      <c r="K31">
        <v>0</v>
      </c>
      <c r="L31">
        <v>40722.5</v>
      </c>
      <c r="N31">
        <v>1500</v>
      </c>
      <c r="Q31">
        <v>-525113.53</v>
      </c>
      <c r="R31">
        <v>2580473.12</v>
      </c>
      <c r="S31">
        <v>954849.7</v>
      </c>
      <c r="V31">
        <v>306323.5</v>
      </c>
      <c r="W31">
        <v>8760</v>
      </c>
      <c r="X31">
        <v>469712.5</v>
      </c>
      <c r="Y31">
        <v>480</v>
      </c>
      <c r="Z31">
        <v>1632</v>
      </c>
      <c r="AA31">
        <v>291844.87</v>
      </c>
      <c r="AB31">
        <v>35481.79</v>
      </c>
      <c r="AC31">
        <v>51.73</v>
      </c>
      <c r="AD31" s="123">
        <f t="shared" si="1"/>
        <v>1754750.1400000001</v>
      </c>
      <c r="AE31" s="181">
        <f t="shared" si="2"/>
        <v>42222.5</v>
      </c>
      <c r="AF31" s="142">
        <f t="shared" si="3"/>
        <v>1712527.6400000001</v>
      </c>
      <c r="AG31" s="182">
        <f t="shared" si="4"/>
        <v>1269933.2</v>
      </c>
      <c r="AH31" s="183">
        <f t="shared" si="5"/>
        <v>799202.89</v>
      </c>
      <c r="AI31" s="125">
        <f t="shared" si="6"/>
        <v>470730.30999999994</v>
      </c>
    </row>
    <row r="32" spans="1:35" ht="14.4" thickBot="1" x14ac:dyDescent="0.3">
      <c r="A32" s="35" t="s">
        <v>317</v>
      </c>
      <c r="B32" s="35" t="s">
        <v>318</v>
      </c>
      <c r="C32" s="50">
        <v>1364</v>
      </c>
      <c r="D32" s="51" t="s">
        <v>510</v>
      </c>
      <c r="E32" t="s">
        <v>2364</v>
      </c>
      <c r="F32">
        <v>622380.74</v>
      </c>
      <c r="G32">
        <v>36380</v>
      </c>
      <c r="H32">
        <v>164017.93</v>
      </c>
      <c r="I32">
        <v>559422.84</v>
      </c>
      <c r="J32">
        <v>77508.33</v>
      </c>
      <c r="L32">
        <v>20025</v>
      </c>
      <c r="N32">
        <v>0</v>
      </c>
      <c r="Q32">
        <v>-247574.91</v>
      </c>
      <c r="R32">
        <v>1664645.88</v>
      </c>
      <c r="S32">
        <v>205805.34</v>
      </c>
      <c r="V32">
        <v>231861</v>
      </c>
      <c r="W32">
        <v>2890</v>
      </c>
      <c r="X32">
        <v>315008</v>
      </c>
      <c r="AA32">
        <v>79929.289999999994</v>
      </c>
      <c r="AB32">
        <v>23005.18</v>
      </c>
      <c r="AD32" s="123">
        <f t="shared" si="1"/>
        <v>822778.66999999993</v>
      </c>
      <c r="AE32" s="181">
        <f t="shared" si="2"/>
        <v>20025</v>
      </c>
      <c r="AF32" s="142">
        <f t="shared" si="3"/>
        <v>802753.66999999993</v>
      </c>
      <c r="AG32" s="182">
        <f t="shared" si="4"/>
        <v>440556.33999999997</v>
      </c>
      <c r="AH32" s="183">
        <f t="shared" si="5"/>
        <v>417942.47</v>
      </c>
      <c r="AI32" s="125">
        <f t="shared" si="6"/>
        <v>22613.869999999995</v>
      </c>
    </row>
    <row r="33" spans="1:35" ht="14.4" thickBot="1" x14ac:dyDescent="0.3">
      <c r="A33" s="35" t="s">
        <v>317</v>
      </c>
      <c r="B33" s="35" t="s">
        <v>318</v>
      </c>
      <c r="C33" s="50">
        <v>4858</v>
      </c>
      <c r="D33" s="51" t="s">
        <v>511</v>
      </c>
      <c r="E33" t="s">
        <v>2365</v>
      </c>
      <c r="F33">
        <v>570001.18000000005</v>
      </c>
      <c r="G33">
        <v>18783.900000000001</v>
      </c>
      <c r="H33">
        <v>118809.07</v>
      </c>
      <c r="I33">
        <v>2519934.36</v>
      </c>
      <c r="J33">
        <v>244625.12</v>
      </c>
      <c r="K33">
        <v>0</v>
      </c>
      <c r="L33">
        <v>37975</v>
      </c>
      <c r="N33">
        <v>1500</v>
      </c>
      <c r="Q33">
        <v>3114814.99</v>
      </c>
      <c r="R33">
        <v>349948.56</v>
      </c>
      <c r="S33">
        <v>261179.66</v>
      </c>
      <c r="V33">
        <v>298196.09999999998</v>
      </c>
      <c r="W33">
        <v>114206.05</v>
      </c>
      <c r="X33">
        <v>404474.1</v>
      </c>
      <c r="AA33">
        <v>235630.39</v>
      </c>
      <c r="AB33">
        <v>65562.240000000005</v>
      </c>
      <c r="AD33" s="123">
        <f t="shared" si="1"/>
        <v>707594.15000000014</v>
      </c>
      <c r="AE33" s="181">
        <f t="shared" si="2"/>
        <v>39475</v>
      </c>
      <c r="AF33" s="142">
        <f t="shared" si="3"/>
        <v>668119.15000000014</v>
      </c>
      <c r="AG33" s="182">
        <f t="shared" si="4"/>
        <v>673581.81</v>
      </c>
      <c r="AH33" s="183">
        <f t="shared" si="5"/>
        <v>705666.73</v>
      </c>
      <c r="AI33" s="125">
        <f t="shared" si="6"/>
        <v>-32084.919999999925</v>
      </c>
    </row>
    <row r="34" spans="1:35" ht="14.4" thickBot="1" x14ac:dyDescent="0.3">
      <c r="A34" s="35" t="s">
        <v>317</v>
      </c>
      <c r="B34" s="35" t="s">
        <v>318</v>
      </c>
      <c r="C34" s="50">
        <v>3450</v>
      </c>
      <c r="D34" s="51" t="s">
        <v>512</v>
      </c>
      <c r="E34" t="s">
        <v>2366</v>
      </c>
      <c r="F34">
        <v>234378.04</v>
      </c>
      <c r="G34">
        <v>17006</v>
      </c>
      <c r="H34">
        <v>84106.89</v>
      </c>
      <c r="I34">
        <v>640069.77</v>
      </c>
      <c r="J34">
        <v>131117.57999999999</v>
      </c>
      <c r="L34">
        <v>24485</v>
      </c>
      <c r="N34">
        <v>0</v>
      </c>
      <c r="Q34">
        <v>-587358.68999999994</v>
      </c>
      <c r="R34">
        <v>1610762.41</v>
      </c>
      <c r="S34">
        <v>313801.8</v>
      </c>
      <c r="V34">
        <v>292121</v>
      </c>
      <c r="W34">
        <v>6630</v>
      </c>
      <c r="X34">
        <v>394083</v>
      </c>
      <c r="Y34">
        <v>320</v>
      </c>
      <c r="Z34">
        <v>1300</v>
      </c>
      <c r="AA34">
        <v>133360.14000000001</v>
      </c>
      <c r="AB34">
        <v>24700.1</v>
      </c>
      <c r="AD34" s="123">
        <f t="shared" si="1"/>
        <v>335490.93</v>
      </c>
      <c r="AE34" s="181">
        <f t="shared" si="2"/>
        <v>24485</v>
      </c>
      <c r="AF34" s="142">
        <f t="shared" si="3"/>
        <v>311005.93</v>
      </c>
      <c r="AG34" s="182">
        <f t="shared" si="4"/>
        <v>612552.80000000005</v>
      </c>
      <c r="AH34" s="183">
        <f t="shared" si="5"/>
        <v>553763.24</v>
      </c>
      <c r="AI34" s="125">
        <f t="shared" si="6"/>
        <v>58789.560000000056</v>
      </c>
    </row>
    <row r="35" spans="1:35" ht="14.4" thickBot="1" x14ac:dyDescent="0.3">
      <c r="A35" s="35" t="s">
        <v>317</v>
      </c>
      <c r="B35" s="35" t="s">
        <v>318</v>
      </c>
      <c r="C35" s="50">
        <v>2633</v>
      </c>
      <c r="D35" s="51" t="s">
        <v>513</v>
      </c>
      <c r="E35" t="s">
        <v>2367</v>
      </c>
      <c r="F35">
        <v>1197541.29</v>
      </c>
      <c r="G35">
        <v>15827.3</v>
      </c>
      <c r="H35">
        <v>118017.93</v>
      </c>
      <c r="I35">
        <v>399015.51</v>
      </c>
      <c r="J35">
        <v>237291.87</v>
      </c>
      <c r="L35">
        <v>25204.5</v>
      </c>
      <c r="N35">
        <v>14975</v>
      </c>
      <c r="Q35">
        <v>-1212365.6200000001</v>
      </c>
      <c r="R35">
        <v>2707380.46</v>
      </c>
      <c r="S35">
        <v>714349.78</v>
      </c>
      <c r="V35">
        <v>209398</v>
      </c>
      <c r="W35">
        <v>9900</v>
      </c>
      <c r="X35">
        <v>346174</v>
      </c>
      <c r="Y35">
        <v>320</v>
      </c>
      <c r="Z35">
        <v>1300</v>
      </c>
      <c r="AA35">
        <v>119330.83</v>
      </c>
      <c r="AB35">
        <v>32701.69</v>
      </c>
      <c r="AC35">
        <v>1321.7</v>
      </c>
      <c r="AD35" s="123">
        <f t="shared" si="1"/>
        <v>1331386.52</v>
      </c>
      <c r="AE35" s="181">
        <f t="shared" si="2"/>
        <v>40179.5</v>
      </c>
      <c r="AF35" s="142">
        <f t="shared" si="3"/>
        <v>1291207.02</v>
      </c>
      <c r="AG35" s="182">
        <f t="shared" si="4"/>
        <v>933647.78</v>
      </c>
      <c r="AH35" s="183">
        <f t="shared" si="5"/>
        <v>501148.22000000003</v>
      </c>
      <c r="AI35" s="125">
        <f t="shared" si="6"/>
        <v>432499.56</v>
      </c>
    </row>
    <row r="36" spans="1:35" ht="14.4" thickBot="1" x14ac:dyDescent="0.3">
      <c r="A36" s="35" t="s">
        <v>317</v>
      </c>
      <c r="B36" s="35" t="s">
        <v>318</v>
      </c>
      <c r="C36" s="50">
        <v>1642</v>
      </c>
      <c r="D36" s="51" t="s">
        <v>514</v>
      </c>
      <c r="E36" t="s">
        <v>2425</v>
      </c>
      <c r="F36">
        <v>794110.59</v>
      </c>
      <c r="G36">
        <v>32197</v>
      </c>
      <c r="H36">
        <v>24164.82</v>
      </c>
      <c r="I36">
        <v>509847.55</v>
      </c>
      <c r="J36">
        <v>125533.66</v>
      </c>
      <c r="L36">
        <v>17025</v>
      </c>
      <c r="N36">
        <v>0</v>
      </c>
      <c r="O36">
        <v>317642</v>
      </c>
      <c r="Q36">
        <v>-1259725.82</v>
      </c>
      <c r="R36">
        <v>2321309.19</v>
      </c>
      <c r="S36">
        <v>235455.56</v>
      </c>
      <c r="V36">
        <v>124267</v>
      </c>
      <c r="W36">
        <v>10020</v>
      </c>
      <c r="X36">
        <v>161084</v>
      </c>
      <c r="Y36">
        <v>320</v>
      </c>
      <c r="Z36">
        <v>1700</v>
      </c>
      <c r="AA36">
        <v>100222.8</v>
      </c>
      <c r="AB36">
        <v>16812.509999999998</v>
      </c>
      <c r="AD36" s="123">
        <f t="shared" si="1"/>
        <v>850472.40999999992</v>
      </c>
      <c r="AE36" s="181">
        <f t="shared" si="2"/>
        <v>17025</v>
      </c>
      <c r="AF36" s="142">
        <f t="shared" si="3"/>
        <v>833447.40999999992</v>
      </c>
      <c r="AG36" s="182">
        <f t="shared" si="4"/>
        <v>369742.56</v>
      </c>
      <c r="AH36" s="183">
        <f t="shared" si="5"/>
        <v>280139.31</v>
      </c>
      <c r="AI36" s="125">
        <f t="shared" si="6"/>
        <v>89603.25</v>
      </c>
    </row>
    <row r="37" spans="1:35" ht="14.4" thickBot="1" x14ac:dyDescent="0.3">
      <c r="A37" s="35" t="s">
        <v>309</v>
      </c>
      <c r="B37" s="35" t="s">
        <v>322</v>
      </c>
      <c r="C37" s="50">
        <v>1114</v>
      </c>
      <c r="D37" s="51" t="s">
        <v>515</v>
      </c>
      <c r="E37" t="s">
        <v>2368</v>
      </c>
      <c r="F37">
        <v>690932.17</v>
      </c>
      <c r="G37">
        <v>72287.5</v>
      </c>
      <c r="H37">
        <v>36236.19</v>
      </c>
      <c r="I37">
        <v>240606.04</v>
      </c>
      <c r="J37">
        <v>241875.51</v>
      </c>
      <c r="K37">
        <v>13500</v>
      </c>
      <c r="L37">
        <v>25577.57</v>
      </c>
      <c r="N37">
        <v>2388</v>
      </c>
      <c r="Q37">
        <v>-744586.93</v>
      </c>
      <c r="R37">
        <v>2139773.89</v>
      </c>
      <c r="S37">
        <v>29543.07</v>
      </c>
      <c r="W37">
        <v>1000</v>
      </c>
      <c r="X37">
        <v>40440</v>
      </c>
      <c r="AA37">
        <v>106005.59</v>
      </c>
      <c r="AB37">
        <v>38812.6</v>
      </c>
      <c r="AD37" s="123">
        <f t="shared" si="1"/>
        <v>799455.8600000001</v>
      </c>
      <c r="AE37" s="181">
        <f t="shared" si="2"/>
        <v>27965.57</v>
      </c>
      <c r="AF37" s="142">
        <f t="shared" si="3"/>
        <v>771490.29000000015</v>
      </c>
      <c r="AG37" s="182">
        <f t="shared" si="4"/>
        <v>30543.07</v>
      </c>
      <c r="AH37" s="183">
        <f t="shared" si="5"/>
        <v>185258.19</v>
      </c>
      <c r="AI37" s="125">
        <f t="shared" si="6"/>
        <v>-154715.12</v>
      </c>
    </row>
    <row r="38" spans="1:35" ht="14.4" thickBot="1" x14ac:dyDescent="0.3">
      <c r="A38" s="35" t="s">
        <v>309</v>
      </c>
      <c r="B38" s="35" t="s">
        <v>322</v>
      </c>
      <c r="C38" s="50">
        <v>595</v>
      </c>
      <c r="D38" s="51" t="s">
        <v>516</v>
      </c>
      <c r="E38" t="s">
        <v>2369</v>
      </c>
      <c r="F38">
        <v>887110.22</v>
      </c>
      <c r="G38">
        <v>27314.68</v>
      </c>
      <c r="H38">
        <v>21266.28</v>
      </c>
      <c r="I38">
        <v>235678.48</v>
      </c>
      <c r="J38">
        <v>151149.70000000001</v>
      </c>
      <c r="K38">
        <v>7000</v>
      </c>
      <c r="L38">
        <v>13496.36</v>
      </c>
      <c r="N38">
        <v>972</v>
      </c>
      <c r="Q38">
        <v>1060172.7</v>
      </c>
      <c r="R38">
        <v>293207.49</v>
      </c>
      <c r="S38">
        <v>28137.14</v>
      </c>
      <c r="U38">
        <v>1757.78</v>
      </c>
      <c r="W38">
        <v>3000</v>
      </c>
      <c r="Y38">
        <v>815</v>
      </c>
      <c r="Z38">
        <v>600</v>
      </c>
      <c r="AA38">
        <v>68317.89</v>
      </c>
      <c r="AB38">
        <v>15491.22</v>
      </c>
      <c r="AD38" s="123">
        <f t="shared" si="1"/>
        <v>935691.18</v>
      </c>
      <c r="AE38" s="181">
        <f t="shared" si="2"/>
        <v>14468.36</v>
      </c>
      <c r="AF38" s="142">
        <f t="shared" si="3"/>
        <v>921222.82000000007</v>
      </c>
      <c r="AG38" s="182">
        <f t="shared" si="4"/>
        <v>32894.92</v>
      </c>
      <c r="AH38" s="183">
        <f t="shared" si="5"/>
        <v>85224.11</v>
      </c>
      <c r="AI38" s="125">
        <f t="shared" si="6"/>
        <v>-52329.19</v>
      </c>
    </row>
    <row r="39" spans="1:35" ht="14.4" thickBot="1" x14ac:dyDescent="0.3">
      <c r="A39" s="35" t="s">
        <v>309</v>
      </c>
      <c r="B39" s="35" t="s">
        <v>322</v>
      </c>
      <c r="C39" s="50">
        <v>3610</v>
      </c>
      <c r="D39" s="51" t="s">
        <v>517</v>
      </c>
      <c r="E39" t="s">
        <v>2370</v>
      </c>
      <c r="F39">
        <v>2181741.34</v>
      </c>
      <c r="G39">
        <v>129411.86</v>
      </c>
      <c r="H39">
        <v>76632.23</v>
      </c>
      <c r="I39">
        <v>514256.93</v>
      </c>
      <c r="J39">
        <v>290199.64</v>
      </c>
      <c r="K39">
        <v>13300</v>
      </c>
      <c r="L39">
        <v>37821.94</v>
      </c>
      <c r="N39">
        <v>6227</v>
      </c>
      <c r="Q39">
        <v>1087964.29</v>
      </c>
      <c r="R39">
        <v>2217512.62</v>
      </c>
      <c r="S39">
        <v>74963.28</v>
      </c>
      <c r="W39">
        <v>0.01</v>
      </c>
      <c r="X39">
        <v>22176</v>
      </c>
      <c r="Y39">
        <v>880</v>
      </c>
      <c r="Z39">
        <v>2400</v>
      </c>
      <c r="AA39">
        <v>184938.21</v>
      </c>
      <c r="AB39">
        <v>35152.93</v>
      </c>
      <c r="AD39" s="123">
        <f t="shared" si="1"/>
        <v>2387785.4299999997</v>
      </c>
      <c r="AE39" s="181">
        <f t="shared" si="2"/>
        <v>44048.94</v>
      </c>
      <c r="AF39" s="142">
        <f t="shared" si="3"/>
        <v>2343736.4899999998</v>
      </c>
      <c r="AG39" s="182">
        <f t="shared" si="4"/>
        <v>74963.289999999994</v>
      </c>
      <c r="AH39" s="183">
        <f t="shared" si="5"/>
        <v>245547.13999999998</v>
      </c>
      <c r="AI39" s="125">
        <f t="shared" si="6"/>
        <v>-170583.84999999998</v>
      </c>
    </row>
    <row r="40" spans="1:35" ht="14.4" thickBot="1" x14ac:dyDescent="0.3">
      <c r="A40" s="35" t="s">
        <v>309</v>
      </c>
      <c r="B40" s="35" t="s">
        <v>322</v>
      </c>
      <c r="C40" s="50">
        <v>4226</v>
      </c>
      <c r="D40" s="51" t="s">
        <v>518</v>
      </c>
      <c r="E40" t="s">
        <v>2371</v>
      </c>
      <c r="F40">
        <v>634089.82999999996</v>
      </c>
      <c r="G40">
        <v>57725.48</v>
      </c>
      <c r="H40">
        <v>45940.72</v>
      </c>
      <c r="I40">
        <v>377582.81</v>
      </c>
      <c r="J40">
        <v>393589.2</v>
      </c>
      <c r="K40">
        <v>13700</v>
      </c>
      <c r="L40">
        <v>2356.64</v>
      </c>
      <c r="N40">
        <v>7191</v>
      </c>
      <c r="Q40">
        <v>-321745.06</v>
      </c>
      <c r="R40">
        <v>1921030.3</v>
      </c>
      <c r="S40">
        <v>34797.18</v>
      </c>
      <c r="X40">
        <v>45630</v>
      </c>
      <c r="AA40">
        <v>83701.100000000006</v>
      </c>
      <c r="AB40">
        <v>19070.919999999998</v>
      </c>
      <c r="AD40" s="123">
        <f t="shared" si="1"/>
        <v>737756.02999999991</v>
      </c>
      <c r="AE40" s="181">
        <f t="shared" si="2"/>
        <v>9547.64</v>
      </c>
      <c r="AF40" s="142">
        <f t="shared" si="3"/>
        <v>728208.3899999999</v>
      </c>
      <c r="AG40" s="182">
        <f t="shared" si="4"/>
        <v>34797.18</v>
      </c>
      <c r="AH40" s="183">
        <f t="shared" si="5"/>
        <v>148402.02000000002</v>
      </c>
      <c r="AI40" s="125">
        <f t="shared" si="6"/>
        <v>-113604.84000000003</v>
      </c>
    </row>
    <row r="41" spans="1:35" ht="14.4" thickBot="1" x14ac:dyDescent="0.3">
      <c r="A41" s="35" t="s">
        <v>309</v>
      </c>
      <c r="B41" s="35" t="s">
        <v>322</v>
      </c>
      <c r="C41" s="50">
        <v>2265</v>
      </c>
      <c r="D41" s="51" t="s">
        <v>519</v>
      </c>
      <c r="E41" t="s">
        <v>2372</v>
      </c>
      <c r="F41">
        <v>265259.23</v>
      </c>
      <c r="G41">
        <v>10280.799999999999</v>
      </c>
      <c r="H41">
        <v>44137.23</v>
      </c>
      <c r="I41">
        <v>371405.86</v>
      </c>
      <c r="J41">
        <v>362616.03</v>
      </c>
      <c r="K41">
        <v>31716</v>
      </c>
      <c r="L41">
        <v>31698.5</v>
      </c>
      <c r="N41">
        <v>1218</v>
      </c>
      <c r="Q41">
        <v>-680389.6</v>
      </c>
      <c r="R41">
        <v>1915444.77</v>
      </c>
      <c r="S41">
        <v>50331.6</v>
      </c>
      <c r="X41">
        <v>117500</v>
      </c>
      <c r="Y41">
        <v>160</v>
      </c>
      <c r="Z41">
        <v>976</v>
      </c>
      <c r="AA41">
        <v>132344.44</v>
      </c>
      <c r="AB41">
        <v>45339.68</v>
      </c>
      <c r="AD41" s="123">
        <f t="shared" si="1"/>
        <v>319677.25999999995</v>
      </c>
      <c r="AE41" s="181">
        <f t="shared" si="2"/>
        <v>32916.5</v>
      </c>
      <c r="AF41" s="142">
        <f t="shared" si="3"/>
        <v>286760.75999999995</v>
      </c>
      <c r="AG41" s="182">
        <f t="shared" si="4"/>
        <v>50331.6</v>
      </c>
      <c r="AH41" s="183">
        <f t="shared" si="5"/>
        <v>296320.12</v>
      </c>
      <c r="AI41" s="125">
        <f t="shared" si="6"/>
        <v>-245988.52</v>
      </c>
    </row>
    <row r="42" spans="1:35" ht="14.4" thickBot="1" x14ac:dyDescent="0.3">
      <c r="A42" s="35" t="s">
        <v>309</v>
      </c>
      <c r="B42" s="35" t="s">
        <v>322</v>
      </c>
      <c r="C42" s="50">
        <v>1848</v>
      </c>
      <c r="D42" s="51" t="s">
        <v>520</v>
      </c>
      <c r="E42" t="s">
        <v>2373</v>
      </c>
      <c r="F42">
        <v>907478.59</v>
      </c>
      <c r="G42">
        <v>84290</v>
      </c>
      <c r="H42">
        <v>12342.66</v>
      </c>
      <c r="I42">
        <v>382434.25</v>
      </c>
      <c r="J42">
        <v>212422.24</v>
      </c>
      <c r="K42">
        <v>8000</v>
      </c>
      <c r="L42">
        <v>21797.55</v>
      </c>
      <c r="N42">
        <v>1809</v>
      </c>
      <c r="Q42">
        <v>139105.29999999999</v>
      </c>
      <c r="R42">
        <v>1650781.52</v>
      </c>
      <c r="S42">
        <v>27602.71</v>
      </c>
      <c r="X42">
        <v>120048</v>
      </c>
      <c r="AA42">
        <v>107169.07</v>
      </c>
      <c r="AB42">
        <v>22911.27</v>
      </c>
      <c r="AD42" s="123">
        <f t="shared" si="1"/>
        <v>1004111.25</v>
      </c>
      <c r="AE42" s="181">
        <f t="shared" si="2"/>
        <v>23606.55</v>
      </c>
      <c r="AF42" s="142">
        <f t="shared" si="3"/>
        <v>980504.7</v>
      </c>
      <c r="AG42" s="182">
        <f t="shared" si="4"/>
        <v>27602.71</v>
      </c>
      <c r="AH42" s="183">
        <f t="shared" si="5"/>
        <v>250128.34</v>
      </c>
      <c r="AI42" s="125">
        <f t="shared" si="6"/>
        <v>-222525.63</v>
      </c>
    </row>
    <row r="43" spans="1:35" ht="14.4" thickBot="1" x14ac:dyDescent="0.3">
      <c r="A43" s="35" t="s">
        <v>309</v>
      </c>
      <c r="B43" s="35" t="s">
        <v>322</v>
      </c>
      <c r="C43" s="50">
        <v>1945</v>
      </c>
      <c r="D43" s="51" t="s">
        <v>521</v>
      </c>
      <c r="E43" t="s">
        <v>2374</v>
      </c>
      <c r="F43">
        <v>1803860.1</v>
      </c>
      <c r="G43">
        <v>95071.4</v>
      </c>
      <c r="H43">
        <v>83573.789999999994</v>
      </c>
      <c r="I43">
        <v>387709.04</v>
      </c>
      <c r="J43">
        <v>205769.89</v>
      </c>
      <c r="K43">
        <v>12368</v>
      </c>
      <c r="L43">
        <v>21568.58</v>
      </c>
      <c r="N43">
        <v>1456</v>
      </c>
      <c r="Q43">
        <v>637281.39</v>
      </c>
      <c r="R43">
        <v>2032099.69</v>
      </c>
      <c r="S43">
        <v>29485.26</v>
      </c>
      <c r="W43">
        <v>1000.01</v>
      </c>
      <c r="X43">
        <v>17640</v>
      </c>
      <c r="Y43">
        <v>720</v>
      </c>
      <c r="Z43">
        <v>200</v>
      </c>
      <c r="AA43">
        <v>102685.96</v>
      </c>
      <c r="AB43">
        <v>27628.75</v>
      </c>
      <c r="AC43">
        <v>10400</v>
      </c>
      <c r="AD43" s="123">
        <f t="shared" si="1"/>
        <v>1982505.29</v>
      </c>
      <c r="AE43" s="181">
        <f t="shared" si="2"/>
        <v>23024.58</v>
      </c>
      <c r="AF43" s="142">
        <f t="shared" si="3"/>
        <v>1959480.71</v>
      </c>
      <c r="AG43" s="182">
        <f t="shared" si="4"/>
        <v>30485.269999999997</v>
      </c>
      <c r="AH43" s="183">
        <f t="shared" si="5"/>
        <v>159274.71000000002</v>
      </c>
      <c r="AI43" s="125">
        <f t="shared" si="6"/>
        <v>-128789.44000000003</v>
      </c>
    </row>
    <row r="44" spans="1:35" ht="14.4" thickBot="1" x14ac:dyDescent="0.3">
      <c r="A44" s="35" t="s">
        <v>309</v>
      </c>
      <c r="B44" s="35" t="s">
        <v>322</v>
      </c>
      <c r="C44" s="50">
        <v>4776</v>
      </c>
      <c r="D44" s="51" t="s">
        <v>522</v>
      </c>
      <c r="E44" t="s">
        <v>2375</v>
      </c>
      <c r="F44">
        <v>2432547.27</v>
      </c>
      <c r="G44">
        <v>183877.44</v>
      </c>
      <c r="H44">
        <v>31210.01</v>
      </c>
      <c r="I44">
        <v>1039961.02</v>
      </c>
      <c r="J44">
        <v>233478.59</v>
      </c>
      <c r="K44">
        <v>17900</v>
      </c>
      <c r="L44">
        <v>39053.11</v>
      </c>
      <c r="N44">
        <v>8666.8700000000008</v>
      </c>
      <c r="Q44">
        <v>3941633.83</v>
      </c>
      <c r="R44">
        <v>1174038.5</v>
      </c>
      <c r="S44">
        <v>72452.759999999995</v>
      </c>
      <c r="X44">
        <v>69730.05</v>
      </c>
      <c r="Y44">
        <v>2410</v>
      </c>
      <c r="Z44">
        <v>2500</v>
      </c>
      <c r="AA44">
        <v>1219439.4099999999</v>
      </c>
      <c r="AB44">
        <v>38591.279999999999</v>
      </c>
      <c r="AD44" s="123">
        <f t="shared" si="1"/>
        <v>2647634.7199999997</v>
      </c>
      <c r="AE44" s="181">
        <f t="shared" si="2"/>
        <v>47719.98</v>
      </c>
      <c r="AF44" s="142">
        <f t="shared" si="3"/>
        <v>2599914.7399999998</v>
      </c>
      <c r="AG44" s="182">
        <f t="shared" si="4"/>
        <v>72452.759999999995</v>
      </c>
      <c r="AH44" s="183">
        <f t="shared" si="5"/>
        <v>1332670.74</v>
      </c>
      <c r="AI44" s="125">
        <f t="shared" si="6"/>
        <v>-1260217.98</v>
      </c>
    </row>
    <row r="45" spans="1:35" ht="14.4" thickBot="1" x14ac:dyDescent="0.3">
      <c r="A45" s="35" t="s">
        <v>309</v>
      </c>
      <c r="B45" s="35" t="s">
        <v>322</v>
      </c>
      <c r="C45" s="50">
        <v>5154</v>
      </c>
      <c r="D45" s="51" t="s">
        <v>523</v>
      </c>
      <c r="E45" t="s">
        <v>2376</v>
      </c>
      <c r="F45">
        <v>3423963.35</v>
      </c>
      <c r="G45">
        <v>590335</v>
      </c>
      <c r="H45">
        <v>60216.54</v>
      </c>
      <c r="I45">
        <v>336437.42</v>
      </c>
      <c r="J45">
        <v>366702.32</v>
      </c>
      <c r="K45">
        <v>15700</v>
      </c>
      <c r="L45">
        <v>40273.97</v>
      </c>
      <c r="N45">
        <v>9262</v>
      </c>
      <c r="Q45">
        <v>1190780.3</v>
      </c>
      <c r="R45">
        <v>3795531.45</v>
      </c>
      <c r="S45">
        <v>92969.76</v>
      </c>
      <c r="W45">
        <v>2600</v>
      </c>
      <c r="X45">
        <v>92943</v>
      </c>
      <c r="Y45">
        <v>16120</v>
      </c>
      <c r="Z45">
        <v>4696</v>
      </c>
      <c r="AA45">
        <v>215480.7</v>
      </c>
      <c r="AB45">
        <v>40223.15</v>
      </c>
      <c r="AD45" s="123">
        <f t="shared" si="1"/>
        <v>4074514.89</v>
      </c>
      <c r="AE45" s="181">
        <f t="shared" si="2"/>
        <v>49535.97</v>
      </c>
      <c r="AF45" s="142">
        <f t="shared" si="3"/>
        <v>4024978.92</v>
      </c>
      <c r="AG45" s="182">
        <f t="shared" si="4"/>
        <v>95569.76</v>
      </c>
      <c r="AH45" s="183">
        <f t="shared" si="5"/>
        <v>369462.85000000003</v>
      </c>
      <c r="AI45" s="125">
        <f t="shared" si="6"/>
        <v>-273893.09000000003</v>
      </c>
    </row>
    <row r="46" spans="1:35" ht="14.4" thickBot="1" x14ac:dyDescent="0.3">
      <c r="A46" s="35" t="s">
        <v>309</v>
      </c>
      <c r="B46" s="35" t="s">
        <v>322</v>
      </c>
      <c r="C46" s="50">
        <v>3300</v>
      </c>
      <c r="D46" s="51" t="s">
        <v>524</v>
      </c>
      <c r="E46" t="s">
        <v>2377</v>
      </c>
      <c r="F46">
        <v>1837110.43</v>
      </c>
      <c r="G46">
        <v>463228.5</v>
      </c>
      <c r="H46">
        <v>67137.320000000007</v>
      </c>
      <c r="I46">
        <v>207629.1</v>
      </c>
      <c r="J46">
        <v>241869.74</v>
      </c>
      <c r="K46">
        <v>15980</v>
      </c>
      <c r="L46">
        <v>35632</v>
      </c>
      <c r="N46">
        <v>9833.08</v>
      </c>
      <c r="Q46">
        <v>1865301.56</v>
      </c>
      <c r="R46">
        <v>1606269.64</v>
      </c>
      <c r="S46">
        <v>56441.42</v>
      </c>
      <c r="U46">
        <v>286.94</v>
      </c>
      <c r="W46">
        <v>1000</v>
      </c>
      <c r="X46">
        <v>16700</v>
      </c>
      <c r="Y46">
        <v>815</v>
      </c>
      <c r="Z46">
        <v>800</v>
      </c>
      <c r="AA46">
        <v>690210.65</v>
      </c>
      <c r="AB46">
        <v>26723.9</v>
      </c>
      <c r="AC46">
        <v>38520</v>
      </c>
      <c r="AD46" s="123">
        <f t="shared" si="1"/>
        <v>2367476.2499999995</v>
      </c>
      <c r="AE46" s="181">
        <f t="shared" si="2"/>
        <v>45465.08</v>
      </c>
      <c r="AF46" s="142">
        <f t="shared" si="3"/>
        <v>2322011.1699999995</v>
      </c>
      <c r="AG46" s="182">
        <f t="shared" si="4"/>
        <v>57728.36</v>
      </c>
      <c r="AH46" s="183">
        <f t="shared" si="5"/>
        <v>773769.55</v>
      </c>
      <c r="AI46" s="125">
        <f t="shared" si="6"/>
        <v>-716041.19000000006</v>
      </c>
    </row>
    <row r="47" spans="1:35" ht="14.4" thickBot="1" x14ac:dyDescent="0.3">
      <c r="A47" s="35" t="s">
        <v>309</v>
      </c>
      <c r="B47" s="35" t="s">
        <v>322</v>
      </c>
      <c r="C47" s="50">
        <v>2046</v>
      </c>
      <c r="D47" s="51" t="s">
        <v>525</v>
      </c>
      <c r="E47" t="s">
        <v>2378</v>
      </c>
      <c r="F47">
        <v>247506.73</v>
      </c>
      <c r="G47">
        <v>154178.6</v>
      </c>
      <c r="H47">
        <v>30617.66</v>
      </c>
      <c r="I47">
        <v>334669.57</v>
      </c>
      <c r="J47">
        <v>187792.68</v>
      </c>
      <c r="K47">
        <v>13500</v>
      </c>
      <c r="L47">
        <v>26216</v>
      </c>
      <c r="N47">
        <v>11039</v>
      </c>
      <c r="Q47">
        <v>-1585712.99</v>
      </c>
      <c r="R47">
        <v>2640334.33</v>
      </c>
      <c r="S47">
        <v>55455.31</v>
      </c>
      <c r="W47">
        <v>1500</v>
      </c>
      <c r="AA47">
        <v>182702.91</v>
      </c>
      <c r="AB47">
        <v>24863.5</v>
      </c>
      <c r="AD47" s="123">
        <f t="shared" si="1"/>
        <v>432302.99</v>
      </c>
      <c r="AE47" s="181">
        <f t="shared" si="2"/>
        <v>37255</v>
      </c>
      <c r="AF47" s="142">
        <f t="shared" si="3"/>
        <v>395047.99</v>
      </c>
      <c r="AG47" s="182">
        <f t="shared" si="4"/>
        <v>56955.31</v>
      </c>
      <c r="AH47" s="183">
        <f t="shared" si="5"/>
        <v>207566.41</v>
      </c>
      <c r="AI47" s="125">
        <f t="shared" si="6"/>
        <v>-150611.1</v>
      </c>
    </row>
    <row r="48" spans="1:35" ht="14.4" thickBot="1" x14ac:dyDescent="0.3">
      <c r="A48" s="35" t="s">
        <v>309</v>
      </c>
      <c r="B48" s="35" t="s">
        <v>322</v>
      </c>
      <c r="C48" s="50">
        <v>1475</v>
      </c>
      <c r="D48" s="51" t="s">
        <v>526</v>
      </c>
      <c r="E48" t="s">
        <v>2426</v>
      </c>
      <c r="F48">
        <v>1002403.51</v>
      </c>
      <c r="G48">
        <v>101471.84</v>
      </c>
      <c r="H48">
        <v>18663.55</v>
      </c>
      <c r="I48">
        <v>903536.95</v>
      </c>
      <c r="J48">
        <v>200162.41</v>
      </c>
      <c r="K48">
        <v>12300</v>
      </c>
      <c r="L48">
        <v>22150</v>
      </c>
      <c r="N48">
        <v>2288</v>
      </c>
      <c r="Q48">
        <v>307548.71999999997</v>
      </c>
      <c r="R48">
        <v>2029021.21</v>
      </c>
      <c r="S48">
        <v>48549.93</v>
      </c>
      <c r="X48">
        <v>40800</v>
      </c>
      <c r="AA48">
        <v>124815.62</v>
      </c>
      <c r="AB48">
        <v>30003.98</v>
      </c>
      <c r="AD48" s="123">
        <f t="shared" si="1"/>
        <v>1122538.9000000001</v>
      </c>
      <c r="AE48" s="181">
        <f t="shared" si="2"/>
        <v>24438</v>
      </c>
      <c r="AF48" s="142">
        <f t="shared" si="3"/>
        <v>1098100.9000000001</v>
      </c>
      <c r="AG48" s="182">
        <f t="shared" si="4"/>
        <v>48549.93</v>
      </c>
      <c r="AH48" s="183">
        <f t="shared" si="5"/>
        <v>195619.6</v>
      </c>
      <c r="AI48" s="125">
        <f t="shared" si="6"/>
        <v>-147069.67000000001</v>
      </c>
    </row>
    <row r="49" spans="1:35" ht="14.4" thickBot="1" x14ac:dyDescent="0.3">
      <c r="A49" s="35" t="s">
        <v>325</v>
      </c>
      <c r="B49" s="35" t="s">
        <v>326</v>
      </c>
      <c r="C49" s="50">
        <v>1295</v>
      </c>
      <c r="D49" s="51" t="s">
        <v>527</v>
      </c>
      <c r="E49" t="s">
        <v>2379</v>
      </c>
      <c r="F49">
        <v>602558.82999999996</v>
      </c>
      <c r="G49">
        <v>0</v>
      </c>
      <c r="H49">
        <v>36637.599999999999</v>
      </c>
      <c r="I49">
        <v>1713510.53</v>
      </c>
      <c r="J49">
        <v>105337.36</v>
      </c>
      <c r="K49">
        <v>8000</v>
      </c>
      <c r="L49">
        <v>35415</v>
      </c>
      <c r="N49">
        <v>0</v>
      </c>
      <c r="Q49">
        <v>1571544.91</v>
      </c>
      <c r="R49">
        <v>849648.43</v>
      </c>
      <c r="S49">
        <v>158552.28</v>
      </c>
      <c r="V49">
        <v>82480</v>
      </c>
      <c r="W49">
        <v>3000</v>
      </c>
      <c r="X49">
        <v>104863</v>
      </c>
      <c r="Y49">
        <v>1180</v>
      </c>
      <c r="AA49">
        <v>113712.65</v>
      </c>
      <c r="AB49">
        <v>29840.65</v>
      </c>
      <c r="AC49">
        <v>1000</v>
      </c>
      <c r="AD49" s="123">
        <f t="shared" si="1"/>
        <v>639196.42999999993</v>
      </c>
      <c r="AE49" s="181">
        <f t="shared" si="2"/>
        <v>35415</v>
      </c>
      <c r="AF49" s="142">
        <f t="shared" si="3"/>
        <v>603781.42999999993</v>
      </c>
      <c r="AG49" s="182">
        <f t="shared" si="4"/>
        <v>244032.28</v>
      </c>
      <c r="AH49" s="183">
        <f t="shared" si="5"/>
        <v>250596.3</v>
      </c>
      <c r="AI49" s="125">
        <f t="shared" si="6"/>
        <v>-6564.0199999999895</v>
      </c>
    </row>
    <row r="50" spans="1:35" ht="14.4" thickBot="1" x14ac:dyDescent="0.3">
      <c r="A50" s="35" t="s">
        <v>325</v>
      </c>
      <c r="B50" s="35" t="s">
        <v>326</v>
      </c>
      <c r="C50" s="50">
        <v>1368</v>
      </c>
      <c r="D50" s="51" t="s">
        <v>528</v>
      </c>
      <c r="E50" t="s">
        <v>2380</v>
      </c>
      <c r="F50">
        <v>527249.63</v>
      </c>
      <c r="G50">
        <v>0</v>
      </c>
      <c r="H50">
        <v>27862.06</v>
      </c>
      <c r="I50">
        <v>178896.12</v>
      </c>
      <c r="J50">
        <v>70887.009999999995</v>
      </c>
      <c r="K50">
        <v>0</v>
      </c>
      <c r="L50">
        <v>0</v>
      </c>
      <c r="N50">
        <v>0</v>
      </c>
      <c r="Q50">
        <v>580107.26</v>
      </c>
      <c r="R50">
        <v>236925.61</v>
      </c>
      <c r="S50">
        <v>138086.41</v>
      </c>
      <c r="V50">
        <v>450771</v>
      </c>
      <c r="W50">
        <v>21200</v>
      </c>
      <c r="X50">
        <v>486582</v>
      </c>
      <c r="AA50">
        <v>126530.19</v>
      </c>
      <c r="AB50">
        <v>9083.27</v>
      </c>
      <c r="AD50" s="123">
        <f t="shared" si="1"/>
        <v>555111.69000000006</v>
      </c>
      <c r="AE50" s="181">
        <f t="shared" si="2"/>
        <v>0</v>
      </c>
      <c r="AF50" s="142">
        <f t="shared" si="3"/>
        <v>555111.69000000006</v>
      </c>
      <c r="AG50" s="182">
        <f t="shared" si="4"/>
        <v>610057.41</v>
      </c>
      <c r="AH50" s="183">
        <f t="shared" si="5"/>
        <v>622195.46</v>
      </c>
      <c r="AI50" s="125">
        <f t="shared" si="6"/>
        <v>-12138.04999999993</v>
      </c>
    </row>
    <row r="51" spans="1:35" ht="14.4" thickBot="1" x14ac:dyDescent="0.3">
      <c r="A51" s="35" t="s">
        <v>325</v>
      </c>
      <c r="B51" s="35" t="s">
        <v>326</v>
      </c>
      <c r="C51" s="50">
        <v>2588</v>
      </c>
      <c r="D51" s="51" t="s">
        <v>529</v>
      </c>
      <c r="E51" t="s">
        <v>2381</v>
      </c>
      <c r="F51">
        <v>563260.32999999996</v>
      </c>
      <c r="G51">
        <v>0</v>
      </c>
      <c r="H51">
        <v>62393.68</v>
      </c>
      <c r="I51">
        <v>1265926.07</v>
      </c>
      <c r="J51">
        <v>118531.8</v>
      </c>
      <c r="K51">
        <v>15940</v>
      </c>
      <c r="L51">
        <v>43964.42</v>
      </c>
      <c r="N51">
        <v>0</v>
      </c>
      <c r="Q51">
        <v>-116801.49</v>
      </c>
      <c r="R51">
        <v>1982889.72</v>
      </c>
      <c r="S51">
        <v>255848.95</v>
      </c>
      <c r="V51">
        <v>115234</v>
      </c>
      <c r="W51">
        <v>27900</v>
      </c>
      <c r="X51">
        <v>154809</v>
      </c>
      <c r="Y51">
        <v>2190</v>
      </c>
      <c r="Z51">
        <v>840</v>
      </c>
      <c r="AA51">
        <v>132429.31</v>
      </c>
      <c r="AB51">
        <v>24595.41</v>
      </c>
      <c r="AD51" s="123">
        <f t="shared" si="1"/>
        <v>625654.01</v>
      </c>
      <c r="AE51" s="181">
        <f t="shared" si="2"/>
        <v>43964.42</v>
      </c>
      <c r="AF51" s="142">
        <f t="shared" si="3"/>
        <v>581689.59</v>
      </c>
      <c r="AG51" s="182">
        <f t="shared" si="4"/>
        <v>398982.95</v>
      </c>
      <c r="AH51" s="183">
        <f t="shared" si="5"/>
        <v>314863.71999999997</v>
      </c>
      <c r="AI51" s="125">
        <f t="shared" si="6"/>
        <v>84119.23000000004</v>
      </c>
    </row>
    <row r="52" spans="1:35" ht="14.4" thickBot="1" x14ac:dyDescent="0.3">
      <c r="A52" s="35" t="s">
        <v>325</v>
      </c>
      <c r="B52" s="35" t="s">
        <v>326</v>
      </c>
      <c r="C52" s="50">
        <v>1190</v>
      </c>
      <c r="D52" s="51" t="s">
        <v>530</v>
      </c>
      <c r="E52" t="s">
        <v>2382</v>
      </c>
      <c r="F52">
        <v>569259.49</v>
      </c>
      <c r="G52">
        <v>0</v>
      </c>
      <c r="H52">
        <v>84708.73</v>
      </c>
      <c r="I52">
        <v>206816.34</v>
      </c>
      <c r="J52">
        <v>45342.31</v>
      </c>
      <c r="K52">
        <v>16600</v>
      </c>
      <c r="L52">
        <v>24730.19</v>
      </c>
      <c r="N52">
        <v>0</v>
      </c>
      <c r="O52">
        <v>90100</v>
      </c>
      <c r="Q52">
        <v>-1551781.79</v>
      </c>
      <c r="R52">
        <v>2283492.7400000002</v>
      </c>
      <c r="S52">
        <v>219912.35</v>
      </c>
      <c r="V52">
        <v>224474</v>
      </c>
      <c r="W52">
        <v>3000</v>
      </c>
      <c r="X52">
        <v>287337</v>
      </c>
      <c r="AA52">
        <v>104542.95</v>
      </c>
      <c r="AB52">
        <v>11520.67</v>
      </c>
      <c r="AC52">
        <v>1000</v>
      </c>
      <c r="AD52" s="123">
        <f t="shared" si="1"/>
        <v>653968.22</v>
      </c>
      <c r="AE52" s="181">
        <f t="shared" si="2"/>
        <v>24730.19</v>
      </c>
      <c r="AF52" s="142">
        <f t="shared" si="3"/>
        <v>629238.03</v>
      </c>
      <c r="AG52" s="182">
        <f t="shared" si="4"/>
        <v>447386.35</v>
      </c>
      <c r="AH52" s="183">
        <f t="shared" si="5"/>
        <v>404400.62</v>
      </c>
      <c r="AI52" s="125">
        <f t="shared" si="6"/>
        <v>42985.729999999981</v>
      </c>
    </row>
    <row r="53" spans="1:35" ht="14.4" thickBot="1" x14ac:dyDescent="0.3">
      <c r="A53" s="35" t="s">
        <v>325</v>
      </c>
      <c r="B53" s="35" t="s">
        <v>326</v>
      </c>
      <c r="C53" s="50">
        <v>897</v>
      </c>
      <c r="D53" s="51" t="s">
        <v>531</v>
      </c>
      <c r="E53" t="s">
        <v>2424</v>
      </c>
      <c r="F53">
        <v>312745.93</v>
      </c>
      <c r="G53">
        <v>0</v>
      </c>
      <c r="H53">
        <v>39213.96</v>
      </c>
      <c r="I53">
        <v>173877.6</v>
      </c>
      <c r="J53">
        <v>-27020.6</v>
      </c>
      <c r="K53">
        <v>12850</v>
      </c>
      <c r="L53">
        <v>14740</v>
      </c>
      <c r="N53">
        <v>0</v>
      </c>
      <c r="Q53">
        <v>127499.01</v>
      </c>
      <c r="R53">
        <v>355552.49</v>
      </c>
      <c r="S53">
        <v>125088.39</v>
      </c>
      <c r="V53">
        <v>210588</v>
      </c>
      <c r="X53">
        <v>229971</v>
      </c>
      <c r="Y53">
        <v>2190</v>
      </c>
      <c r="Z53">
        <v>1240</v>
      </c>
      <c r="AA53">
        <v>81949.39</v>
      </c>
      <c r="AB53">
        <v>32150.61</v>
      </c>
      <c r="AD53" s="123">
        <f t="shared" si="1"/>
        <v>351959.89</v>
      </c>
      <c r="AE53" s="181">
        <f t="shared" si="2"/>
        <v>14740</v>
      </c>
      <c r="AF53" s="142">
        <f t="shared" si="3"/>
        <v>337219.89</v>
      </c>
      <c r="AG53" s="182">
        <f t="shared" si="4"/>
        <v>335676.39</v>
      </c>
      <c r="AH53" s="183">
        <f t="shared" si="5"/>
        <v>347501</v>
      </c>
      <c r="AI53" s="125">
        <f t="shared" ref="AI53:AI101" si="7">AG53-AH53</f>
        <v>-11824.609999999986</v>
      </c>
    </row>
    <row r="54" spans="1:35" ht="14.4" thickBot="1" x14ac:dyDescent="0.3">
      <c r="A54" s="35" t="s">
        <v>329</v>
      </c>
      <c r="B54" s="35" t="s">
        <v>330</v>
      </c>
      <c r="C54" s="50">
        <v>2172</v>
      </c>
      <c r="D54" s="51" t="s">
        <v>532</v>
      </c>
      <c r="E54" t="s">
        <v>2383</v>
      </c>
      <c r="F54">
        <v>249226.23</v>
      </c>
      <c r="G54">
        <v>302186.5</v>
      </c>
      <c r="H54">
        <v>43958.07</v>
      </c>
      <c r="I54">
        <v>593956.47</v>
      </c>
      <c r="J54">
        <v>101544.29</v>
      </c>
      <c r="K54">
        <v>41300</v>
      </c>
      <c r="L54">
        <v>29368.04</v>
      </c>
      <c r="M54">
        <v>15600</v>
      </c>
      <c r="N54">
        <v>1375</v>
      </c>
      <c r="Q54">
        <v>526110.28</v>
      </c>
      <c r="R54">
        <v>547255.34</v>
      </c>
      <c r="S54">
        <v>326661.43</v>
      </c>
      <c r="T54">
        <v>15600</v>
      </c>
      <c r="V54">
        <v>365952</v>
      </c>
      <c r="W54">
        <v>88290</v>
      </c>
      <c r="X54">
        <v>408612</v>
      </c>
      <c r="Y54">
        <v>480</v>
      </c>
      <c r="Z54">
        <v>1008</v>
      </c>
      <c r="AA54">
        <v>241698.61</v>
      </c>
      <c r="AB54">
        <v>14841.92</v>
      </c>
      <c r="AD54" s="123">
        <f t="shared" si="1"/>
        <v>595370.79999999993</v>
      </c>
      <c r="AE54" s="181">
        <f t="shared" si="2"/>
        <v>46343.040000000001</v>
      </c>
      <c r="AF54" s="142">
        <f t="shared" si="3"/>
        <v>549027.75999999989</v>
      </c>
      <c r="AG54" s="182">
        <f t="shared" si="4"/>
        <v>796503.42999999993</v>
      </c>
      <c r="AH54" s="183">
        <f t="shared" si="5"/>
        <v>666640.53</v>
      </c>
      <c r="AI54" s="125">
        <f t="shared" si="7"/>
        <v>129862.89999999991</v>
      </c>
    </row>
    <row r="55" spans="1:35" ht="14.4" thickBot="1" x14ac:dyDescent="0.3">
      <c r="A55" s="35" t="s">
        <v>329</v>
      </c>
      <c r="B55" s="35" t="s">
        <v>330</v>
      </c>
      <c r="C55" s="50">
        <v>1537</v>
      </c>
      <c r="D55" s="51" t="s">
        <v>533</v>
      </c>
      <c r="E55" t="s">
        <v>2384</v>
      </c>
      <c r="F55">
        <v>368701.87</v>
      </c>
      <c r="G55">
        <v>380094.6</v>
      </c>
      <c r="H55">
        <v>41169.769999999997</v>
      </c>
      <c r="I55">
        <v>70457.009999999995</v>
      </c>
      <c r="J55">
        <v>76686.679999999993</v>
      </c>
      <c r="K55">
        <v>55500</v>
      </c>
      <c r="L55">
        <v>45596.86</v>
      </c>
      <c r="M55">
        <v>94500</v>
      </c>
      <c r="N55">
        <v>198.44</v>
      </c>
      <c r="Q55">
        <v>153452.99</v>
      </c>
      <c r="R55">
        <v>432862.99</v>
      </c>
      <c r="S55">
        <v>277211.21999999997</v>
      </c>
      <c r="T55">
        <v>28260</v>
      </c>
      <c r="V55">
        <v>155438.5</v>
      </c>
      <c r="W55">
        <v>74049</v>
      </c>
      <c r="X55">
        <v>182116.5</v>
      </c>
      <c r="AA55">
        <v>189122.38</v>
      </c>
      <c r="AB55">
        <v>8721.19</v>
      </c>
      <c r="AD55" s="123">
        <f t="shared" si="1"/>
        <v>789966.24</v>
      </c>
      <c r="AE55" s="181">
        <f t="shared" si="2"/>
        <v>140295.29999999999</v>
      </c>
      <c r="AF55" s="142">
        <f t="shared" si="3"/>
        <v>649670.93999999994</v>
      </c>
      <c r="AG55" s="182">
        <f t="shared" si="4"/>
        <v>534958.72</v>
      </c>
      <c r="AH55" s="183">
        <f t="shared" si="5"/>
        <v>379960.07</v>
      </c>
      <c r="AI55" s="125">
        <f t="shared" si="7"/>
        <v>154998.64999999997</v>
      </c>
    </row>
    <row r="56" spans="1:35" ht="14.4" thickBot="1" x14ac:dyDescent="0.3">
      <c r="A56" s="35" t="s">
        <v>329</v>
      </c>
      <c r="B56" s="35" t="s">
        <v>330</v>
      </c>
      <c r="C56" s="50">
        <v>1440</v>
      </c>
      <c r="D56" s="51" t="s">
        <v>534</v>
      </c>
      <c r="E56" t="s">
        <v>2385</v>
      </c>
      <c r="F56">
        <v>215124.77</v>
      </c>
      <c r="G56">
        <v>20067</v>
      </c>
      <c r="H56">
        <v>31286.25</v>
      </c>
      <c r="I56">
        <v>268129.18</v>
      </c>
      <c r="J56">
        <v>29186.67</v>
      </c>
      <c r="K56">
        <v>28200</v>
      </c>
      <c r="L56">
        <v>33850.32</v>
      </c>
      <c r="M56">
        <v>63000</v>
      </c>
      <c r="N56">
        <v>4614.7299999999996</v>
      </c>
      <c r="Q56">
        <v>-545206.59</v>
      </c>
      <c r="R56">
        <v>923490.75</v>
      </c>
      <c r="S56">
        <v>222461.91</v>
      </c>
      <c r="T56">
        <v>21000</v>
      </c>
      <c r="V56">
        <v>246641.5</v>
      </c>
      <c r="W56">
        <v>3000</v>
      </c>
      <c r="X56">
        <v>249641.5</v>
      </c>
      <c r="Y56">
        <v>320</v>
      </c>
      <c r="Z56">
        <v>1168</v>
      </c>
      <c r="AA56">
        <v>177576.95999999999</v>
      </c>
      <c r="AB56">
        <v>8484.2900000000009</v>
      </c>
      <c r="AC56">
        <v>68</v>
      </c>
      <c r="AD56" s="123">
        <f t="shared" si="1"/>
        <v>266478.02</v>
      </c>
      <c r="AE56" s="181">
        <f t="shared" si="2"/>
        <v>101465.05</v>
      </c>
      <c r="AF56" s="142">
        <f t="shared" si="3"/>
        <v>165012.97000000003</v>
      </c>
      <c r="AG56" s="182">
        <f t="shared" si="4"/>
        <v>493103.41000000003</v>
      </c>
      <c r="AH56" s="183">
        <f t="shared" si="5"/>
        <v>437258.74999999994</v>
      </c>
      <c r="AI56" s="125">
        <f t="shared" si="7"/>
        <v>55844.660000000091</v>
      </c>
    </row>
    <row r="57" spans="1:35" ht="14.4" thickBot="1" x14ac:dyDescent="0.3">
      <c r="A57" s="35" t="s">
        <v>329</v>
      </c>
      <c r="B57" s="35" t="s">
        <v>330</v>
      </c>
      <c r="C57" s="50">
        <v>1880</v>
      </c>
      <c r="D57" s="51" t="s">
        <v>535</v>
      </c>
      <c r="E57" t="s">
        <v>2386</v>
      </c>
      <c r="F57">
        <v>396430.86</v>
      </c>
      <c r="G57">
        <v>261492</v>
      </c>
      <c r="H57">
        <v>14072.54</v>
      </c>
      <c r="I57">
        <v>40233.06</v>
      </c>
      <c r="J57">
        <v>60738.38</v>
      </c>
      <c r="K57">
        <v>20700</v>
      </c>
      <c r="L57">
        <v>54696.62</v>
      </c>
      <c r="M57">
        <v>11700</v>
      </c>
      <c r="N57">
        <v>7917.85</v>
      </c>
      <c r="Q57">
        <v>-102841.49</v>
      </c>
      <c r="R57">
        <v>606181.84</v>
      </c>
      <c r="S57">
        <v>245251.68</v>
      </c>
      <c r="T57">
        <v>11698.2</v>
      </c>
      <c r="V57">
        <v>71722</v>
      </c>
      <c r="W57">
        <v>154579.5</v>
      </c>
      <c r="X57">
        <v>162671</v>
      </c>
      <c r="Y57">
        <v>160</v>
      </c>
      <c r="Z57">
        <v>1688</v>
      </c>
      <c r="AA57">
        <v>125323.53</v>
      </c>
      <c r="AB57">
        <v>18716.830000000002</v>
      </c>
      <c r="AC57">
        <v>80</v>
      </c>
      <c r="AD57" s="123">
        <f t="shared" si="1"/>
        <v>671995.4</v>
      </c>
      <c r="AE57" s="181">
        <f t="shared" si="2"/>
        <v>74314.47</v>
      </c>
      <c r="AF57" s="142">
        <f t="shared" si="3"/>
        <v>597680.93000000005</v>
      </c>
      <c r="AG57" s="182">
        <f t="shared" si="4"/>
        <v>483251.38</v>
      </c>
      <c r="AH57" s="183">
        <f t="shared" si="5"/>
        <v>308639.36000000004</v>
      </c>
      <c r="AI57" s="125">
        <f t="shared" si="7"/>
        <v>174612.01999999996</v>
      </c>
    </row>
    <row r="58" spans="1:35" ht="14.4" thickBot="1" x14ac:dyDescent="0.3">
      <c r="A58" s="35" t="s">
        <v>329</v>
      </c>
      <c r="B58" s="35" t="s">
        <v>330</v>
      </c>
      <c r="C58" s="50">
        <v>2455</v>
      </c>
      <c r="D58" s="51" t="s">
        <v>536</v>
      </c>
      <c r="E58" t="s">
        <v>2387</v>
      </c>
      <c r="F58">
        <v>412134.99</v>
      </c>
      <c r="G58">
        <v>286374</v>
      </c>
      <c r="H58">
        <v>29755.32</v>
      </c>
      <c r="I58">
        <v>273142.34000000003</v>
      </c>
      <c r="J58">
        <v>405894.5</v>
      </c>
      <c r="K58">
        <v>24700</v>
      </c>
      <c r="L58">
        <v>74754.820000000007</v>
      </c>
      <c r="N58">
        <v>16425.23</v>
      </c>
      <c r="Q58">
        <v>-819603.61</v>
      </c>
      <c r="R58">
        <v>1832865.74</v>
      </c>
      <c r="S58">
        <v>411029.12</v>
      </c>
      <c r="V58">
        <v>325755.59999999998</v>
      </c>
      <c r="W58">
        <v>161225</v>
      </c>
      <c r="X58">
        <v>389807.6</v>
      </c>
      <c r="Y58">
        <v>2711</v>
      </c>
      <c r="Z58">
        <v>336</v>
      </c>
      <c r="AA58">
        <v>200913.59</v>
      </c>
      <c r="AB58">
        <v>26082.560000000001</v>
      </c>
      <c r="AD58" s="123">
        <f t="shared" si="1"/>
        <v>728264.30999999994</v>
      </c>
      <c r="AE58" s="181">
        <f t="shared" si="2"/>
        <v>91180.05</v>
      </c>
      <c r="AF58" s="142">
        <f t="shared" si="3"/>
        <v>637084.25999999989</v>
      </c>
      <c r="AG58" s="182">
        <f t="shared" si="4"/>
        <v>898009.72</v>
      </c>
      <c r="AH58" s="183">
        <f t="shared" si="5"/>
        <v>619850.75</v>
      </c>
      <c r="AI58" s="125">
        <f t="shared" si="7"/>
        <v>278158.96999999997</v>
      </c>
    </row>
    <row r="59" spans="1:35" ht="14.4" thickBot="1" x14ac:dyDescent="0.3">
      <c r="A59" s="35" t="s">
        <v>333</v>
      </c>
      <c r="B59" s="35" t="s">
        <v>334</v>
      </c>
      <c r="C59" s="50">
        <v>1765</v>
      </c>
      <c r="D59" s="51" t="s">
        <v>537</v>
      </c>
      <c r="E59" t="s">
        <v>2388</v>
      </c>
      <c r="F59">
        <v>726345.38</v>
      </c>
      <c r="G59">
        <v>0</v>
      </c>
      <c r="H59">
        <v>6067.19</v>
      </c>
      <c r="I59">
        <v>513329.1</v>
      </c>
      <c r="J59">
        <v>400954.11</v>
      </c>
      <c r="K59">
        <v>1800</v>
      </c>
      <c r="L59">
        <v>22565.759999999998</v>
      </c>
      <c r="M59">
        <v>2020</v>
      </c>
      <c r="N59">
        <v>44.75</v>
      </c>
      <c r="Q59">
        <v>1138481.32</v>
      </c>
      <c r="S59">
        <v>72963.91</v>
      </c>
      <c r="W59">
        <v>522130</v>
      </c>
      <c r="X59">
        <v>17995</v>
      </c>
      <c r="Z59">
        <v>11094.6</v>
      </c>
      <c r="AA59">
        <v>62158.06</v>
      </c>
      <c r="AB59">
        <v>20399.3</v>
      </c>
      <c r="AC59">
        <v>1663</v>
      </c>
      <c r="AD59" s="123">
        <f t="shared" si="1"/>
        <v>732412.57</v>
      </c>
      <c r="AE59" s="181">
        <f t="shared" si="2"/>
        <v>24630.51</v>
      </c>
      <c r="AF59" s="142">
        <f t="shared" si="3"/>
        <v>707782.05999999994</v>
      </c>
      <c r="AG59" s="182">
        <f t="shared" si="4"/>
        <v>595093.91</v>
      </c>
      <c r="AH59" s="183">
        <f t="shared" si="5"/>
        <v>113309.96</v>
      </c>
      <c r="AI59" s="125">
        <f t="shared" si="7"/>
        <v>481783.95</v>
      </c>
    </row>
    <row r="60" spans="1:35" ht="14.4" thickBot="1" x14ac:dyDescent="0.3">
      <c r="A60" s="35" t="s">
        <v>333</v>
      </c>
      <c r="B60" s="35" t="s">
        <v>334</v>
      </c>
      <c r="C60" s="50">
        <v>2349</v>
      </c>
      <c r="D60" s="51" t="s">
        <v>538</v>
      </c>
      <c r="E60" t="s">
        <v>2389</v>
      </c>
      <c r="F60">
        <v>528935.25</v>
      </c>
      <c r="G60">
        <v>0</v>
      </c>
      <c r="H60">
        <v>2223</v>
      </c>
      <c r="I60">
        <v>51191.48</v>
      </c>
      <c r="J60">
        <v>244686.02</v>
      </c>
      <c r="K60">
        <v>0</v>
      </c>
      <c r="L60">
        <v>38544.33</v>
      </c>
      <c r="N60">
        <v>199.15</v>
      </c>
      <c r="Q60">
        <v>762645.03</v>
      </c>
      <c r="S60">
        <v>209160.79</v>
      </c>
      <c r="V60">
        <v>5800120</v>
      </c>
      <c r="X60">
        <v>5816280</v>
      </c>
      <c r="Y60">
        <v>5728</v>
      </c>
      <c r="Z60">
        <v>5540</v>
      </c>
      <c r="AA60">
        <v>146223.03</v>
      </c>
      <c r="AB60">
        <v>9862.52</v>
      </c>
      <c r="AD60" s="123">
        <f t="shared" si="1"/>
        <v>531158.25</v>
      </c>
      <c r="AE60" s="181">
        <f t="shared" si="2"/>
        <v>38743.480000000003</v>
      </c>
      <c r="AF60" s="142">
        <f t="shared" si="3"/>
        <v>492414.77</v>
      </c>
      <c r="AG60" s="182">
        <f t="shared" si="4"/>
        <v>6009280.79</v>
      </c>
      <c r="AH60" s="183">
        <f t="shared" si="5"/>
        <v>5983633.5499999998</v>
      </c>
      <c r="AI60" s="125">
        <f t="shared" si="7"/>
        <v>25647.240000000224</v>
      </c>
    </row>
    <row r="61" spans="1:35" ht="14.4" thickBot="1" x14ac:dyDescent="0.3">
      <c r="A61" s="35" t="s">
        <v>333</v>
      </c>
      <c r="B61" s="35" t="s">
        <v>334</v>
      </c>
      <c r="C61" s="50">
        <v>2942</v>
      </c>
      <c r="D61" s="51" t="s">
        <v>539</v>
      </c>
      <c r="E61" t="s">
        <v>2390</v>
      </c>
      <c r="F61">
        <v>646866.68000000005</v>
      </c>
      <c r="G61">
        <v>0</v>
      </c>
      <c r="H61">
        <v>18382.919999999998</v>
      </c>
      <c r="I61">
        <v>185785.06</v>
      </c>
      <c r="J61">
        <v>1051970.19</v>
      </c>
      <c r="K61">
        <v>61770</v>
      </c>
      <c r="L61">
        <v>32048.93</v>
      </c>
      <c r="N61">
        <v>1221.99</v>
      </c>
      <c r="Q61">
        <v>-245737.32</v>
      </c>
      <c r="R61">
        <v>2038156.59</v>
      </c>
      <c r="S61">
        <v>32056.91</v>
      </c>
      <c r="V61">
        <v>195520</v>
      </c>
      <c r="W61">
        <v>210672.92</v>
      </c>
      <c r="X61">
        <v>302695</v>
      </c>
      <c r="AA61">
        <v>91681.57</v>
      </c>
      <c r="AB61">
        <v>27172.6</v>
      </c>
      <c r="AC61">
        <v>1156</v>
      </c>
      <c r="AD61" s="123">
        <f t="shared" si="1"/>
        <v>665249.60000000009</v>
      </c>
      <c r="AE61" s="181">
        <f t="shared" si="2"/>
        <v>33270.92</v>
      </c>
      <c r="AF61" s="142">
        <f t="shared" si="3"/>
        <v>631978.68000000005</v>
      </c>
      <c r="AG61" s="182">
        <f t="shared" si="4"/>
        <v>438249.83</v>
      </c>
      <c r="AH61" s="183">
        <f t="shared" si="5"/>
        <v>422705.17</v>
      </c>
      <c r="AI61" s="125">
        <f t="shared" si="7"/>
        <v>15544.660000000033</v>
      </c>
    </row>
    <row r="62" spans="1:35" ht="14.4" thickBot="1" x14ac:dyDescent="0.3">
      <c r="A62" s="35" t="s">
        <v>333</v>
      </c>
      <c r="B62" s="35" t="s">
        <v>334</v>
      </c>
      <c r="C62" s="50">
        <v>2523</v>
      </c>
      <c r="D62" s="51" t="s">
        <v>540</v>
      </c>
      <c r="E62" t="s">
        <v>2391</v>
      </c>
      <c r="F62">
        <v>141826.38</v>
      </c>
      <c r="G62">
        <v>0</v>
      </c>
      <c r="H62">
        <v>10200</v>
      </c>
      <c r="I62">
        <v>763859.78</v>
      </c>
      <c r="J62">
        <v>137985.91</v>
      </c>
      <c r="L62">
        <v>6641.22</v>
      </c>
      <c r="N62">
        <v>23</v>
      </c>
      <c r="Q62">
        <v>1115333.1200000001</v>
      </c>
      <c r="S62">
        <v>73578.66</v>
      </c>
      <c r="V62">
        <v>229840</v>
      </c>
      <c r="W62">
        <v>980</v>
      </c>
      <c r="X62">
        <v>286670</v>
      </c>
      <c r="Y62">
        <v>800</v>
      </c>
      <c r="Z62">
        <v>1968</v>
      </c>
      <c r="AA62">
        <v>47084.37</v>
      </c>
      <c r="AB62">
        <v>35001.56</v>
      </c>
      <c r="AC62">
        <v>1000</v>
      </c>
      <c r="AD62" s="123">
        <f t="shared" si="1"/>
        <v>152026.38</v>
      </c>
      <c r="AE62" s="181">
        <f t="shared" si="2"/>
        <v>6664.22</v>
      </c>
      <c r="AF62" s="142">
        <f t="shared" si="3"/>
        <v>145362.16</v>
      </c>
      <c r="AG62" s="182">
        <f t="shared" si="4"/>
        <v>304398.66000000003</v>
      </c>
      <c r="AH62" s="183">
        <f t="shared" si="5"/>
        <v>372523.93</v>
      </c>
      <c r="AI62" s="125">
        <f t="shared" si="7"/>
        <v>-68125.26999999996</v>
      </c>
    </row>
    <row r="63" spans="1:35" ht="14.4" thickBot="1" x14ac:dyDescent="0.3">
      <c r="A63" s="35" t="s">
        <v>333</v>
      </c>
      <c r="B63" s="35" t="s">
        <v>334</v>
      </c>
      <c r="C63" s="50">
        <v>742</v>
      </c>
      <c r="D63" s="51" t="s">
        <v>541</v>
      </c>
      <c r="E63" t="s">
        <v>2392</v>
      </c>
      <c r="F63">
        <v>257355.8</v>
      </c>
      <c r="G63">
        <v>0</v>
      </c>
      <c r="H63">
        <v>2000</v>
      </c>
      <c r="I63">
        <v>153089.71</v>
      </c>
      <c r="J63">
        <v>213647.24</v>
      </c>
      <c r="K63">
        <v>0</v>
      </c>
      <c r="L63">
        <v>26949.87</v>
      </c>
      <c r="N63">
        <v>40.68</v>
      </c>
      <c r="Q63">
        <v>638742.09</v>
      </c>
      <c r="S63">
        <v>43921.17</v>
      </c>
      <c r="V63">
        <v>133240</v>
      </c>
      <c r="X63">
        <v>151603</v>
      </c>
      <c r="Y63">
        <v>760</v>
      </c>
      <c r="Z63">
        <v>160</v>
      </c>
      <c r="AA63">
        <v>47109.21</v>
      </c>
      <c r="AB63">
        <v>16168.85</v>
      </c>
      <c r="AC63">
        <v>1000</v>
      </c>
      <c r="AD63" s="123">
        <f t="shared" si="1"/>
        <v>259355.8</v>
      </c>
      <c r="AE63" s="181">
        <f t="shared" si="2"/>
        <v>26990.55</v>
      </c>
      <c r="AF63" s="142">
        <f t="shared" si="3"/>
        <v>232365.25</v>
      </c>
      <c r="AG63" s="182">
        <f t="shared" si="4"/>
        <v>177161.16999999998</v>
      </c>
      <c r="AH63" s="183">
        <f t="shared" si="5"/>
        <v>216801.06</v>
      </c>
      <c r="AI63" s="125">
        <f t="shared" si="7"/>
        <v>-39639.890000000014</v>
      </c>
    </row>
    <row r="64" spans="1:35" ht="14.4" thickBot="1" x14ac:dyDescent="0.3">
      <c r="A64" s="35" t="s">
        <v>333</v>
      </c>
      <c r="B64" s="35" t="s">
        <v>334</v>
      </c>
      <c r="C64" s="50">
        <v>697</v>
      </c>
      <c r="D64" s="51" t="s">
        <v>542</v>
      </c>
      <c r="E64" t="s">
        <v>2393</v>
      </c>
      <c r="F64">
        <v>479752.44</v>
      </c>
      <c r="G64">
        <v>0</v>
      </c>
      <c r="H64">
        <v>13141.73</v>
      </c>
      <c r="I64">
        <v>139565</v>
      </c>
      <c r="J64">
        <v>304981.99</v>
      </c>
      <c r="L64">
        <v>27237.68</v>
      </c>
      <c r="N64">
        <v>458</v>
      </c>
      <c r="Q64">
        <v>1006237</v>
      </c>
      <c r="S64">
        <v>4583.8599999999997</v>
      </c>
      <c r="V64">
        <v>41880</v>
      </c>
      <c r="W64">
        <v>360</v>
      </c>
      <c r="X64">
        <v>69930</v>
      </c>
      <c r="Y64">
        <v>6880</v>
      </c>
      <c r="Z64">
        <v>962</v>
      </c>
      <c r="AA64">
        <v>31415</v>
      </c>
      <c r="AB64">
        <v>33128.379999999997</v>
      </c>
      <c r="AC64">
        <v>1000</v>
      </c>
      <c r="AD64" s="123">
        <f t="shared" si="1"/>
        <v>492894.17</v>
      </c>
      <c r="AE64" s="181">
        <f t="shared" si="2"/>
        <v>27695.68</v>
      </c>
      <c r="AF64" s="142">
        <f t="shared" si="3"/>
        <v>465198.49</v>
      </c>
      <c r="AG64" s="182">
        <f t="shared" si="4"/>
        <v>46823.86</v>
      </c>
      <c r="AH64" s="183">
        <f t="shared" si="5"/>
        <v>143315.38</v>
      </c>
      <c r="AI64" s="125">
        <f t="shared" si="7"/>
        <v>-96491.520000000004</v>
      </c>
    </row>
    <row r="65" spans="1:35" ht="14.4" thickBot="1" x14ac:dyDescent="0.3">
      <c r="A65" s="35" t="s">
        <v>333</v>
      </c>
      <c r="B65" s="35" t="s">
        <v>334</v>
      </c>
      <c r="C65" s="50">
        <v>783</v>
      </c>
      <c r="D65" s="51" t="s">
        <v>543</v>
      </c>
      <c r="E65" t="s">
        <v>2427</v>
      </c>
      <c r="F65">
        <v>432262.22</v>
      </c>
      <c r="G65">
        <v>0</v>
      </c>
      <c r="H65">
        <v>4200</v>
      </c>
      <c r="I65">
        <v>217417.11</v>
      </c>
      <c r="J65">
        <v>135015.31</v>
      </c>
      <c r="L65">
        <v>38916.699999999997</v>
      </c>
      <c r="N65">
        <v>27.9</v>
      </c>
      <c r="Q65">
        <v>795804.63</v>
      </c>
      <c r="S65">
        <v>41429.82</v>
      </c>
      <c r="V65">
        <v>247500</v>
      </c>
      <c r="X65">
        <v>275463</v>
      </c>
      <c r="Y65">
        <v>1176</v>
      </c>
      <c r="AA65">
        <v>43782.05</v>
      </c>
      <c r="AB65">
        <v>13363.36</v>
      </c>
      <c r="AC65">
        <v>1000</v>
      </c>
      <c r="AD65" s="123">
        <f t="shared" si="1"/>
        <v>436462.22</v>
      </c>
      <c r="AE65" s="181">
        <f t="shared" si="2"/>
        <v>38944.6</v>
      </c>
      <c r="AF65" s="142">
        <f t="shared" si="3"/>
        <v>397517.62</v>
      </c>
      <c r="AG65" s="182">
        <f t="shared" si="4"/>
        <v>288929.82</v>
      </c>
      <c r="AH65" s="183">
        <f t="shared" si="5"/>
        <v>334784.40999999997</v>
      </c>
      <c r="AI65" s="125">
        <f t="shared" si="7"/>
        <v>-45854.589999999967</v>
      </c>
    </row>
    <row r="66" spans="1:35" ht="14.4" thickBot="1" x14ac:dyDescent="0.3">
      <c r="A66" s="35" t="s">
        <v>337</v>
      </c>
      <c r="B66" s="35" t="s">
        <v>338</v>
      </c>
      <c r="C66" s="50">
        <v>3757</v>
      </c>
      <c r="D66" s="51" t="s">
        <v>544</v>
      </c>
      <c r="E66" t="s">
        <v>2394</v>
      </c>
      <c r="F66">
        <v>784402.6</v>
      </c>
      <c r="G66">
        <v>0</v>
      </c>
      <c r="H66">
        <v>44657.63</v>
      </c>
      <c r="I66">
        <v>812251.31</v>
      </c>
      <c r="J66">
        <v>489580.53</v>
      </c>
      <c r="N66">
        <v>4434</v>
      </c>
      <c r="Q66">
        <v>1058791.5900000001</v>
      </c>
      <c r="R66">
        <v>1047464</v>
      </c>
      <c r="S66">
        <v>227619.24</v>
      </c>
      <c r="V66">
        <v>143600</v>
      </c>
      <c r="X66">
        <v>243020</v>
      </c>
      <c r="AA66">
        <v>93307.88</v>
      </c>
      <c r="AB66">
        <v>14688.88</v>
      </c>
      <c r="AD66" s="123">
        <f t="shared" si="1"/>
        <v>829060.23</v>
      </c>
      <c r="AE66" s="181">
        <f t="shared" si="2"/>
        <v>4434</v>
      </c>
      <c r="AF66" s="142">
        <f t="shared" si="3"/>
        <v>824626.23</v>
      </c>
      <c r="AG66" s="182">
        <f t="shared" si="4"/>
        <v>371219.24</v>
      </c>
      <c r="AH66" s="183">
        <f t="shared" si="5"/>
        <v>351016.76</v>
      </c>
      <c r="AI66" s="125">
        <f t="shared" si="7"/>
        <v>20202.479999999981</v>
      </c>
    </row>
    <row r="67" spans="1:35" ht="14.4" thickBot="1" x14ac:dyDescent="0.3">
      <c r="A67" s="35" t="s">
        <v>337</v>
      </c>
      <c r="B67" s="35" t="s">
        <v>338</v>
      </c>
      <c r="C67" s="50">
        <v>7029</v>
      </c>
      <c r="D67" s="51" t="s">
        <v>545</v>
      </c>
      <c r="E67" t="s">
        <v>2395</v>
      </c>
      <c r="F67">
        <v>349148.3</v>
      </c>
      <c r="G67">
        <v>0</v>
      </c>
      <c r="H67">
        <v>51451.14</v>
      </c>
      <c r="I67">
        <v>1696410.93</v>
      </c>
      <c r="J67">
        <v>-2405902.12</v>
      </c>
      <c r="N67">
        <v>0</v>
      </c>
      <c r="Q67">
        <v>-1707344.86</v>
      </c>
      <c r="R67">
        <v>1212550.31</v>
      </c>
      <c r="S67">
        <v>364113.55</v>
      </c>
      <c r="V67">
        <v>692912</v>
      </c>
      <c r="X67">
        <v>775859</v>
      </c>
      <c r="AA67">
        <v>47409.78</v>
      </c>
      <c r="AB67">
        <v>47853.97</v>
      </c>
      <c r="AD67" s="123">
        <f t="shared" si="1"/>
        <v>400599.44</v>
      </c>
      <c r="AE67" s="181">
        <f t="shared" si="2"/>
        <v>0</v>
      </c>
      <c r="AF67" s="142">
        <f t="shared" si="3"/>
        <v>400599.44</v>
      </c>
      <c r="AG67" s="182">
        <f t="shared" si="4"/>
        <v>1057025.55</v>
      </c>
      <c r="AH67" s="183">
        <f t="shared" si="5"/>
        <v>871122.75</v>
      </c>
      <c r="AI67" s="125">
        <f t="shared" si="7"/>
        <v>185902.80000000005</v>
      </c>
    </row>
    <row r="68" spans="1:35" ht="14.4" thickBot="1" x14ac:dyDescent="0.3">
      <c r="A68" s="35" t="s">
        <v>337</v>
      </c>
      <c r="B68" s="35" t="s">
        <v>338</v>
      </c>
      <c r="C68" s="50">
        <v>4650</v>
      </c>
      <c r="D68" s="51" t="s">
        <v>546</v>
      </c>
      <c r="E68" t="s">
        <v>2396</v>
      </c>
      <c r="F68">
        <v>467841.27</v>
      </c>
      <c r="G68">
        <v>0</v>
      </c>
      <c r="H68">
        <v>477411.13</v>
      </c>
      <c r="I68">
        <v>4158501.43</v>
      </c>
      <c r="J68">
        <v>825705.64</v>
      </c>
      <c r="N68">
        <v>0</v>
      </c>
      <c r="Q68">
        <v>4687768.2300000004</v>
      </c>
      <c r="R68">
        <v>1047464</v>
      </c>
      <c r="S68">
        <v>440060.31</v>
      </c>
      <c r="V68">
        <v>378762</v>
      </c>
      <c r="X68">
        <v>461902</v>
      </c>
      <c r="AA68">
        <v>71432.45</v>
      </c>
      <c r="AB68">
        <v>91260.62</v>
      </c>
      <c r="AD68" s="123">
        <f t="shared" si="1"/>
        <v>945252.4</v>
      </c>
      <c r="AE68" s="181">
        <f t="shared" si="2"/>
        <v>0</v>
      </c>
      <c r="AF68" s="142">
        <f t="shared" si="3"/>
        <v>945252.4</v>
      </c>
      <c r="AG68" s="182">
        <f t="shared" si="4"/>
        <v>818822.31</v>
      </c>
      <c r="AH68" s="183">
        <f t="shared" si="5"/>
        <v>624595.06999999995</v>
      </c>
      <c r="AI68" s="125">
        <f t="shared" si="7"/>
        <v>194227.24000000011</v>
      </c>
    </row>
    <row r="69" spans="1:35" ht="14.4" thickBot="1" x14ac:dyDescent="0.3">
      <c r="A69" s="35" t="s">
        <v>337</v>
      </c>
      <c r="B69" s="35" t="s">
        <v>338</v>
      </c>
      <c r="C69" s="50">
        <v>3899</v>
      </c>
      <c r="D69" s="51" t="s">
        <v>547</v>
      </c>
      <c r="E69" t="s">
        <v>2397</v>
      </c>
      <c r="F69">
        <v>463481.59</v>
      </c>
      <c r="G69">
        <v>5460</v>
      </c>
      <c r="H69">
        <v>1025854.82</v>
      </c>
      <c r="I69">
        <v>1132709.69</v>
      </c>
      <c r="J69">
        <v>885553.74</v>
      </c>
      <c r="K69">
        <v>202300</v>
      </c>
      <c r="M69">
        <v>1550</v>
      </c>
      <c r="Q69">
        <v>549592.86</v>
      </c>
      <c r="R69">
        <v>2617329.11</v>
      </c>
      <c r="S69">
        <v>330491.73</v>
      </c>
      <c r="V69">
        <v>383620</v>
      </c>
      <c r="X69">
        <v>436305</v>
      </c>
      <c r="AA69">
        <v>93883.94</v>
      </c>
      <c r="AB69">
        <v>41634.92</v>
      </c>
      <c r="AD69" s="123">
        <f t="shared" ref="AD69:AD132" si="8">SUM(F69:H69)</f>
        <v>1494796.41</v>
      </c>
      <c r="AE69" s="181">
        <f t="shared" ref="AE69:AE132" si="9">SUM(L69:N69)</f>
        <v>1550</v>
      </c>
      <c r="AF69" s="142">
        <f t="shared" ref="AF69:AF132" si="10">AD69-AE69</f>
        <v>1493246.41</v>
      </c>
      <c r="AG69" s="182">
        <f t="shared" ref="AG69:AG132" si="11">SUM(S69:W69)</f>
        <v>714111.73</v>
      </c>
      <c r="AH69" s="183">
        <f t="shared" ref="AH69:AH132" si="12">SUM(X69:AC69)</f>
        <v>571823.86</v>
      </c>
      <c r="AI69" s="125">
        <f t="shared" si="7"/>
        <v>142287.87</v>
      </c>
    </row>
    <row r="70" spans="1:35" ht="14.4" thickBot="1" x14ac:dyDescent="0.3">
      <c r="A70" s="35" t="s">
        <v>337</v>
      </c>
      <c r="B70" s="35" t="s">
        <v>338</v>
      </c>
      <c r="C70" s="50">
        <v>1800</v>
      </c>
      <c r="D70" s="51" t="s">
        <v>548</v>
      </c>
      <c r="E70" t="s">
        <v>2398</v>
      </c>
      <c r="F70">
        <v>1156173.1000000001</v>
      </c>
      <c r="G70">
        <v>3720</v>
      </c>
      <c r="H70">
        <v>100165.03</v>
      </c>
      <c r="I70">
        <v>-12005646.550000001</v>
      </c>
      <c r="J70">
        <v>-6461405.1200000001</v>
      </c>
      <c r="N70">
        <v>0</v>
      </c>
      <c r="Q70">
        <v>-18283261.559999999</v>
      </c>
      <c r="R70">
        <v>1047464</v>
      </c>
      <c r="S70">
        <v>184021.26</v>
      </c>
      <c r="X70">
        <v>39462</v>
      </c>
      <c r="AA70">
        <v>59357.06</v>
      </c>
      <c r="AB70">
        <v>56398.18</v>
      </c>
      <c r="AD70" s="123">
        <f t="shared" si="8"/>
        <v>1260058.1300000001</v>
      </c>
      <c r="AE70" s="181">
        <f t="shared" si="9"/>
        <v>0</v>
      </c>
      <c r="AF70" s="142">
        <f t="shared" si="10"/>
        <v>1260058.1300000001</v>
      </c>
      <c r="AG70" s="182">
        <f t="shared" si="11"/>
        <v>184021.26</v>
      </c>
      <c r="AH70" s="183">
        <f t="shared" si="12"/>
        <v>155217.24</v>
      </c>
      <c r="AI70" s="125">
        <f t="shared" si="7"/>
        <v>28804.020000000019</v>
      </c>
    </row>
    <row r="71" spans="1:35" ht="14.4" thickBot="1" x14ac:dyDescent="0.3">
      <c r="A71" s="35" t="s">
        <v>337</v>
      </c>
      <c r="B71" s="35" t="s">
        <v>338</v>
      </c>
      <c r="C71" s="50">
        <v>5876</v>
      </c>
      <c r="D71" s="51" t="s">
        <v>549</v>
      </c>
      <c r="E71" t="s">
        <v>2399</v>
      </c>
      <c r="F71">
        <v>98461.48</v>
      </c>
      <c r="G71">
        <v>0</v>
      </c>
      <c r="H71">
        <v>1090022.42</v>
      </c>
      <c r="I71">
        <v>1482284.01</v>
      </c>
      <c r="J71">
        <v>622196.36</v>
      </c>
      <c r="L71">
        <v>226767.58</v>
      </c>
      <c r="M71">
        <v>711006</v>
      </c>
      <c r="N71">
        <v>2318</v>
      </c>
      <c r="P71">
        <v>1212977.1599999999</v>
      </c>
      <c r="R71">
        <v>1215671.21</v>
      </c>
      <c r="S71">
        <v>412640.58</v>
      </c>
      <c r="V71">
        <v>445608.74</v>
      </c>
      <c r="X71">
        <v>534476.74</v>
      </c>
      <c r="Y71">
        <v>4000</v>
      </c>
      <c r="AA71">
        <v>334138.38</v>
      </c>
      <c r="AB71">
        <v>61409.88</v>
      </c>
      <c r="AD71" s="123">
        <f t="shared" si="8"/>
        <v>1188483.8999999999</v>
      </c>
      <c r="AE71" s="181">
        <f t="shared" si="9"/>
        <v>940091.58</v>
      </c>
      <c r="AF71" s="142">
        <f t="shared" si="10"/>
        <v>248392.31999999995</v>
      </c>
      <c r="AG71" s="182">
        <f t="shared" si="11"/>
        <v>858249.32000000007</v>
      </c>
      <c r="AH71" s="183">
        <f t="shared" si="12"/>
        <v>934025</v>
      </c>
      <c r="AI71" s="125">
        <f t="shared" si="7"/>
        <v>-75775.679999999935</v>
      </c>
    </row>
    <row r="72" spans="1:35" ht="14.4" thickBot="1" x14ac:dyDescent="0.3">
      <c r="A72" s="35" t="s">
        <v>337</v>
      </c>
      <c r="B72" s="35" t="s">
        <v>338</v>
      </c>
      <c r="C72" s="50">
        <v>1689</v>
      </c>
      <c r="D72" s="51" t="s">
        <v>550</v>
      </c>
      <c r="E72" t="s">
        <v>2400</v>
      </c>
      <c r="F72">
        <v>614217.75</v>
      </c>
      <c r="G72">
        <v>0</v>
      </c>
      <c r="H72">
        <v>374858.07</v>
      </c>
      <c r="I72">
        <v>554432.55000000005</v>
      </c>
      <c r="J72">
        <v>-172615.24</v>
      </c>
      <c r="K72">
        <v>-19020.560000000001</v>
      </c>
      <c r="N72">
        <v>1854</v>
      </c>
      <c r="Q72">
        <v>-391322.15</v>
      </c>
      <c r="R72">
        <v>1684096.73</v>
      </c>
      <c r="S72">
        <v>190587.1</v>
      </c>
      <c r="V72">
        <v>299064.59999999998</v>
      </c>
      <c r="X72">
        <v>341348.6</v>
      </c>
      <c r="AA72">
        <v>50472.88</v>
      </c>
      <c r="AB72">
        <v>2545.11</v>
      </c>
      <c r="AD72" s="123">
        <f t="shared" si="8"/>
        <v>989075.82000000007</v>
      </c>
      <c r="AE72" s="181">
        <f t="shared" si="9"/>
        <v>1854</v>
      </c>
      <c r="AF72" s="142">
        <f t="shared" si="10"/>
        <v>987221.82000000007</v>
      </c>
      <c r="AG72" s="182">
        <f t="shared" si="11"/>
        <v>489651.69999999995</v>
      </c>
      <c r="AH72" s="183">
        <f t="shared" si="12"/>
        <v>394366.58999999997</v>
      </c>
      <c r="AI72" s="125">
        <f t="shared" si="7"/>
        <v>95285.109999999986</v>
      </c>
    </row>
    <row r="73" spans="1:35" ht="14.4" thickBot="1" x14ac:dyDescent="0.3">
      <c r="A73" s="35" t="s">
        <v>337</v>
      </c>
      <c r="B73" s="35" t="s">
        <v>338</v>
      </c>
      <c r="C73" s="50">
        <v>3222</v>
      </c>
      <c r="D73" s="51" t="s">
        <v>551</v>
      </c>
      <c r="E73" t="s">
        <v>2401</v>
      </c>
      <c r="F73">
        <v>148475.32999999999</v>
      </c>
      <c r="G73">
        <v>0</v>
      </c>
      <c r="H73">
        <v>389340.93</v>
      </c>
      <c r="I73">
        <v>3331195.2</v>
      </c>
      <c r="J73">
        <v>6414794.8300000001</v>
      </c>
      <c r="N73">
        <v>33.450000000000003</v>
      </c>
      <c r="Q73">
        <v>7393557.6900000004</v>
      </c>
      <c r="R73">
        <v>2812906.16</v>
      </c>
      <c r="S73">
        <v>210043.02</v>
      </c>
      <c r="X73">
        <v>32787</v>
      </c>
      <c r="AA73">
        <v>96497.31</v>
      </c>
      <c r="AB73">
        <v>3449.72</v>
      </c>
      <c r="AD73" s="123">
        <f t="shared" si="8"/>
        <v>537816.26</v>
      </c>
      <c r="AE73" s="181">
        <f t="shared" si="9"/>
        <v>33.450000000000003</v>
      </c>
      <c r="AF73" s="142">
        <f t="shared" si="10"/>
        <v>537782.81000000006</v>
      </c>
      <c r="AG73" s="182">
        <f t="shared" si="11"/>
        <v>210043.02</v>
      </c>
      <c r="AH73" s="183">
        <f t="shared" si="12"/>
        <v>132734.03</v>
      </c>
      <c r="AI73" s="125">
        <f t="shared" si="7"/>
        <v>77308.989999999991</v>
      </c>
    </row>
    <row r="74" spans="1:35" ht="14.4" thickBot="1" x14ac:dyDescent="0.3">
      <c r="A74" s="35" t="s">
        <v>337</v>
      </c>
      <c r="B74" s="35" t="s">
        <v>338</v>
      </c>
      <c r="C74" s="50">
        <v>3078</v>
      </c>
      <c r="D74" s="51" t="s">
        <v>552</v>
      </c>
      <c r="E74" t="s">
        <v>2402</v>
      </c>
      <c r="F74">
        <v>410688.31</v>
      </c>
      <c r="G74">
        <v>576</v>
      </c>
      <c r="H74">
        <v>1059109.17</v>
      </c>
      <c r="I74">
        <v>2212225.2999999998</v>
      </c>
      <c r="J74">
        <v>350097.52</v>
      </c>
      <c r="N74">
        <v>0</v>
      </c>
      <c r="Q74">
        <v>2935306.18</v>
      </c>
      <c r="R74">
        <v>1047464</v>
      </c>
      <c r="S74">
        <v>187888.44</v>
      </c>
      <c r="V74">
        <v>318829</v>
      </c>
      <c r="X74">
        <v>364851</v>
      </c>
      <c r="AA74">
        <v>64904.81</v>
      </c>
      <c r="AB74">
        <v>27035.51</v>
      </c>
      <c r="AD74" s="123">
        <f t="shared" si="8"/>
        <v>1470373.48</v>
      </c>
      <c r="AE74" s="181">
        <f t="shared" si="9"/>
        <v>0</v>
      </c>
      <c r="AF74" s="142">
        <f t="shared" si="10"/>
        <v>1470373.48</v>
      </c>
      <c r="AG74" s="182">
        <f t="shared" si="11"/>
        <v>506717.44</v>
      </c>
      <c r="AH74" s="183">
        <f t="shared" si="12"/>
        <v>456791.32</v>
      </c>
      <c r="AI74" s="125">
        <f t="shared" si="7"/>
        <v>49926.119999999995</v>
      </c>
    </row>
    <row r="75" spans="1:35" ht="14.4" thickBot="1" x14ac:dyDescent="0.3">
      <c r="A75" s="35" t="s">
        <v>337</v>
      </c>
      <c r="B75" s="35" t="s">
        <v>338</v>
      </c>
      <c r="C75" s="50">
        <v>4264</v>
      </c>
      <c r="D75" s="51" t="s">
        <v>553</v>
      </c>
      <c r="E75" t="s">
        <v>2403</v>
      </c>
      <c r="F75">
        <v>324958.68</v>
      </c>
      <c r="G75">
        <v>0</v>
      </c>
      <c r="H75">
        <v>7414.15</v>
      </c>
      <c r="I75">
        <v>397482.62</v>
      </c>
      <c r="J75">
        <v>923014.89</v>
      </c>
      <c r="O75">
        <v>631550</v>
      </c>
      <c r="Q75">
        <v>-260380.86</v>
      </c>
      <c r="R75">
        <v>1334838.29</v>
      </c>
      <c r="S75">
        <v>245880.05</v>
      </c>
      <c r="X75">
        <v>18354</v>
      </c>
      <c r="AA75">
        <v>233473.54</v>
      </c>
      <c r="AB75">
        <v>47189.599999999999</v>
      </c>
      <c r="AD75" s="123">
        <f t="shared" si="8"/>
        <v>332372.83</v>
      </c>
      <c r="AE75" s="181">
        <f t="shared" si="9"/>
        <v>0</v>
      </c>
      <c r="AF75" s="142">
        <f t="shared" si="10"/>
        <v>332372.83</v>
      </c>
      <c r="AG75" s="182">
        <f t="shared" si="11"/>
        <v>245880.05</v>
      </c>
      <c r="AH75" s="183">
        <f t="shared" si="12"/>
        <v>299017.14</v>
      </c>
      <c r="AI75" s="125">
        <f t="shared" si="7"/>
        <v>-53137.090000000026</v>
      </c>
    </row>
    <row r="76" spans="1:35" ht="14.4" thickBot="1" x14ac:dyDescent="0.3">
      <c r="A76" s="35" t="s">
        <v>337</v>
      </c>
      <c r="B76" s="35" t="s">
        <v>338</v>
      </c>
      <c r="C76" s="50">
        <v>5763</v>
      </c>
      <c r="D76" s="51" t="s">
        <v>554</v>
      </c>
      <c r="E76" t="s">
        <v>2404</v>
      </c>
      <c r="F76">
        <v>854341.12</v>
      </c>
      <c r="G76">
        <v>0</v>
      </c>
      <c r="H76">
        <v>10541.85</v>
      </c>
      <c r="I76">
        <v>1846825.81</v>
      </c>
      <c r="J76">
        <v>1895271</v>
      </c>
      <c r="K76">
        <v>0</v>
      </c>
      <c r="N76">
        <v>0</v>
      </c>
      <c r="O76">
        <v>119554</v>
      </c>
      <c r="P76">
        <v>2886108.02</v>
      </c>
      <c r="Q76">
        <v>1453865.45</v>
      </c>
      <c r="S76">
        <v>356116.31</v>
      </c>
      <c r="X76">
        <v>111789</v>
      </c>
      <c r="Y76">
        <v>586</v>
      </c>
      <c r="AA76">
        <v>96077</v>
      </c>
      <c r="AB76">
        <v>212</v>
      </c>
      <c r="AD76" s="123">
        <f t="shared" si="8"/>
        <v>864882.97</v>
      </c>
      <c r="AE76" s="181">
        <f t="shared" si="9"/>
        <v>0</v>
      </c>
      <c r="AF76" s="142">
        <f t="shared" si="10"/>
        <v>864882.97</v>
      </c>
      <c r="AG76" s="182">
        <f t="shared" si="11"/>
        <v>356116.31</v>
      </c>
      <c r="AH76" s="183">
        <f t="shared" si="12"/>
        <v>208664</v>
      </c>
      <c r="AI76" s="125">
        <f t="shared" si="7"/>
        <v>147452.31</v>
      </c>
    </row>
    <row r="77" spans="1:35" ht="14.4" thickBot="1" x14ac:dyDescent="0.3">
      <c r="A77" s="35" t="s">
        <v>337</v>
      </c>
      <c r="B77" s="35" t="s">
        <v>338</v>
      </c>
      <c r="C77" s="50">
        <v>5633</v>
      </c>
      <c r="D77" s="51" t="s">
        <v>555</v>
      </c>
      <c r="E77" t="s">
        <v>2405</v>
      </c>
      <c r="F77">
        <v>462490.9</v>
      </c>
      <c r="G77">
        <v>0</v>
      </c>
      <c r="H77">
        <v>87368.51</v>
      </c>
      <c r="I77">
        <v>4096707.32</v>
      </c>
      <c r="J77">
        <v>840188.97</v>
      </c>
      <c r="N77">
        <v>0</v>
      </c>
      <c r="Q77">
        <v>4367205.7300000004</v>
      </c>
      <c r="R77">
        <v>1047464</v>
      </c>
      <c r="S77">
        <v>366886.2</v>
      </c>
      <c r="X77">
        <v>54862</v>
      </c>
      <c r="AA77">
        <v>62578.19</v>
      </c>
      <c r="AB77">
        <v>158420.04</v>
      </c>
      <c r="AC77">
        <v>18940</v>
      </c>
      <c r="AD77" s="123">
        <f t="shared" si="8"/>
        <v>549859.41</v>
      </c>
      <c r="AE77" s="181">
        <f t="shared" si="9"/>
        <v>0</v>
      </c>
      <c r="AF77" s="142">
        <f t="shared" si="10"/>
        <v>549859.41</v>
      </c>
      <c r="AG77" s="182">
        <f t="shared" si="11"/>
        <v>366886.2</v>
      </c>
      <c r="AH77" s="183">
        <f t="shared" si="12"/>
        <v>294800.23</v>
      </c>
      <c r="AI77" s="125">
        <f t="shared" si="7"/>
        <v>72085.97000000003</v>
      </c>
    </row>
    <row r="78" spans="1:35" ht="14.4" thickBot="1" x14ac:dyDescent="0.3">
      <c r="A78" s="35" t="s">
        <v>337</v>
      </c>
      <c r="B78" s="35" t="s">
        <v>338</v>
      </c>
      <c r="C78" s="50">
        <v>3215</v>
      </c>
      <c r="D78" s="51" t="s">
        <v>556</v>
      </c>
      <c r="E78" t="s">
        <v>2406</v>
      </c>
      <c r="F78">
        <v>167119.81</v>
      </c>
      <c r="G78">
        <v>14800</v>
      </c>
      <c r="H78">
        <v>817989.2</v>
      </c>
      <c r="I78">
        <v>605433.99</v>
      </c>
      <c r="J78">
        <v>120776.92</v>
      </c>
      <c r="N78">
        <v>0</v>
      </c>
      <c r="Q78">
        <v>-159953.42000000001</v>
      </c>
      <c r="R78">
        <v>1768225.65</v>
      </c>
      <c r="S78">
        <v>232988</v>
      </c>
      <c r="X78">
        <v>25270</v>
      </c>
      <c r="Y78">
        <v>440</v>
      </c>
      <c r="AA78">
        <v>64014.5</v>
      </c>
      <c r="AB78">
        <v>18515.810000000001</v>
      </c>
      <c r="AC78">
        <v>6900</v>
      </c>
      <c r="AD78" s="123">
        <f t="shared" si="8"/>
        <v>999909.01</v>
      </c>
      <c r="AE78" s="181">
        <f t="shared" si="9"/>
        <v>0</v>
      </c>
      <c r="AF78" s="142">
        <f t="shared" si="10"/>
        <v>999909.01</v>
      </c>
      <c r="AG78" s="182">
        <f t="shared" si="11"/>
        <v>232988</v>
      </c>
      <c r="AH78" s="183">
        <f t="shared" si="12"/>
        <v>115140.31</v>
      </c>
      <c r="AI78" s="125">
        <f t="shared" si="7"/>
        <v>117847.69</v>
      </c>
    </row>
    <row r="79" spans="1:35" ht="14.4" thickBot="1" x14ac:dyDescent="0.3">
      <c r="A79" s="35" t="s">
        <v>341</v>
      </c>
      <c r="B79" s="35" t="s">
        <v>342</v>
      </c>
      <c r="C79" s="50">
        <v>2578</v>
      </c>
      <c r="D79" s="51" t="s">
        <v>557</v>
      </c>
      <c r="E79" t="s">
        <v>2407</v>
      </c>
      <c r="F79">
        <v>2828398.61</v>
      </c>
      <c r="G79">
        <v>464059.48</v>
      </c>
      <c r="H79">
        <v>301857.07</v>
      </c>
      <c r="I79">
        <v>379371.74</v>
      </c>
      <c r="J79">
        <v>451404.2</v>
      </c>
      <c r="K79">
        <v>0</v>
      </c>
      <c r="N79">
        <v>14035</v>
      </c>
      <c r="O79">
        <v>793592</v>
      </c>
      <c r="Q79">
        <v>816612.43</v>
      </c>
      <c r="R79">
        <v>2439714</v>
      </c>
      <c r="S79">
        <v>1391131.37</v>
      </c>
      <c r="V79">
        <v>209580</v>
      </c>
      <c r="X79">
        <v>447410</v>
      </c>
      <c r="Y79">
        <v>7950</v>
      </c>
      <c r="Z79">
        <v>6312</v>
      </c>
      <c r="AA79">
        <v>767740</v>
      </c>
      <c r="AB79">
        <v>10161.700000000001</v>
      </c>
      <c r="AD79" s="123">
        <f t="shared" si="8"/>
        <v>3594315.1599999997</v>
      </c>
      <c r="AE79" s="181">
        <f t="shared" si="9"/>
        <v>14035</v>
      </c>
      <c r="AF79" s="142">
        <f t="shared" si="10"/>
        <v>3580280.1599999997</v>
      </c>
      <c r="AG79" s="182">
        <f t="shared" si="11"/>
        <v>1600711.37</v>
      </c>
      <c r="AH79" s="183">
        <f t="shared" si="12"/>
        <v>1239573.7</v>
      </c>
      <c r="AI79" s="125">
        <f t="shared" si="7"/>
        <v>361137.67000000016</v>
      </c>
    </row>
    <row r="80" spans="1:35" ht="14.4" thickBot="1" x14ac:dyDescent="0.3">
      <c r="A80" s="35" t="s">
        <v>341</v>
      </c>
      <c r="B80" s="35" t="s">
        <v>342</v>
      </c>
      <c r="C80" s="50">
        <v>5205</v>
      </c>
      <c r="D80" s="51" t="s">
        <v>558</v>
      </c>
      <c r="E80" t="s">
        <v>2408</v>
      </c>
      <c r="F80">
        <v>1322248.77</v>
      </c>
      <c r="G80">
        <v>5441.38</v>
      </c>
      <c r="H80">
        <v>459768.46</v>
      </c>
      <c r="I80">
        <v>318375.03999999998</v>
      </c>
      <c r="J80">
        <v>264048.52</v>
      </c>
      <c r="K80">
        <v>0</v>
      </c>
      <c r="L80">
        <v>38405</v>
      </c>
      <c r="N80">
        <v>6609.51</v>
      </c>
      <c r="Q80">
        <v>-414576.68</v>
      </c>
      <c r="R80">
        <v>3137825</v>
      </c>
      <c r="S80">
        <v>82584.259999999995</v>
      </c>
      <c r="V80">
        <v>463520</v>
      </c>
      <c r="W80">
        <v>6500</v>
      </c>
      <c r="X80">
        <v>545164</v>
      </c>
      <c r="Y80">
        <v>1740</v>
      </c>
      <c r="Z80">
        <v>846</v>
      </c>
      <c r="AA80">
        <v>378066.5</v>
      </c>
      <c r="AB80">
        <v>25168.42</v>
      </c>
      <c r="AD80" s="123">
        <f t="shared" si="8"/>
        <v>1787458.6099999999</v>
      </c>
      <c r="AE80" s="181">
        <f t="shared" si="9"/>
        <v>45014.51</v>
      </c>
      <c r="AF80" s="142">
        <f t="shared" si="10"/>
        <v>1742444.0999999999</v>
      </c>
      <c r="AG80" s="182">
        <f t="shared" si="11"/>
        <v>552604.26</v>
      </c>
      <c r="AH80" s="183">
        <f t="shared" si="12"/>
        <v>950984.92</v>
      </c>
      <c r="AI80" s="125">
        <f t="shared" si="7"/>
        <v>-398380.66000000003</v>
      </c>
    </row>
    <row r="81" spans="1:35" ht="14.4" thickBot="1" x14ac:dyDescent="0.3">
      <c r="A81" s="35" t="s">
        <v>341</v>
      </c>
      <c r="B81" s="35" t="s">
        <v>342</v>
      </c>
      <c r="C81" s="50">
        <v>4152</v>
      </c>
      <c r="D81" s="51" t="s">
        <v>559</v>
      </c>
      <c r="E81" t="s">
        <v>2412</v>
      </c>
      <c r="F81">
        <v>290007.65999999997</v>
      </c>
      <c r="G81">
        <v>31763.75</v>
      </c>
      <c r="H81">
        <v>184947.78</v>
      </c>
      <c r="I81">
        <v>4811266.76</v>
      </c>
      <c r="J81">
        <v>130916.8</v>
      </c>
      <c r="L81">
        <v>70310.460000000006</v>
      </c>
      <c r="N81">
        <v>11025.77</v>
      </c>
      <c r="Q81">
        <v>3750730.39</v>
      </c>
      <c r="R81">
        <v>1687514</v>
      </c>
      <c r="S81">
        <v>46684.24</v>
      </c>
      <c r="V81">
        <v>229480</v>
      </c>
      <c r="W81">
        <v>206000</v>
      </c>
      <c r="X81">
        <v>375115</v>
      </c>
      <c r="AA81">
        <v>109699.24</v>
      </c>
      <c r="AB81">
        <v>68027.87</v>
      </c>
      <c r="AD81" s="123">
        <f t="shared" si="8"/>
        <v>506719.18999999994</v>
      </c>
      <c r="AE81" s="181">
        <f t="shared" si="9"/>
        <v>81336.23000000001</v>
      </c>
      <c r="AF81" s="142">
        <f t="shared" si="10"/>
        <v>425382.95999999996</v>
      </c>
      <c r="AG81" s="182">
        <f t="shared" si="11"/>
        <v>482164.24</v>
      </c>
      <c r="AH81" s="183">
        <f t="shared" si="12"/>
        <v>552842.11</v>
      </c>
      <c r="AI81" s="125">
        <f t="shared" si="7"/>
        <v>-70677.87</v>
      </c>
    </row>
    <row r="82" spans="1:35" ht="14.4" thickBot="1" x14ac:dyDescent="0.3">
      <c r="A82" s="35" t="s">
        <v>345</v>
      </c>
      <c r="B82" s="35" t="s">
        <v>346</v>
      </c>
      <c r="C82" s="50">
        <v>1402</v>
      </c>
      <c r="D82" s="51" t="s">
        <v>560</v>
      </c>
      <c r="E82" t="s">
        <v>2414</v>
      </c>
      <c r="F82">
        <v>557657.13</v>
      </c>
      <c r="G82">
        <v>0</v>
      </c>
      <c r="H82">
        <v>21157.8</v>
      </c>
      <c r="I82">
        <v>159443.07999999999</v>
      </c>
      <c r="J82">
        <v>154485.82999999999</v>
      </c>
      <c r="L82">
        <v>55279.5</v>
      </c>
      <c r="O82">
        <v>90000</v>
      </c>
      <c r="Q82">
        <v>-1497463.45</v>
      </c>
      <c r="R82">
        <v>2346487</v>
      </c>
      <c r="S82">
        <v>29556.14</v>
      </c>
      <c r="V82">
        <v>301978.40000000002</v>
      </c>
      <c r="X82">
        <v>318578.40000000002</v>
      </c>
      <c r="Y82">
        <v>1000</v>
      </c>
      <c r="AA82">
        <v>81271.75</v>
      </c>
      <c r="AB82">
        <v>32243.599999999999</v>
      </c>
      <c r="AD82" s="123">
        <f t="shared" si="8"/>
        <v>578814.93000000005</v>
      </c>
      <c r="AE82" s="181">
        <f t="shared" si="9"/>
        <v>55279.5</v>
      </c>
      <c r="AF82" s="142">
        <f t="shared" si="10"/>
        <v>523535.43000000005</v>
      </c>
      <c r="AG82" s="182">
        <f t="shared" si="11"/>
        <v>331534.54000000004</v>
      </c>
      <c r="AH82" s="183">
        <f t="shared" si="12"/>
        <v>433093.75</v>
      </c>
      <c r="AI82" s="125">
        <f t="shared" si="7"/>
        <v>-101559.20999999996</v>
      </c>
    </row>
    <row r="83" spans="1:35" ht="14.4" thickBot="1" x14ac:dyDescent="0.3">
      <c r="A83" s="35" t="s">
        <v>345</v>
      </c>
      <c r="B83" s="35" t="s">
        <v>346</v>
      </c>
      <c r="C83" s="50">
        <v>4041</v>
      </c>
      <c r="D83" s="51" t="s">
        <v>561</v>
      </c>
      <c r="E83" t="s">
        <v>2415</v>
      </c>
      <c r="F83">
        <v>835596.93</v>
      </c>
      <c r="G83">
        <v>0</v>
      </c>
      <c r="H83">
        <v>63942</v>
      </c>
      <c r="I83">
        <v>509781.57</v>
      </c>
      <c r="J83">
        <v>837441.86</v>
      </c>
      <c r="K83">
        <v>0</v>
      </c>
      <c r="L83">
        <v>86920.1</v>
      </c>
      <c r="N83">
        <v>46.54</v>
      </c>
      <c r="Q83">
        <v>196978.25</v>
      </c>
      <c r="R83">
        <v>2125037.4300000002</v>
      </c>
      <c r="S83">
        <v>122995.46</v>
      </c>
      <c r="V83">
        <v>269534</v>
      </c>
      <c r="X83">
        <v>314778</v>
      </c>
      <c r="Y83">
        <v>1000</v>
      </c>
      <c r="AA83">
        <v>171241.92</v>
      </c>
      <c r="AB83">
        <v>67729.5</v>
      </c>
      <c r="AD83" s="123">
        <f t="shared" si="8"/>
        <v>899538.93</v>
      </c>
      <c r="AE83" s="181">
        <f t="shared" si="9"/>
        <v>86966.64</v>
      </c>
      <c r="AF83" s="142">
        <f t="shared" si="10"/>
        <v>812572.29</v>
      </c>
      <c r="AG83" s="182">
        <f t="shared" si="11"/>
        <v>392529.46</v>
      </c>
      <c r="AH83" s="183">
        <f t="shared" si="12"/>
        <v>554749.42000000004</v>
      </c>
      <c r="AI83" s="125">
        <f t="shared" si="7"/>
        <v>-162219.96000000002</v>
      </c>
    </row>
    <row r="84" spans="1:35" ht="14.4" thickBot="1" x14ac:dyDescent="0.3">
      <c r="A84" s="35" t="s">
        <v>345</v>
      </c>
      <c r="B84" s="35" t="s">
        <v>346</v>
      </c>
      <c r="C84" s="50">
        <v>3664</v>
      </c>
      <c r="D84" s="51" t="s">
        <v>562</v>
      </c>
      <c r="E84" t="s">
        <v>2416</v>
      </c>
      <c r="F84">
        <v>632513.34</v>
      </c>
      <c r="G84">
        <v>0</v>
      </c>
      <c r="H84">
        <v>9235.52</v>
      </c>
      <c r="I84">
        <v>3531254.86</v>
      </c>
      <c r="J84">
        <v>289069.84999999998</v>
      </c>
      <c r="N84">
        <v>313</v>
      </c>
      <c r="Q84">
        <v>3406995.5</v>
      </c>
      <c r="R84">
        <v>1196485.3400000001</v>
      </c>
      <c r="S84">
        <v>22509.74</v>
      </c>
      <c r="V84">
        <v>363119</v>
      </c>
      <c r="X84">
        <v>378597</v>
      </c>
      <c r="Y84">
        <v>1000</v>
      </c>
      <c r="AA84">
        <v>84932.479999999996</v>
      </c>
      <c r="AB84">
        <v>62819.53</v>
      </c>
      <c r="AD84" s="123">
        <f t="shared" si="8"/>
        <v>641748.86</v>
      </c>
      <c r="AE84" s="181">
        <f t="shared" si="9"/>
        <v>313</v>
      </c>
      <c r="AF84" s="142">
        <f t="shared" si="10"/>
        <v>641435.86</v>
      </c>
      <c r="AG84" s="182">
        <f t="shared" si="11"/>
        <v>385628.74</v>
      </c>
      <c r="AH84" s="183">
        <f t="shared" si="12"/>
        <v>527349.01</v>
      </c>
      <c r="AI84" s="125">
        <f t="shared" si="7"/>
        <v>-141720.27000000002</v>
      </c>
    </row>
    <row r="85" spans="1:35" ht="14.4" thickBot="1" x14ac:dyDescent="0.3">
      <c r="A85" s="35" t="s">
        <v>345</v>
      </c>
      <c r="B85" s="35" t="s">
        <v>346</v>
      </c>
      <c r="C85" s="50">
        <v>1748</v>
      </c>
      <c r="D85" s="51" t="s">
        <v>563</v>
      </c>
      <c r="E85" t="s">
        <v>2428</v>
      </c>
      <c r="F85">
        <v>379254.16</v>
      </c>
      <c r="G85">
        <v>0</v>
      </c>
      <c r="H85">
        <v>28099.38</v>
      </c>
      <c r="I85">
        <v>148829.99</v>
      </c>
      <c r="J85">
        <v>132714.03</v>
      </c>
      <c r="L85">
        <v>0</v>
      </c>
      <c r="N85">
        <v>18.5</v>
      </c>
      <c r="O85">
        <v>78000</v>
      </c>
      <c r="Q85">
        <v>-537626.52</v>
      </c>
      <c r="R85">
        <v>1169693.49</v>
      </c>
      <c r="S85">
        <v>41929.760000000002</v>
      </c>
      <c r="V85">
        <v>159796.4</v>
      </c>
      <c r="X85">
        <v>168096.4</v>
      </c>
      <c r="AA85">
        <v>36719.69</v>
      </c>
      <c r="AB85">
        <v>18097.98</v>
      </c>
      <c r="AD85" s="123">
        <f t="shared" si="8"/>
        <v>407353.54</v>
      </c>
      <c r="AE85" s="181">
        <f t="shared" si="9"/>
        <v>18.5</v>
      </c>
      <c r="AF85" s="142">
        <f t="shared" si="10"/>
        <v>407335.04</v>
      </c>
      <c r="AG85" s="182">
        <f t="shared" si="11"/>
        <v>201726.16</v>
      </c>
      <c r="AH85" s="183">
        <f t="shared" si="12"/>
        <v>222914.07</v>
      </c>
      <c r="AI85" s="125">
        <f t="shared" si="7"/>
        <v>-21187.910000000003</v>
      </c>
    </row>
    <row r="86" spans="1:35" ht="14.4" thickBot="1" x14ac:dyDescent="0.3">
      <c r="A86" s="35" t="s">
        <v>349</v>
      </c>
      <c r="B86" s="35" t="s">
        <v>350</v>
      </c>
      <c r="C86" s="50">
        <v>5082</v>
      </c>
      <c r="D86" s="51" t="s">
        <v>564</v>
      </c>
      <c r="E86" t="s">
        <v>2417</v>
      </c>
      <c r="F86">
        <v>1441414.08</v>
      </c>
      <c r="G86">
        <v>48553.88</v>
      </c>
      <c r="H86">
        <v>50254.720000000001</v>
      </c>
      <c r="I86">
        <v>1753244.6</v>
      </c>
      <c r="J86">
        <v>766734.89</v>
      </c>
      <c r="K86">
        <v>0</v>
      </c>
      <c r="L86">
        <v>103736.36</v>
      </c>
      <c r="M86">
        <v>1174346</v>
      </c>
      <c r="N86">
        <v>796.73</v>
      </c>
      <c r="Q86">
        <v>2245501.63</v>
      </c>
      <c r="R86">
        <v>620039.24</v>
      </c>
      <c r="S86">
        <v>211587.19</v>
      </c>
      <c r="V86">
        <v>445047</v>
      </c>
      <c r="W86">
        <v>144450</v>
      </c>
      <c r="X86">
        <v>539980</v>
      </c>
      <c r="AA86">
        <v>253749.42</v>
      </c>
      <c r="AB86">
        <v>91572.56</v>
      </c>
      <c r="AD86" s="123">
        <f t="shared" si="8"/>
        <v>1540222.68</v>
      </c>
      <c r="AE86" s="181">
        <f t="shared" si="9"/>
        <v>1278879.0900000001</v>
      </c>
      <c r="AF86" s="142">
        <f t="shared" si="10"/>
        <v>261343.58999999985</v>
      </c>
      <c r="AG86" s="182">
        <f t="shared" si="11"/>
        <v>801084.19</v>
      </c>
      <c r="AH86" s="183">
        <f t="shared" si="12"/>
        <v>885301.98</v>
      </c>
      <c r="AI86" s="125">
        <f t="shared" si="7"/>
        <v>-84217.790000000037</v>
      </c>
    </row>
    <row r="87" spans="1:35" ht="14.4" thickBot="1" x14ac:dyDescent="0.3">
      <c r="A87" s="35" t="s">
        <v>349</v>
      </c>
      <c r="B87" s="35" t="s">
        <v>350</v>
      </c>
      <c r="C87" s="50">
        <v>2707</v>
      </c>
      <c r="D87" s="51" t="s">
        <v>565</v>
      </c>
      <c r="E87" t="s">
        <v>2418</v>
      </c>
      <c r="F87">
        <v>311862.90999999997</v>
      </c>
      <c r="G87">
        <v>0</v>
      </c>
      <c r="H87">
        <v>5010.03</v>
      </c>
      <c r="I87">
        <v>8134178.6799999997</v>
      </c>
      <c r="J87">
        <v>350961.68</v>
      </c>
      <c r="N87">
        <v>0</v>
      </c>
      <c r="O87">
        <v>43700</v>
      </c>
      <c r="Q87">
        <v>8674467.4299999997</v>
      </c>
      <c r="S87">
        <v>281722.98</v>
      </c>
      <c r="V87">
        <v>218674.8</v>
      </c>
      <c r="W87">
        <v>42400</v>
      </c>
      <c r="X87">
        <v>326278.8</v>
      </c>
      <c r="AA87">
        <v>108917.56</v>
      </c>
      <c r="AB87">
        <v>23755.55</v>
      </c>
      <c r="AD87" s="123">
        <f t="shared" si="8"/>
        <v>316872.94</v>
      </c>
      <c r="AE87" s="181">
        <f t="shared" si="9"/>
        <v>0</v>
      </c>
      <c r="AF87" s="142">
        <f t="shared" si="10"/>
        <v>316872.94</v>
      </c>
      <c r="AG87" s="182">
        <f t="shared" si="11"/>
        <v>542797.78</v>
      </c>
      <c r="AH87" s="183">
        <f t="shared" si="12"/>
        <v>458951.91</v>
      </c>
      <c r="AI87" s="125">
        <f t="shared" si="7"/>
        <v>83845.870000000054</v>
      </c>
    </row>
    <row r="88" spans="1:35" ht="14.4" thickBot="1" x14ac:dyDescent="0.3">
      <c r="A88" s="35" t="s">
        <v>349</v>
      </c>
      <c r="B88" s="35" t="s">
        <v>350</v>
      </c>
      <c r="C88" s="50">
        <v>1392</v>
      </c>
      <c r="D88" s="51" t="s">
        <v>566</v>
      </c>
      <c r="E88" t="s">
        <v>2419</v>
      </c>
      <c r="F88">
        <v>145666.91</v>
      </c>
      <c r="G88">
        <v>3905.55</v>
      </c>
      <c r="H88">
        <v>33505.440000000002</v>
      </c>
      <c r="I88">
        <v>226339.1</v>
      </c>
      <c r="J88">
        <v>614383.61</v>
      </c>
      <c r="K88">
        <v>0</v>
      </c>
      <c r="N88">
        <v>750</v>
      </c>
      <c r="Q88">
        <v>1029297.97</v>
      </c>
      <c r="S88">
        <v>121823.63</v>
      </c>
      <c r="V88">
        <v>185160</v>
      </c>
      <c r="W88">
        <v>36600</v>
      </c>
      <c r="X88">
        <v>218974</v>
      </c>
      <c r="Y88">
        <v>9054</v>
      </c>
      <c r="Z88">
        <v>576</v>
      </c>
      <c r="AA88">
        <v>84001.11</v>
      </c>
      <c r="AB88">
        <v>37225.879999999997</v>
      </c>
      <c r="AD88" s="123">
        <f t="shared" si="8"/>
        <v>183077.9</v>
      </c>
      <c r="AE88" s="181">
        <f t="shared" si="9"/>
        <v>750</v>
      </c>
      <c r="AF88" s="142">
        <f t="shared" si="10"/>
        <v>182327.9</v>
      </c>
      <c r="AG88" s="182">
        <f t="shared" si="11"/>
        <v>343583.63</v>
      </c>
      <c r="AH88" s="183">
        <f t="shared" si="12"/>
        <v>349830.99</v>
      </c>
      <c r="AI88" s="125">
        <f t="shared" si="7"/>
        <v>-6247.359999999986</v>
      </c>
    </row>
    <row r="89" spans="1:35" ht="14.4" thickBot="1" x14ac:dyDescent="0.3">
      <c r="A89" s="35" t="s">
        <v>349</v>
      </c>
      <c r="B89" s="35" t="s">
        <v>350</v>
      </c>
      <c r="C89" s="50">
        <v>4729</v>
      </c>
      <c r="D89" s="51" t="s">
        <v>567</v>
      </c>
      <c r="E89" t="s">
        <v>2420</v>
      </c>
      <c r="F89">
        <v>321229.49</v>
      </c>
      <c r="G89">
        <v>11848.68</v>
      </c>
      <c r="H89">
        <v>81386.41</v>
      </c>
      <c r="I89">
        <v>3189130.21</v>
      </c>
      <c r="J89">
        <v>1653414.11</v>
      </c>
      <c r="L89">
        <v>31500</v>
      </c>
      <c r="M89">
        <v>22636.400000000001</v>
      </c>
      <c r="N89">
        <v>0</v>
      </c>
      <c r="Q89">
        <v>3798189.72</v>
      </c>
      <c r="R89">
        <v>1221990.08</v>
      </c>
      <c r="S89">
        <v>190814.72</v>
      </c>
      <c r="T89">
        <v>16200</v>
      </c>
      <c r="V89">
        <v>309400</v>
      </c>
      <c r="W89">
        <v>182200</v>
      </c>
      <c r="X89">
        <v>349836</v>
      </c>
      <c r="Y89">
        <v>540</v>
      </c>
      <c r="AA89">
        <v>158079.28</v>
      </c>
      <c r="AB89">
        <v>7466.74</v>
      </c>
      <c r="AD89" s="123">
        <f t="shared" si="8"/>
        <v>414464.57999999996</v>
      </c>
      <c r="AE89" s="181">
        <f t="shared" si="9"/>
        <v>54136.4</v>
      </c>
      <c r="AF89" s="142">
        <f t="shared" si="10"/>
        <v>360328.17999999993</v>
      </c>
      <c r="AG89" s="182">
        <f t="shared" si="11"/>
        <v>698614.72</v>
      </c>
      <c r="AH89" s="183">
        <f t="shared" si="12"/>
        <v>515922.02</v>
      </c>
      <c r="AI89" s="125">
        <f t="shared" si="7"/>
        <v>182692.69999999995</v>
      </c>
    </row>
    <row r="90" spans="1:35" ht="14.4" thickBot="1" x14ac:dyDescent="0.3">
      <c r="A90" s="35" t="s">
        <v>353</v>
      </c>
      <c r="B90" s="35" t="s">
        <v>354</v>
      </c>
      <c r="C90" s="50">
        <v>3383</v>
      </c>
      <c r="D90" s="51" t="s">
        <v>568</v>
      </c>
      <c r="E90" t="s">
        <v>2421</v>
      </c>
      <c r="F90">
        <v>791058.69</v>
      </c>
      <c r="G90">
        <v>0</v>
      </c>
      <c r="H90">
        <v>137849.04999999999</v>
      </c>
      <c r="I90">
        <v>103879.17</v>
      </c>
      <c r="J90">
        <v>200129.78</v>
      </c>
      <c r="L90">
        <v>49250</v>
      </c>
      <c r="M90">
        <v>90720</v>
      </c>
      <c r="N90">
        <v>0</v>
      </c>
      <c r="Q90">
        <v>-56691.44</v>
      </c>
      <c r="R90">
        <v>1247302.3600000001</v>
      </c>
      <c r="S90">
        <v>161958.91</v>
      </c>
      <c r="U90">
        <v>2645.72</v>
      </c>
      <c r="V90">
        <v>181800</v>
      </c>
      <c r="X90">
        <v>273100</v>
      </c>
      <c r="AA90">
        <v>88644.31</v>
      </c>
      <c r="AB90">
        <v>82324.55</v>
      </c>
      <c r="AD90" s="123">
        <f t="shared" si="8"/>
        <v>928907.74</v>
      </c>
      <c r="AE90" s="181">
        <f t="shared" si="9"/>
        <v>139970</v>
      </c>
      <c r="AF90" s="142">
        <f t="shared" si="10"/>
        <v>788937.74</v>
      </c>
      <c r="AG90" s="182">
        <f t="shared" si="11"/>
        <v>346404.63</v>
      </c>
      <c r="AH90" s="183">
        <f t="shared" si="12"/>
        <v>444068.86</v>
      </c>
      <c r="AI90" s="125">
        <f t="shared" si="7"/>
        <v>-97664.229999999981</v>
      </c>
    </row>
    <row r="91" spans="1:35" ht="14.4" thickBot="1" x14ac:dyDescent="0.3">
      <c r="A91" s="35" t="s">
        <v>353</v>
      </c>
      <c r="B91" s="35" t="s">
        <v>354</v>
      </c>
      <c r="C91" s="50">
        <v>3666</v>
      </c>
      <c r="D91" s="51" t="s">
        <v>569</v>
      </c>
      <c r="E91" t="s">
        <v>2422</v>
      </c>
      <c r="F91">
        <v>828347.32</v>
      </c>
      <c r="G91">
        <v>2553</v>
      </c>
      <c r="H91">
        <v>56847.519999999997</v>
      </c>
      <c r="I91">
        <v>203046.17</v>
      </c>
      <c r="J91">
        <v>144049.99</v>
      </c>
      <c r="L91">
        <v>65341.25</v>
      </c>
      <c r="N91">
        <v>6340.4</v>
      </c>
      <c r="O91">
        <v>588064.69999999995</v>
      </c>
      <c r="Q91">
        <v>-948720.79</v>
      </c>
      <c r="R91">
        <v>1693308.65</v>
      </c>
      <c r="S91">
        <v>26539.84</v>
      </c>
      <c r="V91">
        <v>361071.4</v>
      </c>
      <c r="X91">
        <v>392471.4</v>
      </c>
      <c r="Y91">
        <v>40</v>
      </c>
      <c r="Z91">
        <v>392</v>
      </c>
      <c r="AA91">
        <v>139647.57</v>
      </c>
      <c r="AB91">
        <v>18082.48</v>
      </c>
      <c r="AC91">
        <v>6468</v>
      </c>
      <c r="AD91" s="123">
        <f t="shared" si="8"/>
        <v>887747.84</v>
      </c>
      <c r="AE91" s="181">
        <f t="shared" si="9"/>
        <v>71681.649999999994</v>
      </c>
      <c r="AF91" s="142">
        <f t="shared" si="10"/>
        <v>816066.19</v>
      </c>
      <c r="AG91" s="182">
        <f t="shared" si="11"/>
        <v>387611.24000000005</v>
      </c>
      <c r="AH91" s="183">
        <f t="shared" si="12"/>
        <v>557101.44999999995</v>
      </c>
      <c r="AI91" s="125">
        <f t="shared" si="7"/>
        <v>-169490.2099999999</v>
      </c>
    </row>
    <row r="92" spans="1:35" ht="14.4" thickBot="1" x14ac:dyDescent="0.3">
      <c r="A92" s="35" t="s">
        <v>353</v>
      </c>
      <c r="B92" s="35" t="s">
        <v>354</v>
      </c>
      <c r="C92" s="50">
        <v>1457</v>
      </c>
      <c r="D92" s="51" t="s">
        <v>570</v>
      </c>
      <c r="E92" t="s">
        <v>2423</v>
      </c>
      <c r="F92">
        <v>468518.95</v>
      </c>
      <c r="G92">
        <v>0</v>
      </c>
      <c r="H92">
        <v>127724.96</v>
      </c>
      <c r="I92">
        <v>2125263.33</v>
      </c>
      <c r="J92">
        <v>80698.87</v>
      </c>
      <c r="L92">
        <v>25832</v>
      </c>
      <c r="M92">
        <v>69600</v>
      </c>
      <c r="N92">
        <v>2449</v>
      </c>
      <c r="O92">
        <v>250160</v>
      </c>
      <c r="Q92">
        <v>2162046.65</v>
      </c>
      <c r="R92">
        <v>345503.07</v>
      </c>
      <c r="S92">
        <v>32364</v>
      </c>
      <c r="V92">
        <v>121602.4</v>
      </c>
      <c r="X92">
        <v>151602.4</v>
      </c>
      <c r="AA92">
        <v>40920.559999999998</v>
      </c>
      <c r="AB92">
        <v>14828.05</v>
      </c>
      <c r="AD92" s="123">
        <f t="shared" si="8"/>
        <v>596243.91</v>
      </c>
      <c r="AE92" s="181">
        <f t="shared" si="9"/>
        <v>97881</v>
      </c>
      <c r="AF92" s="142">
        <f t="shared" si="10"/>
        <v>498362.91000000003</v>
      </c>
      <c r="AG92" s="182">
        <f t="shared" si="11"/>
        <v>153966.39999999999</v>
      </c>
      <c r="AH92" s="183">
        <f t="shared" si="12"/>
        <v>207351.00999999998</v>
      </c>
      <c r="AI92" s="125">
        <f t="shared" si="7"/>
        <v>-53384.609999999986</v>
      </c>
    </row>
    <row r="93" spans="1:35" ht="14.4" thickBot="1" x14ac:dyDescent="0.3">
      <c r="A93" s="35" t="s">
        <v>353</v>
      </c>
      <c r="B93" s="35" t="s">
        <v>354</v>
      </c>
      <c r="C93" s="50">
        <v>2356</v>
      </c>
      <c r="D93" s="51" t="s">
        <v>571</v>
      </c>
      <c r="E93" t="s">
        <v>2429</v>
      </c>
      <c r="F93">
        <v>872650.45</v>
      </c>
      <c r="G93">
        <v>0</v>
      </c>
      <c r="H93">
        <v>113807</v>
      </c>
      <c r="I93">
        <v>36348.720000000001</v>
      </c>
      <c r="J93">
        <v>129972.81</v>
      </c>
      <c r="L93">
        <v>33840.51</v>
      </c>
      <c r="M93">
        <v>169409</v>
      </c>
      <c r="N93">
        <v>0</v>
      </c>
      <c r="O93">
        <v>444154</v>
      </c>
      <c r="Q93">
        <v>-1861714.11</v>
      </c>
      <c r="R93">
        <v>2439641.09</v>
      </c>
      <c r="S93">
        <v>11618.3</v>
      </c>
      <c r="V93">
        <v>202400</v>
      </c>
      <c r="X93">
        <v>237600</v>
      </c>
      <c r="Z93">
        <v>544</v>
      </c>
      <c r="AA93">
        <v>40234.269999999997</v>
      </c>
      <c r="AB93">
        <v>8191.54</v>
      </c>
      <c r="AD93" s="123">
        <f t="shared" si="8"/>
        <v>986457.45</v>
      </c>
      <c r="AE93" s="181">
        <f t="shared" si="9"/>
        <v>203249.51</v>
      </c>
      <c r="AF93" s="142">
        <f t="shared" si="10"/>
        <v>783207.94</v>
      </c>
      <c r="AG93" s="182">
        <f t="shared" si="11"/>
        <v>214018.3</v>
      </c>
      <c r="AH93" s="183">
        <f t="shared" si="12"/>
        <v>286569.81</v>
      </c>
      <c r="AI93" s="125">
        <f t="shared" si="7"/>
        <v>-72551.510000000009</v>
      </c>
    </row>
    <row r="94" spans="1:35" ht="14.4" thickBot="1" x14ac:dyDescent="0.3">
      <c r="A94" s="35" t="s">
        <v>353</v>
      </c>
      <c r="B94" s="35" t="s">
        <v>354</v>
      </c>
      <c r="C94" s="50">
        <v>2499</v>
      </c>
      <c r="D94" s="51" t="s">
        <v>572</v>
      </c>
      <c r="E94" t="s">
        <v>2432</v>
      </c>
      <c r="F94">
        <v>519510.99</v>
      </c>
      <c r="G94">
        <v>0</v>
      </c>
      <c r="H94">
        <v>66381.919999999998</v>
      </c>
      <c r="I94">
        <v>979992.44</v>
      </c>
      <c r="J94">
        <v>158858.92000000001</v>
      </c>
      <c r="L94">
        <v>16979.5</v>
      </c>
      <c r="M94">
        <v>117073.5</v>
      </c>
      <c r="N94">
        <v>0</v>
      </c>
      <c r="O94">
        <v>263980</v>
      </c>
      <c r="Q94">
        <v>-1785148.56</v>
      </c>
      <c r="R94">
        <v>3118920.11</v>
      </c>
      <c r="S94">
        <v>114316.25</v>
      </c>
      <c r="V94">
        <v>149229.79999999999</v>
      </c>
      <c r="X94">
        <v>199379.8</v>
      </c>
      <c r="AA94">
        <v>34197.67</v>
      </c>
      <c r="AB94">
        <v>37028.86</v>
      </c>
      <c r="AD94" s="123">
        <f t="shared" si="8"/>
        <v>585892.91</v>
      </c>
      <c r="AE94" s="181">
        <f t="shared" si="9"/>
        <v>134053</v>
      </c>
      <c r="AF94" s="142">
        <f t="shared" si="10"/>
        <v>451839.91000000003</v>
      </c>
      <c r="AG94" s="182">
        <f t="shared" si="11"/>
        <v>263546.05</v>
      </c>
      <c r="AH94" s="183">
        <f t="shared" si="12"/>
        <v>270606.32999999996</v>
      </c>
      <c r="AI94" s="125">
        <f t="shared" si="7"/>
        <v>-7060.2799999999697</v>
      </c>
    </row>
    <row r="95" spans="1:35" ht="14.4" thickBot="1" x14ac:dyDescent="0.3">
      <c r="A95" s="35" t="s">
        <v>357</v>
      </c>
      <c r="B95" s="35" t="s">
        <v>358</v>
      </c>
      <c r="C95" s="50">
        <v>5132</v>
      </c>
      <c r="D95" s="51" t="s">
        <v>573</v>
      </c>
      <c r="E95" t="s">
        <v>2409</v>
      </c>
      <c r="F95">
        <v>187697.91</v>
      </c>
      <c r="G95">
        <v>7700</v>
      </c>
      <c r="H95">
        <v>8671.89</v>
      </c>
      <c r="I95">
        <v>548751.98</v>
      </c>
      <c r="J95">
        <v>96890.34</v>
      </c>
      <c r="L95">
        <v>49103</v>
      </c>
      <c r="M95">
        <v>472860</v>
      </c>
      <c r="N95">
        <v>2885</v>
      </c>
      <c r="O95">
        <v>106999</v>
      </c>
      <c r="Q95">
        <v>-2208475.35</v>
      </c>
      <c r="R95">
        <v>2656385</v>
      </c>
      <c r="S95">
        <v>20610.41</v>
      </c>
      <c r="V95">
        <v>98892.66</v>
      </c>
      <c r="X95">
        <v>215503.66</v>
      </c>
      <c r="AA95">
        <v>114326.53</v>
      </c>
      <c r="AB95">
        <v>19717.41</v>
      </c>
      <c r="AD95" s="123">
        <f t="shared" si="8"/>
        <v>204069.8</v>
      </c>
      <c r="AE95" s="181">
        <f t="shared" si="9"/>
        <v>524848</v>
      </c>
      <c r="AF95" s="142">
        <f t="shared" si="10"/>
        <v>-320778.2</v>
      </c>
      <c r="AG95" s="182">
        <f t="shared" si="11"/>
        <v>119503.07</v>
      </c>
      <c r="AH95" s="183">
        <f t="shared" si="12"/>
        <v>349547.6</v>
      </c>
      <c r="AI95" s="125">
        <f t="shared" si="7"/>
        <v>-230044.52999999997</v>
      </c>
    </row>
    <row r="96" spans="1:35" ht="14.4" thickBot="1" x14ac:dyDescent="0.3">
      <c r="A96" s="35" t="s">
        <v>357</v>
      </c>
      <c r="B96" s="35" t="s">
        <v>358</v>
      </c>
      <c r="C96" s="50">
        <v>2779</v>
      </c>
      <c r="D96" s="51" t="s">
        <v>574</v>
      </c>
      <c r="E96" t="s">
        <v>2410</v>
      </c>
      <c r="F96">
        <v>72573.83</v>
      </c>
      <c r="G96">
        <v>9200</v>
      </c>
      <c r="H96">
        <v>16656.87</v>
      </c>
      <c r="I96">
        <v>302241.53000000003</v>
      </c>
      <c r="J96">
        <v>30292.92</v>
      </c>
      <c r="L96">
        <v>55336.59</v>
      </c>
      <c r="M96">
        <v>161264</v>
      </c>
      <c r="N96">
        <v>0</v>
      </c>
      <c r="O96">
        <v>56355</v>
      </c>
      <c r="Q96">
        <v>-2380351.23</v>
      </c>
      <c r="R96">
        <v>2668500</v>
      </c>
      <c r="S96">
        <v>21435.1</v>
      </c>
      <c r="V96">
        <v>137379.5</v>
      </c>
      <c r="X96">
        <v>196219.5</v>
      </c>
      <c r="Y96">
        <v>688</v>
      </c>
      <c r="AA96">
        <v>81884.14</v>
      </c>
      <c r="AB96">
        <v>10162.17</v>
      </c>
      <c r="AD96" s="123">
        <f t="shared" si="8"/>
        <v>98430.7</v>
      </c>
      <c r="AE96" s="181">
        <f t="shared" si="9"/>
        <v>216600.59</v>
      </c>
      <c r="AF96" s="142">
        <f t="shared" si="10"/>
        <v>-118169.89</v>
      </c>
      <c r="AG96" s="182">
        <f t="shared" si="11"/>
        <v>158814.6</v>
      </c>
      <c r="AH96" s="183">
        <f t="shared" si="12"/>
        <v>288953.81</v>
      </c>
      <c r="AI96" s="125">
        <f t="shared" si="7"/>
        <v>-130139.20999999999</v>
      </c>
    </row>
    <row r="97" spans="1:35" ht="14.4" thickBot="1" x14ac:dyDescent="0.3">
      <c r="A97" s="35" t="s">
        <v>357</v>
      </c>
      <c r="B97" s="35" t="s">
        <v>358</v>
      </c>
      <c r="C97" s="50">
        <v>5936</v>
      </c>
      <c r="D97" s="51" t="s">
        <v>575</v>
      </c>
      <c r="E97" t="s">
        <v>2411</v>
      </c>
      <c r="F97">
        <v>1327663.32</v>
      </c>
      <c r="G97">
        <v>13900</v>
      </c>
      <c r="H97">
        <v>39707.15</v>
      </c>
      <c r="I97">
        <v>2781206.36</v>
      </c>
      <c r="J97">
        <v>157647.26999999999</v>
      </c>
      <c r="L97">
        <v>130836.46</v>
      </c>
      <c r="N97">
        <v>2276</v>
      </c>
      <c r="O97">
        <v>1171348.46</v>
      </c>
      <c r="Q97">
        <v>-6353420.4800000004</v>
      </c>
      <c r="R97">
        <v>9526566.6699999999</v>
      </c>
      <c r="S97">
        <v>67680.710000000006</v>
      </c>
      <c r="T97">
        <v>428122</v>
      </c>
      <c r="V97">
        <v>253795.9</v>
      </c>
      <c r="X97">
        <v>441603.04</v>
      </c>
      <c r="Y97">
        <v>648</v>
      </c>
      <c r="AA97">
        <v>386087.32</v>
      </c>
      <c r="AB97">
        <v>78743.259999999995</v>
      </c>
      <c r="AD97" s="123">
        <f t="shared" si="8"/>
        <v>1381270.47</v>
      </c>
      <c r="AE97" s="181">
        <f t="shared" si="9"/>
        <v>133112.46000000002</v>
      </c>
      <c r="AF97" s="142">
        <f t="shared" si="10"/>
        <v>1248158.01</v>
      </c>
      <c r="AG97" s="182">
        <f t="shared" si="11"/>
        <v>749598.61</v>
      </c>
      <c r="AH97" s="183">
        <f t="shared" si="12"/>
        <v>907081.62</v>
      </c>
      <c r="AI97" s="125">
        <f t="shared" si="7"/>
        <v>-157483.01</v>
      </c>
    </row>
    <row r="98" spans="1:35" ht="14.4" thickBot="1" x14ac:dyDescent="0.3">
      <c r="A98" s="35" t="s">
        <v>357</v>
      </c>
      <c r="B98" s="35" t="s">
        <v>358</v>
      </c>
      <c r="C98" s="50">
        <v>2905</v>
      </c>
      <c r="D98" s="51" t="s">
        <v>576</v>
      </c>
      <c r="E98" t="s">
        <v>2413</v>
      </c>
      <c r="F98">
        <v>788384.09</v>
      </c>
      <c r="G98">
        <v>9400</v>
      </c>
      <c r="H98">
        <v>0</v>
      </c>
      <c r="I98">
        <v>308933.56</v>
      </c>
      <c r="J98">
        <v>937.56</v>
      </c>
      <c r="L98">
        <v>68084.83</v>
      </c>
      <c r="M98">
        <v>4450</v>
      </c>
      <c r="N98">
        <v>0</v>
      </c>
      <c r="O98">
        <v>90120</v>
      </c>
      <c r="Q98">
        <v>-1575328.6</v>
      </c>
      <c r="R98">
        <v>2647000</v>
      </c>
      <c r="S98">
        <v>25110.83</v>
      </c>
      <c r="V98">
        <v>133324.5</v>
      </c>
      <c r="X98">
        <v>181865.5</v>
      </c>
      <c r="Y98">
        <v>472</v>
      </c>
      <c r="Z98">
        <v>440</v>
      </c>
      <c r="AA98">
        <v>91473.23</v>
      </c>
      <c r="AB98">
        <v>10855.62</v>
      </c>
      <c r="AD98" s="123">
        <f t="shared" si="8"/>
        <v>797784.09</v>
      </c>
      <c r="AE98" s="181">
        <f t="shared" si="9"/>
        <v>72534.83</v>
      </c>
      <c r="AF98" s="142">
        <f t="shared" si="10"/>
        <v>725249.26</v>
      </c>
      <c r="AG98" s="182">
        <f t="shared" si="11"/>
        <v>158435.33000000002</v>
      </c>
      <c r="AH98" s="183">
        <f t="shared" si="12"/>
        <v>285106.34999999998</v>
      </c>
      <c r="AI98" s="125">
        <f t="shared" si="7"/>
        <v>-126671.01999999996</v>
      </c>
    </row>
    <row r="99" spans="1:35" ht="14.4" thickBot="1" x14ac:dyDescent="0.3">
      <c r="A99" s="35" t="s">
        <v>357</v>
      </c>
      <c r="B99" s="35" t="s">
        <v>358</v>
      </c>
      <c r="C99" s="50">
        <v>2680</v>
      </c>
      <c r="D99" s="51" t="s">
        <v>577</v>
      </c>
      <c r="E99" t="s">
        <v>2431</v>
      </c>
      <c r="F99">
        <v>876081.95</v>
      </c>
      <c r="G99">
        <v>6200</v>
      </c>
      <c r="H99">
        <v>0</v>
      </c>
      <c r="I99">
        <v>88222.82</v>
      </c>
      <c r="J99">
        <v>79981.14</v>
      </c>
      <c r="L99">
        <v>51020.09</v>
      </c>
      <c r="M99">
        <v>5500</v>
      </c>
      <c r="N99">
        <v>940.53</v>
      </c>
      <c r="O99">
        <v>657216</v>
      </c>
      <c r="Q99">
        <v>-1433062.19</v>
      </c>
      <c r="R99">
        <v>1913700</v>
      </c>
      <c r="S99">
        <v>22677.06</v>
      </c>
      <c r="U99">
        <v>1359.91</v>
      </c>
      <c r="V99">
        <v>91271.5</v>
      </c>
      <c r="X99">
        <v>148000.5</v>
      </c>
      <c r="AA99">
        <v>102743.46</v>
      </c>
      <c r="AB99">
        <v>9393.0300000000007</v>
      </c>
      <c r="AD99" s="123">
        <f t="shared" si="8"/>
        <v>882281.95</v>
      </c>
      <c r="AE99" s="181">
        <f t="shared" si="9"/>
        <v>57460.619999999995</v>
      </c>
      <c r="AF99" s="142">
        <f t="shared" si="10"/>
        <v>824821.33</v>
      </c>
      <c r="AG99" s="182">
        <f t="shared" si="11"/>
        <v>115308.47</v>
      </c>
      <c r="AH99" s="183">
        <f t="shared" si="12"/>
        <v>260136.99000000002</v>
      </c>
      <c r="AI99" s="125">
        <f t="shared" si="7"/>
        <v>-144828.52000000002</v>
      </c>
    </row>
    <row r="100" spans="1:35" x14ac:dyDescent="0.25">
      <c r="AD100" s="123">
        <f t="shared" si="8"/>
        <v>0</v>
      </c>
      <c r="AE100" s="181">
        <f t="shared" si="9"/>
        <v>0</v>
      </c>
      <c r="AF100" s="142">
        <f t="shared" si="10"/>
        <v>0</v>
      </c>
      <c r="AG100" s="182">
        <f t="shared" si="11"/>
        <v>0</v>
      </c>
      <c r="AH100" s="183">
        <f t="shared" si="12"/>
        <v>0</v>
      </c>
      <c r="AI100" s="125">
        <f t="shared" si="7"/>
        <v>0</v>
      </c>
    </row>
    <row r="101" spans="1:35" x14ac:dyDescent="0.25">
      <c r="AD101" s="123">
        <f t="shared" si="8"/>
        <v>0</v>
      </c>
      <c r="AE101" s="181">
        <f t="shared" si="9"/>
        <v>0</v>
      </c>
      <c r="AF101" s="142">
        <f t="shared" si="10"/>
        <v>0</v>
      </c>
      <c r="AG101" s="182">
        <f t="shared" si="11"/>
        <v>0</v>
      </c>
      <c r="AH101" s="183">
        <f t="shared" si="12"/>
        <v>0</v>
      </c>
      <c r="AI101" s="125">
        <f t="shared" si="7"/>
        <v>0</v>
      </c>
    </row>
    <row r="102" spans="1:35" x14ac:dyDescent="0.25">
      <c r="AD102" s="123">
        <f t="shared" si="8"/>
        <v>0</v>
      </c>
      <c r="AE102" s="181">
        <f t="shared" si="9"/>
        <v>0</v>
      </c>
      <c r="AF102" s="142">
        <f t="shared" si="10"/>
        <v>0</v>
      </c>
      <c r="AG102" s="182">
        <f t="shared" si="11"/>
        <v>0</v>
      </c>
      <c r="AH102" s="183">
        <f t="shared" si="12"/>
        <v>0</v>
      </c>
      <c r="AI102" s="125">
        <f t="shared" ref="AI102:AI165" si="13">AG102-AH102</f>
        <v>0</v>
      </c>
    </row>
    <row r="103" spans="1:35" x14ac:dyDescent="0.25">
      <c r="AD103" s="123">
        <f t="shared" si="8"/>
        <v>0</v>
      </c>
      <c r="AE103" s="181">
        <f t="shared" si="9"/>
        <v>0</v>
      </c>
      <c r="AF103" s="142">
        <f t="shared" si="10"/>
        <v>0</v>
      </c>
      <c r="AG103" s="182">
        <f t="shared" si="11"/>
        <v>0</v>
      </c>
      <c r="AH103" s="183">
        <f t="shared" si="12"/>
        <v>0</v>
      </c>
      <c r="AI103" s="125">
        <f t="shared" si="13"/>
        <v>0</v>
      </c>
    </row>
    <row r="104" spans="1:35" x14ac:dyDescent="0.25">
      <c r="AD104" s="123">
        <f t="shared" si="8"/>
        <v>0</v>
      </c>
      <c r="AE104" s="181">
        <f t="shared" si="9"/>
        <v>0</v>
      </c>
      <c r="AF104" s="142">
        <f t="shared" si="10"/>
        <v>0</v>
      </c>
      <c r="AG104" s="182">
        <f t="shared" si="11"/>
        <v>0</v>
      </c>
      <c r="AH104" s="183">
        <f t="shared" si="12"/>
        <v>0</v>
      </c>
      <c r="AI104" s="125">
        <f t="shared" si="13"/>
        <v>0</v>
      </c>
    </row>
    <row r="105" spans="1:35" x14ac:dyDescent="0.25">
      <c r="AD105" s="123">
        <f t="shared" si="8"/>
        <v>0</v>
      </c>
      <c r="AE105" s="181">
        <f t="shared" si="9"/>
        <v>0</v>
      </c>
      <c r="AF105" s="142">
        <f t="shared" si="10"/>
        <v>0</v>
      </c>
      <c r="AG105" s="182">
        <f t="shared" si="11"/>
        <v>0</v>
      </c>
      <c r="AH105" s="183">
        <f t="shared" si="12"/>
        <v>0</v>
      </c>
      <c r="AI105" s="125">
        <f t="shared" si="13"/>
        <v>0</v>
      </c>
    </row>
    <row r="106" spans="1:35" x14ac:dyDescent="0.25">
      <c r="AD106" s="123">
        <f t="shared" si="8"/>
        <v>0</v>
      </c>
      <c r="AE106" s="181">
        <f t="shared" si="9"/>
        <v>0</v>
      </c>
      <c r="AF106" s="142">
        <f t="shared" si="10"/>
        <v>0</v>
      </c>
      <c r="AG106" s="182">
        <f t="shared" si="11"/>
        <v>0</v>
      </c>
      <c r="AH106" s="183">
        <f t="shared" si="12"/>
        <v>0</v>
      </c>
      <c r="AI106" s="125">
        <f t="shared" si="13"/>
        <v>0</v>
      </c>
    </row>
    <row r="107" spans="1:35" x14ac:dyDescent="0.25">
      <c r="AD107" s="123">
        <f t="shared" si="8"/>
        <v>0</v>
      </c>
      <c r="AE107" s="181">
        <f t="shared" si="9"/>
        <v>0</v>
      </c>
      <c r="AF107" s="142">
        <f t="shared" si="10"/>
        <v>0</v>
      </c>
      <c r="AG107" s="182">
        <f t="shared" si="11"/>
        <v>0</v>
      </c>
      <c r="AH107" s="183">
        <f t="shared" si="12"/>
        <v>0</v>
      </c>
      <c r="AI107" s="125">
        <f t="shared" si="13"/>
        <v>0</v>
      </c>
    </row>
    <row r="108" spans="1:35" x14ac:dyDescent="0.25">
      <c r="AD108" s="123">
        <f t="shared" si="8"/>
        <v>0</v>
      </c>
      <c r="AE108" s="181">
        <f t="shared" si="9"/>
        <v>0</v>
      </c>
      <c r="AF108" s="142">
        <f t="shared" si="10"/>
        <v>0</v>
      </c>
      <c r="AG108" s="182">
        <f t="shared" si="11"/>
        <v>0</v>
      </c>
      <c r="AH108" s="183">
        <f t="shared" si="12"/>
        <v>0</v>
      </c>
      <c r="AI108" s="125">
        <f t="shared" si="13"/>
        <v>0</v>
      </c>
    </row>
    <row r="109" spans="1:35" x14ac:dyDescent="0.25">
      <c r="AD109" s="123">
        <f t="shared" si="8"/>
        <v>0</v>
      </c>
      <c r="AE109" s="181">
        <f t="shared" si="9"/>
        <v>0</v>
      </c>
      <c r="AF109" s="142">
        <f t="shared" si="10"/>
        <v>0</v>
      </c>
      <c r="AG109" s="182">
        <f t="shared" si="11"/>
        <v>0</v>
      </c>
      <c r="AH109" s="183">
        <f t="shared" si="12"/>
        <v>0</v>
      </c>
      <c r="AI109" s="125">
        <f t="shared" si="13"/>
        <v>0</v>
      </c>
    </row>
    <row r="110" spans="1:35" x14ac:dyDescent="0.25">
      <c r="AD110" s="123">
        <f t="shared" si="8"/>
        <v>0</v>
      </c>
      <c r="AE110" s="181">
        <f t="shared" si="9"/>
        <v>0</v>
      </c>
      <c r="AF110" s="142">
        <f t="shared" si="10"/>
        <v>0</v>
      </c>
      <c r="AG110" s="182">
        <f t="shared" si="11"/>
        <v>0</v>
      </c>
      <c r="AH110" s="183">
        <f t="shared" si="12"/>
        <v>0</v>
      </c>
      <c r="AI110" s="125">
        <f t="shared" si="13"/>
        <v>0</v>
      </c>
    </row>
    <row r="111" spans="1:35" x14ac:dyDescent="0.25">
      <c r="AD111" s="123">
        <f t="shared" si="8"/>
        <v>0</v>
      </c>
      <c r="AE111" s="181">
        <f t="shared" si="9"/>
        <v>0</v>
      </c>
      <c r="AF111" s="142">
        <f t="shared" si="10"/>
        <v>0</v>
      </c>
      <c r="AG111" s="182">
        <f t="shared" si="11"/>
        <v>0</v>
      </c>
      <c r="AH111" s="183">
        <f t="shared" si="12"/>
        <v>0</v>
      </c>
      <c r="AI111" s="125">
        <f t="shared" si="13"/>
        <v>0</v>
      </c>
    </row>
    <row r="112" spans="1:35" x14ac:dyDescent="0.25">
      <c r="AD112" s="123">
        <f t="shared" si="8"/>
        <v>0</v>
      </c>
      <c r="AE112" s="181">
        <f t="shared" si="9"/>
        <v>0</v>
      </c>
      <c r="AF112" s="142">
        <f t="shared" si="10"/>
        <v>0</v>
      </c>
      <c r="AG112" s="182">
        <f t="shared" si="11"/>
        <v>0</v>
      </c>
      <c r="AH112" s="183">
        <f t="shared" si="12"/>
        <v>0</v>
      </c>
      <c r="AI112" s="125">
        <f t="shared" si="13"/>
        <v>0</v>
      </c>
    </row>
    <row r="113" spans="30:35" x14ac:dyDescent="0.25">
      <c r="AD113" s="123">
        <f t="shared" si="8"/>
        <v>0</v>
      </c>
      <c r="AE113" s="181">
        <f t="shared" si="9"/>
        <v>0</v>
      </c>
      <c r="AF113" s="142">
        <f t="shared" si="10"/>
        <v>0</v>
      </c>
      <c r="AG113" s="182">
        <f t="shared" si="11"/>
        <v>0</v>
      </c>
      <c r="AH113" s="183">
        <f t="shared" si="12"/>
        <v>0</v>
      </c>
      <c r="AI113" s="125">
        <f t="shared" si="13"/>
        <v>0</v>
      </c>
    </row>
    <row r="114" spans="30:35" x14ac:dyDescent="0.25">
      <c r="AD114" s="123">
        <f t="shared" si="8"/>
        <v>0</v>
      </c>
      <c r="AE114" s="181">
        <f t="shared" si="9"/>
        <v>0</v>
      </c>
      <c r="AF114" s="142">
        <f t="shared" si="10"/>
        <v>0</v>
      </c>
      <c r="AG114" s="182">
        <f t="shared" si="11"/>
        <v>0</v>
      </c>
      <c r="AH114" s="183">
        <f t="shared" si="12"/>
        <v>0</v>
      </c>
      <c r="AI114" s="125">
        <f t="shared" si="13"/>
        <v>0</v>
      </c>
    </row>
    <row r="115" spans="30:35" x14ac:dyDescent="0.25">
      <c r="AD115" s="123">
        <f t="shared" si="8"/>
        <v>0</v>
      </c>
      <c r="AE115" s="181">
        <f t="shared" si="9"/>
        <v>0</v>
      </c>
      <c r="AF115" s="142">
        <f t="shared" si="10"/>
        <v>0</v>
      </c>
      <c r="AG115" s="182">
        <f t="shared" si="11"/>
        <v>0</v>
      </c>
      <c r="AH115" s="183">
        <f t="shared" si="12"/>
        <v>0</v>
      </c>
      <c r="AI115" s="125">
        <f t="shared" si="13"/>
        <v>0</v>
      </c>
    </row>
    <row r="116" spans="30:35" x14ac:dyDescent="0.25">
      <c r="AD116" s="123">
        <f t="shared" si="8"/>
        <v>0</v>
      </c>
      <c r="AE116" s="181">
        <f t="shared" si="9"/>
        <v>0</v>
      </c>
      <c r="AF116" s="142">
        <f t="shared" si="10"/>
        <v>0</v>
      </c>
      <c r="AG116" s="182">
        <f t="shared" si="11"/>
        <v>0</v>
      </c>
      <c r="AH116" s="183">
        <f t="shared" si="12"/>
        <v>0</v>
      </c>
      <c r="AI116" s="125">
        <f t="shared" si="13"/>
        <v>0</v>
      </c>
    </row>
    <row r="117" spans="30:35" x14ac:dyDescent="0.25">
      <c r="AD117" s="123">
        <f t="shared" si="8"/>
        <v>0</v>
      </c>
      <c r="AE117" s="181">
        <f t="shared" si="9"/>
        <v>0</v>
      </c>
      <c r="AF117" s="142">
        <f t="shared" si="10"/>
        <v>0</v>
      </c>
      <c r="AG117" s="182">
        <f t="shared" si="11"/>
        <v>0</v>
      </c>
      <c r="AH117" s="183">
        <f t="shared" si="12"/>
        <v>0</v>
      </c>
      <c r="AI117" s="125">
        <f t="shared" si="13"/>
        <v>0</v>
      </c>
    </row>
    <row r="118" spans="30:35" x14ac:dyDescent="0.25">
      <c r="AD118" s="123">
        <f t="shared" si="8"/>
        <v>0</v>
      </c>
      <c r="AE118" s="181">
        <f t="shared" si="9"/>
        <v>0</v>
      </c>
      <c r="AF118" s="142">
        <f t="shared" si="10"/>
        <v>0</v>
      </c>
      <c r="AG118" s="182">
        <f t="shared" si="11"/>
        <v>0</v>
      </c>
      <c r="AH118" s="183">
        <f t="shared" si="12"/>
        <v>0</v>
      </c>
      <c r="AI118" s="125">
        <f t="shared" si="13"/>
        <v>0</v>
      </c>
    </row>
    <row r="119" spans="30:35" x14ac:dyDescent="0.25">
      <c r="AD119" s="123">
        <f t="shared" si="8"/>
        <v>0</v>
      </c>
      <c r="AE119" s="181">
        <f t="shared" si="9"/>
        <v>0</v>
      </c>
      <c r="AF119" s="142">
        <f t="shared" si="10"/>
        <v>0</v>
      </c>
      <c r="AG119" s="182">
        <f t="shared" si="11"/>
        <v>0</v>
      </c>
      <c r="AH119" s="183">
        <f t="shared" si="12"/>
        <v>0</v>
      </c>
      <c r="AI119" s="125">
        <f t="shared" si="13"/>
        <v>0</v>
      </c>
    </row>
    <row r="120" spans="30:35" x14ac:dyDescent="0.25">
      <c r="AD120" s="123">
        <f t="shared" si="8"/>
        <v>0</v>
      </c>
      <c r="AE120" s="181">
        <f t="shared" si="9"/>
        <v>0</v>
      </c>
      <c r="AF120" s="142">
        <f t="shared" si="10"/>
        <v>0</v>
      </c>
      <c r="AG120" s="182">
        <f t="shared" si="11"/>
        <v>0</v>
      </c>
      <c r="AH120" s="183">
        <f t="shared" si="12"/>
        <v>0</v>
      </c>
      <c r="AI120" s="125">
        <f t="shared" si="13"/>
        <v>0</v>
      </c>
    </row>
    <row r="121" spans="30:35" x14ac:dyDescent="0.25">
      <c r="AD121" s="123">
        <f t="shared" si="8"/>
        <v>0</v>
      </c>
      <c r="AE121" s="181">
        <f t="shared" si="9"/>
        <v>0</v>
      </c>
      <c r="AF121" s="142">
        <f t="shared" si="10"/>
        <v>0</v>
      </c>
      <c r="AG121" s="182">
        <f t="shared" si="11"/>
        <v>0</v>
      </c>
      <c r="AH121" s="183">
        <f t="shared" si="12"/>
        <v>0</v>
      </c>
      <c r="AI121" s="125">
        <f t="shared" si="13"/>
        <v>0</v>
      </c>
    </row>
    <row r="122" spans="30:35" x14ac:dyDescent="0.25">
      <c r="AD122" s="123">
        <f t="shared" si="8"/>
        <v>0</v>
      </c>
      <c r="AE122" s="181">
        <f t="shared" si="9"/>
        <v>0</v>
      </c>
      <c r="AF122" s="142">
        <f t="shared" si="10"/>
        <v>0</v>
      </c>
      <c r="AG122" s="182">
        <f t="shared" si="11"/>
        <v>0</v>
      </c>
      <c r="AH122" s="183">
        <f t="shared" si="12"/>
        <v>0</v>
      </c>
      <c r="AI122" s="125">
        <f t="shared" si="13"/>
        <v>0</v>
      </c>
    </row>
    <row r="123" spans="30:35" x14ac:dyDescent="0.25">
      <c r="AD123" s="123">
        <f t="shared" si="8"/>
        <v>0</v>
      </c>
      <c r="AE123" s="181">
        <f t="shared" si="9"/>
        <v>0</v>
      </c>
      <c r="AF123" s="142">
        <f t="shared" si="10"/>
        <v>0</v>
      </c>
      <c r="AG123" s="182">
        <f t="shared" si="11"/>
        <v>0</v>
      </c>
      <c r="AH123" s="183">
        <f t="shared" si="12"/>
        <v>0</v>
      </c>
      <c r="AI123" s="125">
        <f t="shared" si="13"/>
        <v>0</v>
      </c>
    </row>
    <row r="124" spans="30:35" x14ac:dyDescent="0.25">
      <c r="AD124" s="123">
        <f t="shared" si="8"/>
        <v>0</v>
      </c>
      <c r="AE124" s="181">
        <f t="shared" si="9"/>
        <v>0</v>
      </c>
      <c r="AF124" s="142">
        <f t="shared" si="10"/>
        <v>0</v>
      </c>
      <c r="AG124" s="182">
        <f t="shared" si="11"/>
        <v>0</v>
      </c>
      <c r="AH124" s="183">
        <f t="shared" si="12"/>
        <v>0</v>
      </c>
      <c r="AI124" s="125">
        <f t="shared" si="13"/>
        <v>0</v>
      </c>
    </row>
    <row r="125" spans="30:35" x14ac:dyDescent="0.25">
      <c r="AD125" s="123">
        <f t="shared" si="8"/>
        <v>0</v>
      </c>
      <c r="AE125" s="181">
        <f t="shared" si="9"/>
        <v>0</v>
      </c>
      <c r="AF125" s="142">
        <f t="shared" si="10"/>
        <v>0</v>
      </c>
      <c r="AG125" s="182">
        <f t="shared" si="11"/>
        <v>0</v>
      </c>
      <c r="AH125" s="183">
        <f t="shared" si="12"/>
        <v>0</v>
      </c>
      <c r="AI125" s="125">
        <f t="shared" si="13"/>
        <v>0</v>
      </c>
    </row>
    <row r="126" spans="30:35" x14ac:dyDescent="0.25">
      <c r="AD126" s="123">
        <f t="shared" si="8"/>
        <v>0</v>
      </c>
      <c r="AE126" s="181">
        <f t="shared" si="9"/>
        <v>0</v>
      </c>
      <c r="AF126" s="142">
        <f t="shared" si="10"/>
        <v>0</v>
      </c>
      <c r="AG126" s="182">
        <f t="shared" si="11"/>
        <v>0</v>
      </c>
      <c r="AH126" s="183">
        <f t="shared" si="12"/>
        <v>0</v>
      </c>
      <c r="AI126" s="125">
        <f t="shared" si="13"/>
        <v>0</v>
      </c>
    </row>
    <row r="127" spans="30:35" x14ac:dyDescent="0.25">
      <c r="AD127" s="123">
        <f t="shared" si="8"/>
        <v>0</v>
      </c>
      <c r="AE127" s="181">
        <f t="shared" si="9"/>
        <v>0</v>
      </c>
      <c r="AF127" s="142">
        <f t="shared" si="10"/>
        <v>0</v>
      </c>
      <c r="AG127" s="182">
        <f t="shared" si="11"/>
        <v>0</v>
      </c>
      <c r="AH127" s="183">
        <f t="shared" si="12"/>
        <v>0</v>
      </c>
      <c r="AI127" s="125">
        <f t="shared" si="13"/>
        <v>0</v>
      </c>
    </row>
    <row r="128" spans="30:35" x14ac:dyDescent="0.25">
      <c r="AD128" s="123">
        <f t="shared" si="8"/>
        <v>0</v>
      </c>
      <c r="AE128" s="181">
        <f t="shared" si="9"/>
        <v>0</v>
      </c>
      <c r="AF128" s="142">
        <f t="shared" si="10"/>
        <v>0</v>
      </c>
      <c r="AG128" s="182">
        <f t="shared" si="11"/>
        <v>0</v>
      </c>
      <c r="AH128" s="183">
        <f t="shared" si="12"/>
        <v>0</v>
      </c>
      <c r="AI128" s="125">
        <f t="shared" si="13"/>
        <v>0</v>
      </c>
    </row>
    <row r="129" spans="30:35" x14ac:dyDescent="0.25">
      <c r="AD129" s="123">
        <f t="shared" si="8"/>
        <v>0</v>
      </c>
      <c r="AE129" s="181">
        <f t="shared" si="9"/>
        <v>0</v>
      </c>
      <c r="AF129" s="142">
        <f t="shared" si="10"/>
        <v>0</v>
      </c>
      <c r="AG129" s="182">
        <f t="shared" si="11"/>
        <v>0</v>
      </c>
      <c r="AH129" s="183">
        <f t="shared" si="12"/>
        <v>0</v>
      </c>
      <c r="AI129" s="125">
        <f t="shared" si="13"/>
        <v>0</v>
      </c>
    </row>
    <row r="130" spans="30:35" x14ac:dyDescent="0.25">
      <c r="AD130" s="123">
        <f t="shared" si="8"/>
        <v>0</v>
      </c>
      <c r="AE130" s="181">
        <f t="shared" si="9"/>
        <v>0</v>
      </c>
      <c r="AF130" s="142">
        <f t="shared" si="10"/>
        <v>0</v>
      </c>
      <c r="AG130" s="182">
        <f t="shared" si="11"/>
        <v>0</v>
      </c>
      <c r="AH130" s="183">
        <f t="shared" si="12"/>
        <v>0</v>
      </c>
      <c r="AI130" s="125">
        <f t="shared" si="13"/>
        <v>0</v>
      </c>
    </row>
    <row r="131" spans="30:35" x14ac:dyDescent="0.25">
      <c r="AD131" s="123">
        <f t="shared" si="8"/>
        <v>0</v>
      </c>
      <c r="AE131" s="181">
        <f t="shared" si="9"/>
        <v>0</v>
      </c>
      <c r="AF131" s="142">
        <f t="shared" si="10"/>
        <v>0</v>
      </c>
      <c r="AG131" s="182">
        <f t="shared" si="11"/>
        <v>0</v>
      </c>
      <c r="AH131" s="183">
        <f t="shared" si="12"/>
        <v>0</v>
      </c>
      <c r="AI131" s="125">
        <f t="shared" si="13"/>
        <v>0</v>
      </c>
    </row>
    <row r="132" spans="30:35" x14ac:dyDescent="0.25">
      <c r="AD132" s="123">
        <f t="shared" si="8"/>
        <v>0</v>
      </c>
      <c r="AE132" s="181">
        <f t="shared" si="9"/>
        <v>0</v>
      </c>
      <c r="AF132" s="142">
        <f t="shared" si="10"/>
        <v>0</v>
      </c>
      <c r="AG132" s="182">
        <f t="shared" si="11"/>
        <v>0</v>
      </c>
      <c r="AH132" s="183">
        <f t="shared" si="12"/>
        <v>0</v>
      </c>
      <c r="AI132" s="125">
        <f t="shared" si="13"/>
        <v>0</v>
      </c>
    </row>
    <row r="133" spans="30:35" x14ac:dyDescent="0.25">
      <c r="AD133" s="123">
        <f t="shared" ref="AD133:AD188" si="14">SUM(F133:H133)</f>
        <v>0</v>
      </c>
      <c r="AE133" s="181">
        <f t="shared" ref="AE133:AE188" si="15">SUM(L133:N133)</f>
        <v>0</v>
      </c>
      <c r="AF133" s="142">
        <f t="shared" ref="AF133:AF188" si="16">AD133-AE133</f>
        <v>0</v>
      </c>
      <c r="AG133" s="182">
        <f t="shared" ref="AG133:AG188" si="17">SUM(S133:W133)</f>
        <v>0</v>
      </c>
      <c r="AH133" s="183">
        <f t="shared" ref="AH133:AH188" si="18">SUM(X133:AC133)</f>
        <v>0</v>
      </c>
      <c r="AI133" s="125">
        <f t="shared" si="13"/>
        <v>0</v>
      </c>
    </row>
    <row r="134" spans="30:35" x14ac:dyDescent="0.25">
      <c r="AD134" s="123">
        <f t="shared" si="14"/>
        <v>0</v>
      </c>
      <c r="AE134" s="181">
        <f t="shared" si="15"/>
        <v>0</v>
      </c>
      <c r="AF134" s="142">
        <f t="shared" si="16"/>
        <v>0</v>
      </c>
      <c r="AG134" s="182">
        <f t="shared" si="17"/>
        <v>0</v>
      </c>
      <c r="AH134" s="183">
        <f t="shared" si="18"/>
        <v>0</v>
      </c>
      <c r="AI134" s="125">
        <f t="shared" si="13"/>
        <v>0</v>
      </c>
    </row>
    <row r="135" spans="30:35" x14ac:dyDescent="0.25">
      <c r="AD135" s="123">
        <f t="shared" si="14"/>
        <v>0</v>
      </c>
      <c r="AE135" s="181">
        <f t="shared" si="15"/>
        <v>0</v>
      </c>
      <c r="AF135" s="142">
        <f t="shared" si="16"/>
        <v>0</v>
      </c>
      <c r="AG135" s="182">
        <f t="shared" si="17"/>
        <v>0</v>
      </c>
      <c r="AH135" s="183">
        <f t="shared" si="18"/>
        <v>0</v>
      </c>
      <c r="AI135" s="125">
        <f t="shared" si="13"/>
        <v>0</v>
      </c>
    </row>
    <row r="136" spans="30:35" x14ac:dyDescent="0.25">
      <c r="AD136" s="123">
        <f t="shared" si="14"/>
        <v>0</v>
      </c>
      <c r="AE136" s="181">
        <f t="shared" si="15"/>
        <v>0</v>
      </c>
      <c r="AF136" s="142">
        <f t="shared" si="16"/>
        <v>0</v>
      </c>
      <c r="AG136" s="182">
        <f t="shared" si="17"/>
        <v>0</v>
      </c>
      <c r="AH136" s="183">
        <f t="shared" si="18"/>
        <v>0</v>
      </c>
      <c r="AI136" s="125">
        <f t="shared" si="13"/>
        <v>0</v>
      </c>
    </row>
    <row r="137" spans="30:35" x14ac:dyDescent="0.25">
      <c r="AD137" s="123">
        <f t="shared" si="14"/>
        <v>0</v>
      </c>
      <c r="AE137" s="181">
        <f t="shared" si="15"/>
        <v>0</v>
      </c>
      <c r="AF137" s="142">
        <f t="shared" si="16"/>
        <v>0</v>
      </c>
      <c r="AG137" s="182">
        <f t="shared" si="17"/>
        <v>0</v>
      </c>
      <c r="AH137" s="183">
        <f t="shared" si="18"/>
        <v>0</v>
      </c>
      <c r="AI137" s="125">
        <f t="shared" si="13"/>
        <v>0</v>
      </c>
    </row>
    <row r="138" spans="30:35" x14ac:dyDescent="0.25">
      <c r="AD138" s="123">
        <f t="shared" si="14"/>
        <v>0</v>
      </c>
      <c r="AE138" s="181">
        <f t="shared" si="15"/>
        <v>0</v>
      </c>
      <c r="AF138" s="142">
        <f t="shared" si="16"/>
        <v>0</v>
      </c>
      <c r="AG138" s="182">
        <f t="shared" si="17"/>
        <v>0</v>
      </c>
      <c r="AH138" s="183">
        <f t="shared" si="18"/>
        <v>0</v>
      </c>
      <c r="AI138" s="125">
        <f t="shared" si="13"/>
        <v>0</v>
      </c>
    </row>
    <row r="139" spans="30:35" x14ac:dyDescent="0.25">
      <c r="AD139" s="123">
        <f t="shared" si="14"/>
        <v>0</v>
      </c>
      <c r="AE139" s="181">
        <f t="shared" si="15"/>
        <v>0</v>
      </c>
      <c r="AF139" s="142">
        <f t="shared" si="16"/>
        <v>0</v>
      </c>
      <c r="AG139" s="182">
        <f t="shared" si="17"/>
        <v>0</v>
      </c>
      <c r="AH139" s="183">
        <f t="shared" si="18"/>
        <v>0</v>
      </c>
      <c r="AI139" s="125">
        <f t="shared" si="13"/>
        <v>0</v>
      </c>
    </row>
    <row r="140" spans="30:35" x14ac:dyDescent="0.25">
      <c r="AD140" s="123">
        <f t="shared" si="14"/>
        <v>0</v>
      </c>
      <c r="AE140" s="181">
        <f t="shared" si="15"/>
        <v>0</v>
      </c>
      <c r="AF140" s="142">
        <f t="shared" si="16"/>
        <v>0</v>
      </c>
      <c r="AG140" s="182">
        <f t="shared" si="17"/>
        <v>0</v>
      </c>
      <c r="AH140" s="183">
        <f t="shared" si="18"/>
        <v>0</v>
      </c>
      <c r="AI140" s="125">
        <f t="shared" si="13"/>
        <v>0</v>
      </c>
    </row>
    <row r="141" spans="30:35" x14ac:dyDescent="0.25">
      <c r="AD141" s="123">
        <f t="shared" si="14"/>
        <v>0</v>
      </c>
      <c r="AE141" s="181">
        <f t="shared" si="15"/>
        <v>0</v>
      </c>
      <c r="AF141" s="142">
        <f t="shared" si="16"/>
        <v>0</v>
      </c>
      <c r="AG141" s="182">
        <f t="shared" si="17"/>
        <v>0</v>
      </c>
      <c r="AH141" s="183">
        <f t="shared" si="18"/>
        <v>0</v>
      </c>
      <c r="AI141" s="125">
        <f t="shared" si="13"/>
        <v>0</v>
      </c>
    </row>
    <row r="142" spans="30:35" x14ac:dyDescent="0.25">
      <c r="AD142" s="123">
        <f t="shared" si="14"/>
        <v>0</v>
      </c>
      <c r="AE142" s="181">
        <f t="shared" si="15"/>
        <v>0</v>
      </c>
      <c r="AF142" s="142">
        <f t="shared" si="16"/>
        <v>0</v>
      </c>
      <c r="AG142" s="182">
        <f t="shared" si="17"/>
        <v>0</v>
      </c>
      <c r="AH142" s="183">
        <f t="shared" si="18"/>
        <v>0</v>
      </c>
      <c r="AI142" s="125">
        <f t="shared" si="13"/>
        <v>0</v>
      </c>
    </row>
    <row r="143" spans="30:35" x14ac:dyDescent="0.25">
      <c r="AD143" s="123">
        <f t="shared" si="14"/>
        <v>0</v>
      </c>
      <c r="AE143" s="181">
        <f t="shared" si="15"/>
        <v>0</v>
      </c>
      <c r="AF143" s="142">
        <f t="shared" si="16"/>
        <v>0</v>
      </c>
      <c r="AG143" s="182">
        <f t="shared" si="17"/>
        <v>0</v>
      </c>
      <c r="AH143" s="183">
        <f t="shared" si="18"/>
        <v>0</v>
      </c>
      <c r="AI143" s="125">
        <f t="shared" si="13"/>
        <v>0</v>
      </c>
    </row>
    <row r="144" spans="30:35" x14ac:dyDescent="0.25">
      <c r="AD144" s="123">
        <f t="shared" si="14"/>
        <v>0</v>
      </c>
      <c r="AE144" s="181">
        <f t="shared" si="15"/>
        <v>0</v>
      </c>
      <c r="AF144" s="142">
        <f t="shared" si="16"/>
        <v>0</v>
      </c>
      <c r="AG144" s="182">
        <f t="shared" si="17"/>
        <v>0</v>
      </c>
      <c r="AH144" s="183">
        <f t="shared" si="18"/>
        <v>0</v>
      </c>
      <c r="AI144" s="125">
        <f t="shared" si="13"/>
        <v>0</v>
      </c>
    </row>
    <row r="145" spans="30:35" x14ac:dyDescent="0.25">
      <c r="AD145" s="123">
        <f t="shared" si="14"/>
        <v>0</v>
      </c>
      <c r="AE145" s="181">
        <f t="shared" si="15"/>
        <v>0</v>
      </c>
      <c r="AF145" s="142">
        <f t="shared" si="16"/>
        <v>0</v>
      </c>
      <c r="AG145" s="182">
        <f t="shared" si="17"/>
        <v>0</v>
      </c>
      <c r="AH145" s="183">
        <f t="shared" si="18"/>
        <v>0</v>
      </c>
      <c r="AI145" s="125">
        <f t="shared" si="13"/>
        <v>0</v>
      </c>
    </row>
    <row r="146" spans="30:35" x14ac:dyDescent="0.25">
      <c r="AD146" s="123">
        <f t="shared" si="14"/>
        <v>0</v>
      </c>
      <c r="AE146" s="181">
        <f t="shared" si="15"/>
        <v>0</v>
      </c>
      <c r="AF146" s="142">
        <f t="shared" si="16"/>
        <v>0</v>
      </c>
      <c r="AG146" s="182">
        <f t="shared" si="17"/>
        <v>0</v>
      </c>
      <c r="AH146" s="183">
        <f t="shared" si="18"/>
        <v>0</v>
      </c>
      <c r="AI146" s="125">
        <f t="shared" si="13"/>
        <v>0</v>
      </c>
    </row>
    <row r="147" spans="30:35" x14ac:dyDescent="0.25">
      <c r="AD147" s="123">
        <f t="shared" si="14"/>
        <v>0</v>
      </c>
      <c r="AE147" s="181">
        <f t="shared" si="15"/>
        <v>0</v>
      </c>
      <c r="AF147" s="142">
        <f t="shared" si="16"/>
        <v>0</v>
      </c>
      <c r="AG147" s="182">
        <f t="shared" si="17"/>
        <v>0</v>
      </c>
      <c r="AH147" s="183">
        <f t="shared" si="18"/>
        <v>0</v>
      </c>
      <c r="AI147" s="125">
        <f t="shared" si="13"/>
        <v>0</v>
      </c>
    </row>
    <row r="148" spans="30:35" x14ac:dyDescent="0.25">
      <c r="AD148" s="123">
        <f t="shared" si="14"/>
        <v>0</v>
      </c>
      <c r="AE148" s="181">
        <f t="shared" si="15"/>
        <v>0</v>
      </c>
      <c r="AF148" s="142">
        <f t="shared" si="16"/>
        <v>0</v>
      </c>
      <c r="AG148" s="182">
        <f t="shared" si="17"/>
        <v>0</v>
      </c>
      <c r="AH148" s="183">
        <f t="shared" si="18"/>
        <v>0</v>
      </c>
      <c r="AI148" s="125">
        <f t="shared" si="13"/>
        <v>0</v>
      </c>
    </row>
    <row r="149" spans="30:35" x14ac:dyDescent="0.25">
      <c r="AD149" s="123">
        <f t="shared" si="14"/>
        <v>0</v>
      </c>
      <c r="AE149" s="181">
        <f t="shared" si="15"/>
        <v>0</v>
      </c>
      <c r="AF149" s="142">
        <f t="shared" si="16"/>
        <v>0</v>
      </c>
      <c r="AG149" s="182">
        <f t="shared" si="17"/>
        <v>0</v>
      </c>
      <c r="AH149" s="183">
        <f t="shared" si="18"/>
        <v>0</v>
      </c>
      <c r="AI149" s="125">
        <f t="shared" si="13"/>
        <v>0</v>
      </c>
    </row>
    <row r="150" spans="30:35" x14ac:dyDescent="0.25">
      <c r="AD150" s="123">
        <f t="shared" si="14"/>
        <v>0</v>
      </c>
      <c r="AE150" s="181">
        <f t="shared" si="15"/>
        <v>0</v>
      </c>
      <c r="AF150" s="142">
        <f t="shared" si="16"/>
        <v>0</v>
      </c>
      <c r="AG150" s="182">
        <f t="shared" si="17"/>
        <v>0</v>
      </c>
      <c r="AH150" s="183">
        <f t="shared" si="18"/>
        <v>0</v>
      </c>
      <c r="AI150" s="125">
        <f t="shared" si="13"/>
        <v>0</v>
      </c>
    </row>
    <row r="151" spans="30:35" x14ac:dyDescent="0.25">
      <c r="AD151" s="123">
        <f t="shared" si="14"/>
        <v>0</v>
      </c>
      <c r="AE151" s="181">
        <f t="shared" si="15"/>
        <v>0</v>
      </c>
      <c r="AF151" s="142">
        <f t="shared" si="16"/>
        <v>0</v>
      </c>
      <c r="AG151" s="182">
        <f t="shared" si="17"/>
        <v>0</v>
      </c>
      <c r="AH151" s="183">
        <f t="shared" si="18"/>
        <v>0</v>
      </c>
      <c r="AI151" s="125">
        <f t="shared" si="13"/>
        <v>0</v>
      </c>
    </row>
    <row r="152" spans="30:35" x14ac:dyDescent="0.25">
      <c r="AD152" s="123">
        <f t="shared" si="14"/>
        <v>0</v>
      </c>
      <c r="AE152" s="181">
        <f t="shared" si="15"/>
        <v>0</v>
      </c>
      <c r="AF152" s="142">
        <f t="shared" si="16"/>
        <v>0</v>
      </c>
      <c r="AG152" s="182">
        <f t="shared" si="17"/>
        <v>0</v>
      </c>
      <c r="AH152" s="183">
        <f t="shared" si="18"/>
        <v>0</v>
      </c>
      <c r="AI152" s="125">
        <f t="shared" si="13"/>
        <v>0</v>
      </c>
    </row>
    <row r="153" spans="30:35" x14ac:dyDescent="0.25">
      <c r="AD153" s="123">
        <f t="shared" si="14"/>
        <v>0</v>
      </c>
      <c r="AE153" s="181">
        <f t="shared" si="15"/>
        <v>0</v>
      </c>
      <c r="AF153" s="142">
        <f t="shared" si="16"/>
        <v>0</v>
      </c>
      <c r="AG153" s="182">
        <f t="shared" si="17"/>
        <v>0</v>
      </c>
      <c r="AH153" s="183">
        <f t="shared" si="18"/>
        <v>0</v>
      </c>
      <c r="AI153" s="125">
        <f t="shared" si="13"/>
        <v>0</v>
      </c>
    </row>
    <row r="154" spans="30:35" x14ac:dyDescent="0.25">
      <c r="AD154" s="123">
        <f t="shared" si="14"/>
        <v>0</v>
      </c>
      <c r="AE154" s="181">
        <f t="shared" si="15"/>
        <v>0</v>
      </c>
      <c r="AF154" s="142">
        <f t="shared" si="16"/>
        <v>0</v>
      </c>
      <c r="AG154" s="182">
        <f t="shared" si="17"/>
        <v>0</v>
      </c>
      <c r="AH154" s="183">
        <f t="shared" si="18"/>
        <v>0</v>
      </c>
      <c r="AI154" s="125">
        <f t="shared" si="13"/>
        <v>0</v>
      </c>
    </row>
    <row r="155" spans="30:35" x14ac:dyDescent="0.25">
      <c r="AD155" s="123">
        <f t="shared" si="14"/>
        <v>0</v>
      </c>
      <c r="AE155" s="181">
        <f t="shared" si="15"/>
        <v>0</v>
      </c>
      <c r="AF155" s="142">
        <f t="shared" si="16"/>
        <v>0</v>
      </c>
      <c r="AG155" s="182">
        <f t="shared" si="17"/>
        <v>0</v>
      </c>
      <c r="AH155" s="183">
        <f t="shared" si="18"/>
        <v>0</v>
      </c>
      <c r="AI155" s="125">
        <f t="shared" si="13"/>
        <v>0</v>
      </c>
    </row>
    <row r="156" spans="30:35" x14ac:dyDescent="0.25">
      <c r="AD156" s="123">
        <f t="shared" si="14"/>
        <v>0</v>
      </c>
      <c r="AE156" s="181">
        <f t="shared" si="15"/>
        <v>0</v>
      </c>
      <c r="AF156" s="142">
        <f t="shared" si="16"/>
        <v>0</v>
      </c>
      <c r="AG156" s="182">
        <f t="shared" si="17"/>
        <v>0</v>
      </c>
      <c r="AH156" s="183">
        <f t="shared" si="18"/>
        <v>0</v>
      </c>
      <c r="AI156" s="125">
        <f t="shared" si="13"/>
        <v>0</v>
      </c>
    </row>
    <row r="157" spans="30:35" x14ac:dyDescent="0.25">
      <c r="AD157" s="123">
        <f t="shared" si="14"/>
        <v>0</v>
      </c>
      <c r="AE157" s="181">
        <f t="shared" si="15"/>
        <v>0</v>
      </c>
      <c r="AF157" s="142">
        <f t="shared" si="16"/>
        <v>0</v>
      </c>
      <c r="AG157" s="182">
        <f t="shared" si="17"/>
        <v>0</v>
      </c>
      <c r="AH157" s="183">
        <f t="shared" si="18"/>
        <v>0</v>
      </c>
      <c r="AI157" s="125">
        <f t="shared" si="13"/>
        <v>0</v>
      </c>
    </row>
    <row r="158" spans="30:35" x14ac:dyDescent="0.25">
      <c r="AD158" s="123">
        <f t="shared" si="14"/>
        <v>0</v>
      </c>
      <c r="AE158" s="181">
        <f t="shared" si="15"/>
        <v>0</v>
      </c>
      <c r="AF158" s="142">
        <f t="shared" si="16"/>
        <v>0</v>
      </c>
      <c r="AG158" s="182">
        <f t="shared" si="17"/>
        <v>0</v>
      </c>
      <c r="AH158" s="183">
        <f t="shared" si="18"/>
        <v>0</v>
      </c>
      <c r="AI158" s="125">
        <f t="shared" si="13"/>
        <v>0</v>
      </c>
    </row>
    <row r="159" spans="30:35" x14ac:dyDescent="0.25">
      <c r="AD159" s="123">
        <f t="shared" si="14"/>
        <v>0</v>
      </c>
      <c r="AE159" s="181">
        <f t="shared" si="15"/>
        <v>0</v>
      </c>
      <c r="AF159" s="142">
        <f t="shared" si="16"/>
        <v>0</v>
      </c>
      <c r="AG159" s="182">
        <f t="shared" si="17"/>
        <v>0</v>
      </c>
      <c r="AH159" s="183">
        <f t="shared" si="18"/>
        <v>0</v>
      </c>
      <c r="AI159" s="125">
        <f t="shared" si="13"/>
        <v>0</v>
      </c>
    </row>
    <row r="160" spans="30:35" x14ac:dyDescent="0.25">
      <c r="AD160" s="123">
        <f t="shared" si="14"/>
        <v>0</v>
      </c>
      <c r="AE160" s="181">
        <f t="shared" si="15"/>
        <v>0</v>
      </c>
      <c r="AF160" s="142">
        <f t="shared" si="16"/>
        <v>0</v>
      </c>
      <c r="AG160" s="182">
        <f t="shared" si="17"/>
        <v>0</v>
      </c>
      <c r="AH160" s="183">
        <f t="shared" si="18"/>
        <v>0</v>
      </c>
      <c r="AI160" s="125">
        <f t="shared" si="13"/>
        <v>0</v>
      </c>
    </row>
    <row r="161" spans="30:35" x14ac:dyDescent="0.25">
      <c r="AD161" s="123">
        <f t="shared" si="14"/>
        <v>0</v>
      </c>
      <c r="AE161" s="181">
        <f t="shared" si="15"/>
        <v>0</v>
      </c>
      <c r="AF161" s="142">
        <f t="shared" si="16"/>
        <v>0</v>
      </c>
      <c r="AG161" s="182">
        <f t="shared" si="17"/>
        <v>0</v>
      </c>
      <c r="AH161" s="183">
        <f t="shared" si="18"/>
        <v>0</v>
      </c>
      <c r="AI161" s="125">
        <f t="shared" si="13"/>
        <v>0</v>
      </c>
    </row>
    <row r="162" spans="30:35" x14ac:dyDescent="0.25">
      <c r="AD162" s="123">
        <f t="shared" si="14"/>
        <v>0</v>
      </c>
      <c r="AE162" s="181">
        <f t="shared" si="15"/>
        <v>0</v>
      </c>
      <c r="AF162" s="142">
        <f t="shared" si="16"/>
        <v>0</v>
      </c>
      <c r="AG162" s="182">
        <f t="shared" si="17"/>
        <v>0</v>
      </c>
      <c r="AH162" s="183">
        <f t="shared" si="18"/>
        <v>0</v>
      </c>
      <c r="AI162" s="125">
        <f t="shared" si="13"/>
        <v>0</v>
      </c>
    </row>
    <row r="163" spans="30:35" x14ac:dyDescent="0.25">
      <c r="AD163" s="123">
        <f t="shared" si="14"/>
        <v>0</v>
      </c>
      <c r="AE163" s="181">
        <f t="shared" si="15"/>
        <v>0</v>
      </c>
      <c r="AF163" s="142">
        <f t="shared" si="16"/>
        <v>0</v>
      </c>
      <c r="AG163" s="182">
        <f t="shared" si="17"/>
        <v>0</v>
      </c>
      <c r="AH163" s="183">
        <f t="shared" si="18"/>
        <v>0</v>
      </c>
      <c r="AI163" s="125">
        <f t="shared" si="13"/>
        <v>0</v>
      </c>
    </row>
    <row r="164" spans="30:35" x14ac:dyDescent="0.25">
      <c r="AD164" s="123">
        <f t="shared" si="14"/>
        <v>0</v>
      </c>
      <c r="AE164" s="181">
        <f t="shared" si="15"/>
        <v>0</v>
      </c>
      <c r="AF164" s="142">
        <f t="shared" si="16"/>
        <v>0</v>
      </c>
      <c r="AG164" s="182">
        <f t="shared" si="17"/>
        <v>0</v>
      </c>
      <c r="AH164" s="183">
        <f t="shared" si="18"/>
        <v>0</v>
      </c>
      <c r="AI164" s="125">
        <f t="shared" si="13"/>
        <v>0</v>
      </c>
    </row>
    <row r="165" spans="30:35" x14ac:dyDescent="0.25">
      <c r="AD165" s="123">
        <f t="shared" si="14"/>
        <v>0</v>
      </c>
      <c r="AE165" s="181">
        <f t="shared" si="15"/>
        <v>0</v>
      </c>
      <c r="AF165" s="142">
        <f t="shared" si="16"/>
        <v>0</v>
      </c>
      <c r="AG165" s="182">
        <f t="shared" si="17"/>
        <v>0</v>
      </c>
      <c r="AH165" s="183">
        <f t="shared" si="18"/>
        <v>0</v>
      </c>
      <c r="AI165" s="125">
        <f t="shared" si="13"/>
        <v>0</v>
      </c>
    </row>
    <row r="166" spans="30:35" x14ac:dyDescent="0.25">
      <c r="AD166" s="123">
        <f t="shared" si="14"/>
        <v>0</v>
      </c>
      <c r="AE166" s="181">
        <f t="shared" si="15"/>
        <v>0</v>
      </c>
      <c r="AF166" s="142">
        <f t="shared" si="16"/>
        <v>0</v>
      </c>
      <c r="AG166" s="182">
        <f t="shared" si="17"/>
        <v>0</v>
      </c>
      <c r="AH166" s="183">
        <f t="shared" si="18"/>
        <v>0</v>
      </c>
      <c r="AI166" s="125">
        <f t="shared" ref="AI166:AI188" si="19">AG166-AH166</f>
        <v>0</v>
      </c>
    </row>
    <row r="167" spans="30:35" x14ac:dyDescent="0.25">
      <c r="AD167" s="123">
        <f t="shared" si="14"/>
        <v>0</v>
      </c>
      <c r="AE167" s="181">
        <f t="shared" si="15"/>
        <v>0</v>
      </c>
      <c r="AF167" s="142">
        <f t="shared" si="16"/>
        <v>0</v>
      </c>
      <c r="AG167" s="182">
        <f t="shared" si="17"/>
        <v>0</v>
      </c>
      <c r="AH167" s="183">
        <f t="shared" si="18"/>
        <v>0</v>
      </c>
      <c r="AI167" s="125">
        <f t="shared" si="19"/>
        <v>0</v>
      </c>
    </row>
    <row r="168" spans="30:35" x14ac:dyDescent="0.25">
      <c r="AD168" s="123">
        <f t="shared" si="14"/>
        <v>0</v>
      </c>
      <c r="AE168" s="181">
        <f t="shared" si="15"/>
        <v>0</v>
      </c>
      <c r="AF168" s="142">
        <f t="shared" si="16"/>
        <v>0</v>
      </c>
      <c r="AG168" s="182">
        <f t="shared" si="17"/>
        <v>0</v>
      </c>
      <c r="AH168" s="183">
        <f t="shared" si="18"/>
        <v>0</v>
      </c>
      <c r="AI168" s="125">
        <f t="shared" si="19"/>
        <v>0</v>
      </c>
    </row>
    <row r="169" spans="30:35" x14ac:dyDescent="0.25">
      <c r="AD169" s="123">
        <f t="shared" si="14"/>
        <v>0</v>
      </c>
      <c r="AE169" s="181">
        <f t="shared" si="15"/>
        <v>0</v>
      </c>
      <c r="AF169" s="142">
        <f t="shared" si="16"/>
        <v>0</v>
      </c>
      <c r="AG169" s="182">
        <f t="shared" si="17"/>
        <v>0</v>
      </c>
      <c r="AH169" s="183">
        <f t="shared" si="18"/>
        <v>0</v>
      </c>
      <c r="AI169" s="125">
        <f t="shared" si="19"/>
        <v>0</v>
      </c>
    </row>
    <row r="170" spans="30:35" x14ac:dyDescent="0.25">
      <c r="AD170" s="123">
        <f t="shared" si="14"/>
        <v>0</v>
      </c>
      <c r="AE170" s="181">
        <f t="shared" si="15"/>
        <v>0</v>
      </c>
      <c r="AF170" s="142">
        <f t="shared" si="16"/>
        <v>0</v>
      </c>
      <c r="AG170" s="182">
        <f t="shared" si="17"/>
        <v>0</v>
      </c>
      <c r="AH170" s="183">
        <f t="shared" si="18"/>
        <v>0</v>
      </c>
      <c r="AI170" s="125">
        <f t="shared" si="19"/>
        <v>0</v>
      </c>
    </row>
    <row r="171" spans="30:35" x14ac:dyDescent="0.25">
      <c r="AD171" s="123">
        <f t="shared" si="14"/>
        <v>0</v>
      </c>
      <c r="AE171" s="181">
        <f t="shared" si="15"/>
        <v>0</v>
      </c>
      <c r="AF171" s="142">
        <f t="shared" si="16"/>
        <v>0</v>
      </c>
      <c r="AG171" s="182">
        <f t="shared" si="17"/>
        <v>0</v>
      </c>
      <c r="AH171" s="183">
        <f t="shared" si="18"/>
        <v>0</v>
      </c>
      <c r="AI171" s="125">
        <f t="shared" si="19"/>
        <v>0</v>
      </c>
    </row>
    <row r="172" spans="30:35" x14ac:dyDescent="0.25">
      <c r="AD172" s="123">
        <f t="shared" si="14"/>
        <v>0</v>
      </c>
      <c r="AE172" s="181">
        <f t="shared" si="15"/>
        <v>0</v>
      </c>
      <c r="AF172" s="142">
        <f t="shared" si="16"/>
        <v>0</v>
      </c>
      <c r="AG172" s="182">
        <f t="shared" si="17"/>
        <v>0</v>
      </c>
      <c r="AH172" s="183">
        <f t="shared" si="18"/>
        <v>0</v>
      </c>
      <c r="AI172" s="125">
        <f t="shared" si="19"/>
        <v>0</v>
      </c>
    </row>
    <row r="173" spans="30:35" x14ac:dyDescent="0.25">
      <c r="AD173" s="123">
        <f t="shared" si="14"/>
        <v>0</v>
      </c>
      <c r="AE173" s="181">
        <f t="shared" si="15"/>
        <v>0</v>
      </c>
      <c r="AF173" s="142">
        <f t="shared" si="16"/>
        <v>0</v>
      </c>
      <c r="AG173" s="182">
        <f t="shared" si="17"/>
        <v>0</v>
      </c>
      <c r="AH173" s="183">
        <f t="shared" si="18"/>
        <v>0</v>
      </c>
      <c r="AI173" s="125">
        <f t="shared" si="19"/>
        <v>0</v>
      </c>
    </row>
    <row r="174" spans="30:35" x14ac:dyDescent="0.25">
      <c r="AD174" s="123">
        <f t="shared" si="14"/>
        <v>0</v>
      </c>
      <c r="AE174" s="181">
        <f t="shared" si="15"/>
        <v>0</v>
      </c>
      <c r="AF174" s="142">
        <f t="shared" si="16"/>
        <v>0</v>
      </c>
      <c r="AG174" s="182">
        <f t="shared" si="17"/>
        <v>0</v>
      </c>
      <c r="AH174" s="183">
        <f t="shared" si="18"/>
        <v>0</v>
      </c>
      <c r="AI174" s="125">
        <f t="shared" si="19"/>
        <v>0</v>
      </c>
    </row>
    <row r="175" spans="30:35" x14ac:dyDescent="0.25">
      <c r="AD175" s="123">
        <f t="shared" si="14"/>
        <v>0</v>
      </c>
      <c r="AE175" s="181">
        <f t="shared" si="15"/>
        <v>0</v>
      </c>
      <c r="AF175" s="142">
        <f t="shared" si="16"/>
        <v>0</v>
      </c>
      <c r="AG175" s="182">
        <f t="shared" si="17"/>
        <v>0</v>
      </c>
      <c r="AH175" s="183">
        <f t="shared" si="18"/>
        <v>0</v>
      </c>
      <c r="AI175" s="125">
        <f t="shared" si="19"/>
        <v>0</v>
      </c>
    </row>
    <row r="176" spans="30:35" x14ac:dyDescent="0.25">
      <c r="AD176" s="123">
        <f t="shared" si="14"/>
        <v>0</v>
      </c>
      <c r="AE176" s="181">
        <f t="shared" si="15"/>
        <v>0</v>
      </c>
      <c r="AF176" s="142">
        <f t="shared" si="16"/>
        <v>0</v>
      </c>
      <c r="AG176" s="182">
        <f t="shared" si="17"/>
        <v>0</v>
      </c>
      <c r="AH176" s="183">
        <f t="shared" si="18"/>
        <v>0</v>
      </c>
      <c r="AI176" s="125">
        <f t="shared" si="19"/>
        <v>0</v>
      </c>
    </row>
    <row r="177" spans="30:35" x14ac:dyDescent="0.25">
      <c r="AD177" s="123">
        <f t="shared" si="14"/>
        <v>0</v>
      </c>
      <c r="AE177" s="181">
        <f t="shared" si="15"/>
        <v>0</v>
      </c>
      <c r="AF177" s="142">
        <f t="shared" si="16"/>
        <v>0</v>
      </c>
      <c r="AG177" s="182">
        <f t="shared" si="17"/>
        <v>0</v>
      </c>
      <c r="AH177" s="183">
        <f t="shared" si="18"/>
        <v>0</v>
      </c>
      <c r="AI177" s="125">
        <f t="shared" si="19"/>
        <v>0</v>
      </c>
    </row>
    <row r="178" spans="30:35" x14ac:dyDescent="0.25">
      <c r="AD178" s="123">
        <f t="shared" si="14"/>
        <v>0</v>
      </c>
      <c r="AE178" s="181">
        <f t="shared" si="15"/>
        <v>0</v>
      </c>
      <c r="AF178" s="142">
        <f t="shared" si="16"/>
        <v>0</v>
      </c>
      <c r="AG178" s="182">
        <f t="shared" si="17"/>
        <v>0</v>
      </c>
      <c r="AH178" s="183">
        <f t="shared" si="18"/>
        <v>0</v>
      </c>
      <c r="AI178" s="125">
        <f t="shared" si="19"/>
        <v>0</v>
      </c>
    </row>
    <row r="179" spans="30:35" x14ac:dyDescent="0.25">
      <c r="AD179" s="123">
        <f t="shared" si="14"/>
        <v>0</v>
      </c>
      <c r="AE179" s="181">
        <f t="shared" si="15"/>
        <v>0</v>
      </c>
      <c r="AF179" s="142">
        <f t="shared" si="16"/>
        <v>0</v>
      </c>
      <c r="AG179" s="182">
        <f t="shared" si="17"/>
        <v>0</v>
      </c>
      <c r="AH179" s="183">
        <f t="shared" si="18"/>
        <v>0</v>
      </c>
      <c r="AI179" s="125">
        <f t="shared" si="19"/>
        <v>0</v>
      </c>
    </row>
    <row r="180" spans="30:35" x14ac:dyDescent="0.25">
      <c r="AD180" s="123">
        <f t="shared" si="14"/>
        <v>0</v>
      </c>
      <c r="AE180" s="181">
        <f t="shared" si="15"/>
        <v>0</v>
      </c>
      <c r="AF180" s="142">
        <f t="shared" si="16"/>
        <v>0</v>
      </c>
      <c r="AG180" s="182">
        <f t="shared" si="17"/>
        <v>0</v>
      </c>
      <c r="AH180" s="183">
        <f t="shared" si="18"/>
        <v>0</v>
      </c>
      <c r="AI180" s="125">
        <f t="shared" si="19"/>
        <v>0</v>
      </c>
    </row>
    <row r="181" spans="30:35" x14ac:dyDescent="0.25">
      <c r="AD181" s="123">
        <f t="shared" si="14"/>
        <v>0</v>
      </c>
      <c r="AE181" s="181">
        <f t="shared" si="15"/>
        <v>0</v>
      </c>
      <c r="AF181" s="142">
        <f t="shared" si="16"/>
        <v>0</v>
      </c>
      <c r="AG181" s="182">
        <f t="shared" si="17"/>
        <v>0</v>
      </c>
      <c r="AH181" s="183">
        <f t="shared" si="18"/>
        <v>0</v>
      </c>
      <c r="AI181" s="125">
        <f t="shared" si="19"/>
        <v>0</v>
      </c>
    </row>
    <row r="182" spans="30:35" x14ac:dyDescent="0.25">
      <c r="AD182" s="123">
        <f t="shared" si="14"/>
        <v>0</v>
      </c>
      <c r="AE182" s="181">
        <f t="shared" si="15"/>
        <v>0</v>
      </c>
      <c r="AF182" s="142">
        <f t="shared" si="16"/>
        <v>0</v>
      </c>
      <c r="AG182" s="182">
        <f t="shared" si="17"/>
        <v>0</v>
      </c>
      <c r="AH182" s="183">
        <f t="shared" si="18"/>
        <v>0</v>
      </c>
      <c r="AI182" s="125">
        <f t="shared" si="19"/>
        <v>0</v>
      </c>
    </row>
    <row r="183" spans="30:35" x14ac:dyDescent="0.25">
      <c r="AD183" s="123">
        <f t="shared" si="14"/>
        <v>0</v>
      </c>
      <c r="AE183" s="181">
        <f t="shared" si="15"/>
        <v>0</v>
      </c>
      <c r="AF183" s="142">
        <f t="shared" si="16"/>
        <v>0</v>
      </c>
      <c r="AG183" s="182">
        <f t="shared" si="17"/>
        <v>0</v>
      </c>
      <c r="AH183" s="183">
        <f t="shared" si="18"/>
        <v>0</v>
      </c>
      <c r="AI183" s="125">
        <f t="shared" si="19"/>
        <v>0</v>
      </c>
    </row>
    <row r="184" spans="30:35" x14ac:dyDescent="0.25">
      <c r="AD184" s="123">
        <f t="shared" si="14"/>
        <v>0</v>
      </c>
      <c r="AE184" s="181">
        <f t="shared" si="15"/>
        <v>0</v>
      </c>
      <c r="AF184" s="142">
        <f t="shared" si="16"/>
        <v>0</v>
      </c>
      <c r="AG184" s="182">
        <f t="shared" si="17"/>
        <v>0</v>
      </c>
      <c r="AH184" s="183">
        <f t="shared" si="18"/>
        <v>0</v>
      </c>
      <c r="AI184" s="125">
        <f t="shared" si="19"/>
        <v>0</v>
      </c>
    </row>
    <row r="185" spans="30:35" x14ac:dyDescent="0.25">
      <c r="AD185" s="123">
        <f t="shared" si="14"/>
        <v>0</v>
      </c>
      <c r="AE185" s="181">
        <f t="shared" si="15"/>
        <v>0</v>
      </c>
      <c r="AF185" s="142">
        <f t="shared" si="16"/>
        <v>0</v>
      </c>
      <c r="AG185" s="182">
        <f t="shared" si="17"/>
        <v>0</v>
      </c>
      <c r="AH185" s="183">
        <f t="shared" si="18"/>
        <v>0</v>
      </c>
      <c r="AI185" s="125">
        <f t="shared" si="19"/>
        <v>0</v>
      </c>
    </row>
    <row r="186" spans="30:35" x14ac:dyDescent="0.25">
      <c r="AD186" s="123">
        <f t="shared" si="14"/>
        <v>0</v>
      </c>
      <c r="AE186" s="181">
        <f t="shared" si="15"/>
        <v>0</v>
      </c>
      <c r="AF186" s="142">
        <f t="shared" si="16"/>
        <v>0</v>
      </c>
      <c r="AG186" s="182">
        <f t="shared" si="17"/>
        <v>0</v>
      </c>
      <c r="AH186" s="183">
        <f t="shared" si="18"/>
        <v>0</v>
      </c>
      <c r="AI186" s="125">
        <f t="shared" si="19"/>
        <v>0</v>
      </c>
    </row>
    <row r="187" spans="30:35" x14ac:dyDescent="0.25">
      <c r="AD187" s="123">
        <f t="shared" si="14"/>
        <v>0</v>
      </c>
      <c r="AE187" s="181">
        <f t="shared" si="15"/>
        <v>0</v>
      </c>
      <c r="AF187" s="142">
        <f t="shared" si="16"/>
        <v>0</v>
      </c>
      <c r="AG187" s="182">
        <f t="shared" si="17"/>
        <v>0</v>
      </c>
      <c r="AH187" s="183">
        <f t="shared" si="18"/>
        <v>0</v>
      </c>
      <c r="AI187" s="125">
        <f t="shared" si="19"/>
        <v>0</v>
      </c>
    </row>
    <row r="188" spans="30:35" x14ac:dyDescent="0.25">
      <c r="AD188" s="123">
        <f t="shared" si="14"/>
        <v>0</v>
      </c>
      <c r="AE188" s="181">
        <f t="shared" si="15"/>
        <v>0</v>
      </c>
      <c r="AF188" s="142">
        <f t="shared" si="16"/>
        <v>0</v>
      </c>
      <c r="AG188" s="182">
        <f t="shared" si="17"/>
        <v>0</v>
      </c>
      <c r="AH188" s="183">
        <f t="shared" si="18"/>
        <v>0</v>
      </c>
      <c r="AI188" s="125">
        <f t="shared" si="19"/>
        <v>0</v>
      </c>
    </row>
  </sheetData>
  <autoFilter ref="A1:AI188" xr:uid="{00000000-0001-0000-05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85"/>
  <sheetViews>
    <sheetView topLeftCell="T1" zoomScale="117" zoomScaleNormal="117" workbookViewId="0">
      <selection sqref="A1:Z1048576"/>
    </sheetView>
  </sheetViews>
  <sheetFormatPr defaultRowHeight="13.8" x14ac:dyDescent="0.25"/>
  <cols>
    <col min="1" max="1" width="38.296875" bestFit="1" customWidth="1"/>
  </cols>
  <sheetData>
    <row r="1" spans="1:26" x14ac:dyDescent="0.25">
      <c r="A1" t="s">
        <v>2056</v>
      </c>
      <c r="B1" t="s">
        <v>2057</v>
      </c>
      <c r="C1" t="s">
        <v>2058</v>
      </c>
      <c r="D1" t="s">
        <v>2059</v>
      </c>
      <c r="E1" t="s">
        <v>2061</v>
      </c>
      <c r="F1" t="s">
        <v>2062</v>
      </c>
      <c r="G1" t="s">
        <v>2064</v>
      </c>
      <c r="H1" t="s">
        <v>2065</v>
      </c>
      <c r="I1" t="s">
        <v>2067</v>
      </c>
      <c r="J1" t="s">
        <v>2068</v>
      </c>
      <c r="K1" t="s">
        <v>2070</v>
      </c>
      <c r="L1" t="s">
        <v>2072</v>
      </c>
      <c r="M1" t="s">
        <v>2073</v>
      </c>
      <c r="N1" t="s">
        <v>2074</v>
      </c>
      <c r="O1" t="s">
        <v>2075</v>
      </c>
      <c r="P1" t="s">
        <v>2076</v>
      </c>
      <c r="Q1" t="s">
        <v>2077</v>
      </c>
      <c r="R1" t="s">
        <v>2433</v>
      </c>
      <c r="S1" t="s">
        <v>2078</v>
      </c>
      <c r="T1" t="s">
        <v>2079</v>
      </c>
      <c r="U1" t="s">
        <v>2080</v>
      </c>
      <c r="V1" t="s">
        <v>2081</v>
      </c>
      <c r="W1" t="s">
        <v>2082</v>
      </c>
      <c r="X1" t="s">
        <v>2083</v>
      </c>
      <c r="Y1" t="s">
        <v>2121</v>
      </c>
      <c r="Z1" t="s">
        <v>2084</v>
      </c>
    </row>
    <row r="2" spans="1:26" x14ac:dyDescent="0.25">
      <c r="A2" t="s">
        <v>2085</v>
      </c>
      <c r="B2" t="s">
        <v>2086</v>
      </c>
      <c r="C2" t="s">
        <v>2087</v>
      </c>
      <c r="D2" t="s">
        <v>2088</v>
      </c>
      <c r="E2" t="s">
        <v>2090</v>
      </c>
      <c r="F2" t="s">
        <v>2091</v>
      </c>
      <c r="G2" t="s">
        <v>2093</v>
      </c>
      <c r="H2" t="s">
        <v>2094</v>
      </c>
      <c r="I2" t="s">
        <v>2096</v>
      </c>
      <c r="J2" t="s">
        <v>2097</v>
      </c>
      <c r="K2" t="s">
        <v>2099</v>
      </c>
      <c r="L2" t="s">
        <v>2101</v>
      </c>
      <c r="M2" t="s">
        <v>2102</v>
      </c>
      <c r="N2" t="s">
        <v>2103</v>
      </c>
      <c r="O2" t="s">
        <v>2104</v>
      </c>
      <c r="P2" t="s">
        <v>2105</v>
      </c>
      <c r="Q2" t="s">
        <v>2106</v>
      </c>
      <c r="R2" t="s">
        <v>2434</v>
      </c>
      <c r="S2" t="s">
        <v>2107</v>
      </c>
      <c r="T2" t="s">
        <v>2108</v>
      </c>
      <c r="U2" t="s">
        <v>2109</v>
      </c>
      <c r="V2" t="s">
        <v>2110</v>
      </c>
      <c r="W2" t="s">
        <v>2111</v>
      </c>
      <c r="X2" t="s">
        <v>2112</v>
      </c>
      <c r="Y2" t="s">
        <v>2126</v>
      </c>
      <c r="Z2" t="s">
        <v>2113</v>
      </c>
    </row>
    <row r="3" spans="1:26" x14ac:dyDescent="0.25">
      <c r="A3" t="s">
        <v>2114</v>
      </c>
      <c r="B3">
        <v>47589176.479999997</v>
      </c>
      <c r="C3">
        <v>5124374.66</v>
      </c>
      <c r="D3">
        <v>3483597.46</v>
      </c>
      <c r="E3">
        <v>52276164.640000001</v>
      </c>
      <c r="F3">
        <v>25678561.879999999</v>
      </c>
      <c r="G3">
        <v>668492.31999999995</v>
      </c>
      <c r="H3">
        <v>660935.6</v>
      </c>
      <c r="I3">
        <v>13000</v>
      </c>
      <c r="J3">
        <v>210012.93</v>
      </c>
      <c r="K3">
        <v>698268.27</v>
      </c>
      <c r="L3">
        <v>27072155.280000001</v>
      </c>
      <c r="M3">
        <v>107920970.12</v>
      </c>
      <c r="N3">
        <v>11484266.800000001</v>
      </c>
      <c r="O3">
        <v>8131041.1600000001</v>
      </c>
      <c r="P3">
        <v>10759.92</v>
      </c>
      <c r="Q3">
        <v>23557968.600000001</v>
      </c>
      <c r="R3">
        <v>100000</v>
      </c>
      <c r="S3">
        <v>480020</v>
      </c>
      <c r="T3">
        <v>29586472</v>
      </c>
      <c r="U3">
        <v>102586.34</v>
      </c>
      <c r="V3">
        <v>50602.06</v>
      </c>
      <c r="W3">
        <v>11939617.380000001</v>
      </c>
      <c r="X3">
        <v>4273588.7</v>
      </c>
      <c r="Y3">
        <v>127000</v>
      </c>
      <c r="Z3">
        <v>776149.4</v>
      </c>
    </row>
    <row r="12" spans="1:26" x14ac:dyDescent="0.25">
      <c r="A12" t="s">
        <v>2435</v>
      </c>
      <c r="B12">
        <v>802731.85</v>
      </c>
      <c r="C12">
        <v>13558.35</v>
      </c>
      <c r="D12">
        <v>65942.86</v>
      </c>
      <c r="E12">
        <v>784870.06</v>
      </c>
      <c r="F12">
        <v>147542.6</v>
      </c>
      <c r="G12">
        <v>32840</v>
      </c>
      <c r="H12">
        <v>10720</v>
      </c>
      <c r="J12">
        <v>200</v>
      </c>
      <c r="L12">
        <v>1370909.81</v>
      </c>
      <c r="M12">
        <v>685585.33</v>
      </c>
      <c r="N12">
        <v>50750.21</v>
      </c>
      <c r="Q12">
        <v>305053</v>
      </c>
      <c r="T12">
        <v>305053</v>
      </c>
      <c r="W12">
        <v>308695.92</v>
      </c>
      <c r="X12">
        <v>26663.71</v>
      </c>
      <c r="Z12">
        <v>1000</v>
      </c>
    </row>
    <row r="13" spans="1:26" x14ac:dyDescent="0.25">
      <c r="A13" t="s">
        <v>2436</v>
      </c>
      <c r="B13">
        <v>1070685.27</v>
      </c>
      <c r="C13">
        <v>5048</v>
      </c>
      <c r="D13">
        <v>52128.32</v>
      </c>
      <c r="E13">
        <v>921464.46</v>
      </c>
      <c r="F13">
        <v>544537.03</v>
      </c>
      <c r="G13">
        <v>0</v>
      </c>
      <c r="J13">
        <v>0</v>
      </c>
      <c r="L13">
        <v>1248131.42</v>
      </c>
      <c r="M13">
        <v>1517319.83</v>
      </c>
      <c r="N13">
        <v>38135.589999999997</v>
      </c>
      <c r="O13">
        <v>20000</v>
      </c>
      <c r="Q13">
        <v>358991.4</v>
      </c>
      <c r="T13">
        <v>398557.4</v>
      </c>
      <c r="U13">
        <v>2000</v>
      </c>
      <c r="V13">
        <v>6878</v>
      </c>
      <c r="W13">
        <v>133168.98000000001</v>
      </c>
      <c r="X13">
        <v>48110.78</v>
      </c>
    </row>
    <row r="14" spans="1:26" x14ac:dyDescent="0.25">
      <c r="A14" t="s">
        <v>2437</v>
      </c>
      <c r="B14">
        <v>11276.59</v>
      </c>
      <c r="C14">
        <v>28884.799999999999</v>
      </c>
      <c r="D14">
        <v>16402.169999999998</v>
      </c>
      <c r="E14">
        <v>494711.88</v>
      </c>
      <c r="F14">
        <v>221744.09</v>
      </c>
      <c r="G14">
        <v>0</v>
      </c>
      <c r="J14">
        <v>904.21</v>
      </c>
      <c r="L14">
        <v>-450995.56</v>
      </c>
      <c r="M14">
        <v>1326846.8</v>
      </c>
      <c r="N14">
        <v>28054.77</v>
      </c>
      <c r="Q14">
        <v>154723</v>
      </c>
      <c r="T14">
        <v>154723</v>
      </c>
      <c r="W14">
        <v>97079.86</v>
      </c>
      <c r="X14">
        <v>34710.83</v>
      </c>
    </row>
    <row r="15" spans="1:26" x14ac:dyDescent="0.25">
      <c r="A15" t="s">
        <v>2438</v>
      </c>
      <c r="B15">
        <v>839792.26</v>
      </c>
      <c r="C15">
        <v>36140.82</v>
      </c>
      <c r="D15">
        <v>49340.87</v>
      </c>
      <c r="E15">
        <v>7</v>
      </c>
      <c r="F15">
        <v>400784.24</v>
      </c>
      <c r="G15">
        <v>0</v>
      </c>
      <c r="J15">
        <v>0</v>
      </c>
      <c r="L15">
        <v>-41879.07</v>
      </c>
      <c r="M15">
        <v>1336486.2</v>
      </c>
      <c r="N15">
        <v>56045.17</v>
      </c>
      <c r="O15">
        <v>144000</v>
      </c>
      <c r="Q15">
        <v>513459</v>
      </c>
      <c r="T15">
        <v>536507.80000000005</v>
      </c>
      <c r="W15">
        <v>109560.69</v>
      </c>
      <c r="X15">
        <v>35977.620000000003</v>
      </c>
    </row>
    <row r="16" spans="1:26" x14ac:dyDescent="0.25">
      <c r="A16" t="s">
        <v>2439</v>
      </c>
      <c r="B16">
        <v>1100364.42</v>
      </c>
      <c r="C16">
        <v>15515</v>
      </c>
      <c r="D16">
        <v>5075</v>
      </c>
      <c r="E16">
        <v>790693.14</v>
      </c>
      <c r="F16">
        <v>269710.37</v>
      </c>
      <c r="G16">
        <v>0</v>
      </c>
      <c r="J16">
        <v>0</v>
      </c>
      <c r="L16">
        <v>168062.43</v>
      </c>
      <c r="M16">
        <v>2146839.4900000002</v>
      </c>
      <c r="N16">
        <v>68710.34</v>
      </c>
      <c r="Q16">
        <v>443816</v>
      </c>
      <c r="S16">
        <v>90000</v>
      </c>
      <c r="T16">
        <v>515754</v>
      </c>
      <c r="W16">
        <v>192948.68</v>
      </c>
      <c r="X16">
        <v>27367.65</v>
      </c>
    </row>
    <row r="17" spans="1:26" x14ac:dyDescent="0.25">
      <c r="A17" t="s">
        <v>2440</v>
      </c>
      <c r="B17">
        <v>1284329.21</v>
      </c>
      <c r="C17">
        <v>16901.87</v>
      </c>
      <c r="D17">
        <v>91922.559999999998</v>
      </c>
      <c r="E17">
        <v>179875.48</v>
      </c>
      <c r="F17">
        <v>212889.89</v>
      </c>
      <c r="G17">
        <v>9900</v>
      </c>
      <c r="J17">
        <v>0</v>
      </c>
      <c r="L17">
        <v>190906.4</v>
      </c>
      <c r="M17">
        <v>1602780.76</v>
      </c>
      <c r="N17">
        <v>56273.69</v>
      </c>
      <c r="O17">
        <v>167072</v>
      </c>
      <c r="Q17">
        <v>462485</v>
      </c>
      <c r="T17">
        <v>538489</v>
      </c>
      <c r="W17">
        <v>138396.96</v>
      </c>
      <c r="X17">
        <v>26112.880000000001</v>
      </c>
      <c r="Z17">
        <v>500</v>
      </c>
    </row>
    <row r="18" spans="1:26" x14ac:dyDescent="0.25">
      <c r="A18" t="s">
        <v>2441</v>
      </c>
      <c r="B18">
        <v>491896.08</v>
      </c>
      <c r="C18">
        <v>79880.41</v>
      </c>
      <c r="D18">
        <v>26996</v>
      </c>
      <c r="E18">
        <v>245690.11</v>
      </c>
      <c r="F18">
        <v>754885.1</v>
      </c>
      <c r="G18">
        <v>0</v>
      </c>
      <c r="H18">
        <v>7200</v>
      </c>
      <c r="J18">
        <v>4223.1899999999996</v>
      </c>
      <c r="L18">
        <v>10130.879999999999</v>
      </c>
      <c r="M18">
        <v>2036704.82</v>
      </c>
      <c r="N18">
        <v>89145.1</v>
      </c>
      <c r="Q18">
        <v>219024</v>
      </c>
      <c r="T18">
        <v>323242</v>
      </c>
      <c r="W18">
        <v>356750.42</v>
      </c>
      <c r="X18">
        <v>87087.87</v>
      </c>
    </row>
    <row r="19" spans="1:26" x14ac:dyDescent="0.25">
      <c r="A19" t="s">
        <v>2442</v>
      </c>
      <c r="B19">
        <v>257062.56</v>
      </c>
      <c r="C19">
        <v>7079.57</v>
      </c>
      <c r="D19">
        <v>202519.98</v>
      </c>
      <c r="E19">
        <v>744557.15</v>
      </c>
      <c r="F19">
        <v>85203</v>
      </c>
      <c r="G19">
        <v>0</v>
      </c>
      <c r="H19">
        <v>0</v>
      </c>
      <c r="L19">
        <v>1293527.3999999999</v>
      </c>
      <c r="M19">
        <v>118427.08</v>
      </c>
      <c r="N19">
        <v>17071.8</v>
      </c>
      <c r="W19">
        <v>103102.59</v>
      </c>
      <c r="X19">
        <v>29501.43</v>
      </c>
    </row>
    <row r="20" spans="1:26" x14ac:dyDescent="0.25">
      <c r="A20" t="s">
        <v>2443</v>
      </c>
      <c r="B20">
        <v>3049199.65</v>
      </c>
      <c r="C20">
        <v>119953.38</v>
      </c>
      <c r="D20">
        <v>23238.74</v>
      </c>
      <c r="E20">
        <v>5275.76</v>
      </c>
      <c r="F20">
        <v>96268.4</v>
      </c>
      <c r="G20">
        <v>0</v>
      </c>
      <c r="H20">
        <v>8800</v>
      </c>
      <c r="J20">
        <v>0</v>
      </c>
      <c r="L20">
        <v>1630224.86</v>
      </c>
      <c r="M20">
        <v>1863971.92</v>
      </c>
      <c r="N20">
        <v>72698.98</v>
      </c>
      <c r="Q20">
        <v>302533</v>
      </c>
      <c r="T20">
        <v>302533</v>
      </c>
      <c r="W20">
        <v>269205.42</v>
      </c>
      <c r="X20">
        <v>12554.41</v>
      </c>
    </row>
    <row r="21" spans="1:26" x14ac:dyDescent="0.25">
      <c r="A21" t="s">
        <v>2444</v>
      </c>
      <c r="B21">
        <v>496992.71</v>
      </c>
      <c r="C21">
        <v>17160.650000000001</v>
      </c>
      <c r="D21">
        <v>181726.2</v>
      </c>
      <c r="E21">
        <v>469231.4</v>
      </c>
      <c r="F21">
        <v>892204.27</v>
      </c>
      <c r="G21">
        <v>18618</v>
      </c>
      <c r="H21">
        <v>7200</v>
      </c>
      <c r="J21">
        <v>0</v>
      </c>
      <c r="L21">
        <v>-314060.88</v>
      </c>
      <c r="M21">
        <v>2519990.75</v>
      </c>
      <c r="N21">
        <v>94818.880000000005</v>
      </c>
      <c r="Q21">
        <v>222082</v>
      </c>
      <c r="T21">
        <v>280590</v>
      </c>
      <c r="W21">
        <v>145088.20000000001</v>
      </c>
      <c r="X21">
        <v>65155.32</v>
      </c>
      <c r="Z21">
        <v>500</v>
      </c>
    </row>
    <row r="22" spans="1:26" x14ac:dyDescent="0.25">
      <c r="A22" t="s">
        <v>2445</v>
      </c>
      <c r="B22">
        <v>608892.47</v>
      </c>
      <c r="C22">
        <v>25523.38</v>
      </c>
      <c r="D22">
        <v>9840.69</v>
      </c>
      <c r="E22">
        <v>6</v>
      </c>
      <c r="F22">
        <v>256129.59</v>
      </c>
      <c r="G22">
        <v>0</v>
      </c>
      <c r="J22">
        <v>0</v>
      </c>
      <c r="L22">
        <v>-4042671.72</v>
      </c>
      <c r="M22">
        <v>4994895.4800000004</v>
      </c>
      <c r="N22">
        <v>50545.64</v>
      </c>
      <c r="Q22">
        <v>441609</v>
      </c>
      <c r="T22">
        <v>441609</v>
      </c>
      <c r="W22">
        <v>79941.47</v>
      </c>
      <c r="X22">
        <v>22435.8</v>
      </c>
    </row>
    <row r="23" spans="1:26" x14ac:dyDescent="0.25">
      <c r="A23" t="s">
        <v>2446</v>
      </c>
      <c r="B23">
        <v>1034025.83</v>
      </c>
      <c r="C23">
        <v>7781.97</v>
      </c>
      <c r="D23">
        <v>85738.77</v>
      </c>
      <c r="E23">
        <v>1527727.84</v>
      </c>
      <c r="F23">
        <v>130614.94</v>
      </c>
      <c r="G23">
        <v>0</v>
      </c>
      <c r="J23">
        <v>16493</v>
      </c>
      <c r="L23">
        <v>1403620.74</v>
      </c>
      <c r="M23">
        <v>1550129.81</v>
      </c>
      <c r="N23">
        <v>54520.26</v>
      </c>
      <c r="Q23">
        <v>426892.67</v>
      </c>
      <c r="T23">
        <v>454883.87</v>
      </c>
      <c r="W23">
        <v>173950.2</v>
      </c>
      <c r="X23">
        <v>36933.06</v>
      </c>
    </row>
    <row r="24" spans="1:26" x14ac:dyDescent="0.25">
      <c r="A24" t="s">
        <v>2447</v>
      </c>
      <c r="B24">
        <v>1644614.49</v>
      </c>
      <c r="C24">
        <v>25264.959999999999</v>
      </c>
      <c r="D24">
        <v>12955</v>
      </c>
      <c r="E24">
        <v>9</v>
      </c>
      <c r="F24">
        <v>380706.99</v>
      </c>
      <c r="G24">
        <v>8590</v>
      </c>
      <c r="J24">
        <v>340.36</v>
      </c>
      <c r="L24">
        <v>-1525144.79</v>
      </c>
      <c r="M24">
        <v>2878887.21</v>
      </c>
      <c r="N24">
        <v>75986.73</v>
      </c>
      <c r="O24">
        <v>971106</v>
      </c>
      <c r="Q24">
        <v>830221</v>
      </c>
      <c r="T24">
        <v>897671</v>
      </c>
      <c r="W24">
        <v>245874.88</v>
      </c>
      <c r="X24">
        <v>31890.19</v>
      </c>
      <c r="Z24">
        <v>1000</v>
      </c>
    </row>
    <row r="25" spans="1:26" x14ac:dyDescent="0.25">
      <c r="A25" t="s">
        <v>2448</v>
      </c>
      <c r="B25">
        <v>746365.85</v>
      </c>
      <c r="C25">
        <v>25485.88</v>
      </c>
      <c r="D25">
        <v>31671.81</v>
      </c>
      <c r="E25">
        <v>74514.75</v>
      </c>
      <c r="F25">
        <v>126541.28</v>
      </c>
      <c r="G25">
        <v>0</v>
      </c>
      <c r="J25">
        <v>0</v>
      </c>
      <c r="L25">
        <v>-1373288.59</v>
      </c>
      <c r="M25">
        <v>2079998.65</v>
      </c>
      <c r="N25">
        <v>80141.84</v>
      </c>
      <c r="O25">
        <v>428122</v>
      </c>
      <c r="Q25">
        <v>274975.40000000002</v>
      </c>
      <c r="T25">
        <v>323759.40000000002</v>
      </c>
      <c r="W25">
        <v>135708.51</v>
      </c>
      <c r="X25">
        <v>25901.82</v>
      </c>
    </row>
    <row r="26" spans="1:26" x14ac:dyDescent="0.25">
      <c r="A26" t="s">
        <v>2449</v>
      </c>
      <c r="B26">
        <v>716901.22</v>
      </c>
      <c r="C26">
        <v>49796.7</v>
      </c>
      <c r="D26">
        <v>108500.87</v>
      </c>
      <c r="E26">
        <v>616453.66</v>
      </c>
      <c r="F26">
        <v>181727.53</v>
      </c>
      <c r="G26">
        <v>0</v>
      </c>
      <c r="J26">
        <v>0</v>
      </c>
      <c r="L26">
        <v>1175006.6100000001</v>
      </c>
      <c r="M26">
        <v>413083.29</v>
      </c>
      <c r="N26">
        <v>80079.72</v>
      </c>
      <c r="O26">
        <v>532542</v>
      </c>
      <c r="Q26">
        <v>433454</v>
      </c>
      <c r="T26">
        <v>489038.4</v>
      </c>
      <c r="W26">
        <v>440523.57</v>
      </c>
      <c r="X26">
        <v>30223.67</v>
      </c>
      <c r="Z26">
        <v>1000</v>
      </c>
    </row>
    <row r="27" spans="1:26" x14ac:dyDescent="0.25">
      <c r="A27" t="s">
        <v>2450</v>
      </c>
      <c r="B27">
        <v>217267.93</v>
      </c>
      <c r="C27">
        <v>35859</v>
      </c>
      <c r="D27">
        <v>13542</v>
      </c>
      <c r="E27">
        <v>315966.92</v>
      </c>
      <c r="F27">
        <v>169036.78</v>
      </c>
      <c r="G27">
        <v>0</v>
      </c>
      <c r="J27">
        <v>0</v>
      </c>
      <c r="L27">
        <v>-1459997.3</v>
      </c>
      <c r="M27">
        <v>2337378.21</v>
      </c>
      <c r="N27">
        <v>18798.32</v>
      </c>
      <c r="Q27">
        <v>254870</v>
      </c>
      <c r="T27">
        <v>254870</v>
      </c>
      <c r="W27">
        <v>116821.75</v>
      </c>
      <c r="X27">
        <v>27684.85</v>
      </c>
    </row>
    <row r="28" spans="1:26" x14ac:dyDescent="0.25">
      <c r="A28" t="s">
        <v>2451</v>
      </c>
      <c r="B28">
        <v>407781.3</v>
      </c>
      <c r="C28">
        <v>26441.67</v>
      </c>
      <c r="D28">
        <v>44247.75</v>
      </c>
      <c r="E28">
        <v>5837.09</v>
      </c>
      <c r="F28">
        <v>251913.86</v>
      </c>
      <c r="G28">
        <v>9700</v>
      </c>
      <c r="H28">
        <v>33992.26</v>
      </c>
      <c r="J28">
        <v>1221.71</v>
      </c>
      <c r="L28">
        <v>-1518738.8</v>
      </c>
      <c r="M28">
        <v>2446216.73</v>
      </c>
      <c r="N28">
        <v>51574.5</v>
      </c>
      <c r="Q28">
        <v>241619</v>
      </c>
      <c r="T28">
        <v>290445</v>
      </c>
      <c r="W28">
        <v>208041.01</v>
      </c>
      <c r="X28">
        <v>30877.72</v>
      </c>
    </row>
    <row r="29" spans="1:26" x14ac:dyDescent="0.25">
      <c r="A29" t="s">
        <v>2452</v>
      </c>
      <c r="B29">
        <v>533319.41</v>
      </c>
      <c r="C29">
        <v>106181.73</v>
      </c>
      <c r="D29">
        <v>53923.91</v>
      </c>
      <c r="E29">
        <v>478541.63</v>
      </c>
      <c r="F29">
        <v>934137.47</v>
      </c>
      <c r="J29">
        <v>10825.71</v>
      </c>
      <c r="L29">
        <v>-143233.79</v>
      </c>
      <c r="M29">
        <v>1940194.37</v>
      </c>
      <c r="N29">
        <v>66009.2</v>
      </c>
      <c r="O29">
        <v>594572</v>
      </c>
      <c r="Q29">
        <v>436768.33</v>
      </c>
      <c r="T29">
        <v>507728.33</v>
      </c>
      <c r="U29">
        <v>320</v>
      </c>
      <c r="V29">
        <v>256</v>
      </c>
      <c r="W29">
        <v>247019.64</v>
      </c>
      <c r="X29">
        <v>43707.7</v>
      </c>
    </row>
    <row r="30" spans="1:26" x14ac:dyDescent="0.25">
      <c r="A30" t="s">
        <v>2453</v>
      </c>
      <c r="B30">
        <v>623111.38</v>
      </c>
      <c r="C30">
        <v>32301.94</v>
      </c>
      <c r="D30">
        <v>12432.32</v>
      </c>
      <c r="E30">
        <v>1542118.52</v>
      </c>
      <c r="F30">
        <v>404511.6</v>
      </c>
      <c r="J30">
        <v>55.08</v>
      </c>
      <c r="L30">
        <v>2369737.25</v>
      </c>
      <c r="M30">
        <v>225942.27</v>
      </c>
      <c r="N30">
        <v>60126.85</v>
      </c>
      <c r="O30">
        <v>279420.59000000003</v>
      </c>
      <c r="Q30">
        <v>101976</v>
      </c>
      <c r="T30">
        <v>186970</v>
      </c>
      <c r="U30">
        <v>1200</v>
      </c>
      <c r="W30">
        <v>157163.24</v>
      </c>
      <c r="X30">
        <v>77449.039999999994</v>
      </c>
    </row>
    <row r="31" spans="1:26" x14ac:dyDescent="0.25">
      <c r="A31" t="s">
        <v>2454</v>
      </c>
      <c r="B31">
        <v>885569.47</v>
      </c>
      <c r="C31">
        <v>13835.43</v>
      </c>
      <c r="D31">
        <v>37333.51</v>
      </c>
      <c r="E31">
        <v>833434.95</v>
      </c>
      <c r="F31">
        <v>184080.53</v>
      </c>
      <c r="J31">
        <v>10.41</v>
      </c>
      <c r="L31">
        <v>1680346.95</v>
      </c>
      <c r="M31">
        <v>519805.36</v>
      </c>
      <c r="N31">
        <v>149002.41</v>
      </c>
      <c r="O31">
        <v>169510</v>
      </c>
      <c r="Q31">
        <v>637000</v>
      </c>
      <c r="T31">
        <v>771789</v>
      </c>
      <c r="U31">
        <v>1200</v>
      </c>
      <c r="V31">
        <v>452</v>
      </c>
      <c r="W31">
        <v>199590.16</v>
      </c>
      <c r="X31">
        <v>28390.080000000002</v>
      </c>
      <c r="Z31">
        <v>200000</v>
      </c>
    </row>
    <row r="32" spans="1:26" x14ac:dyDescent="0.25">
      <c r="A32" t="s">
        <v>2455</v>
      </c>
      <c r="B32">
        <v>1114598.28</v>
      </c>
      <c r="C32">
        <v>40187.300000000003</v>
      </c>
      <c r="D32">
        <v>21683.01</v>
      </c>
      <c r="E32">
        <v>1917905.86</v>
      </c>
      <c r="F32">
        <v>296319.28000000003</v>
      </c>
      <c r="J32">
        <v>98.92</v>
      </c>
      <c r="L32">
        <v>3352601.6</v>
      </c>
      <c r="M32">
        <v>164243.42000000001</v>
      </c>
      <c r="N32">
        <v>49906.239999999998</v>
      </c>
      <c r="O32">
        <v>101347</v>
      </c>
      <c r="Q32">
        <v>321118</v>
      </c>
      <c r="T32">
        <v>380570</v>
      </c>
      <c r="W32">
        <v>109440.05</v>
      </c>
      <c r="X32">
        <v>49691.4</v>
      </c>
      <c r="Z32">
        <v>58920</v>
      </c>
    </row>
    <row r="33" spans="1:26" x14ac:dyDescent="0.25">
      <c r="A33" t="s">
        <v>2456</v>
      </c>
      <c r="B33">
        <v>143454.16</v>
      </c>
      <c r="C33">
        <v>64557.5</v>
      </c>
      <c r="D33">
        <v>57529.14</v>
      </c>
      <c r="E33">
        <v>446037.98</v>
      </c>
      <c r="F33">
        <v>241749.1</v>
      </c>
      <c r="J33">
        <v>542.66</v>
      </c>
      <c r="L33">
        <v>-2809030.73</v>
      </c>
      <c r="M33">
        <v>3631737.05</v>
      </c>
      <c r="N33">
        <v>78269.460000000006</v>
      </c>
      <c r="O33">
        <v>112222.91</v>
      </c>
      <c r="Q33">
        <v>450107</v>
      </c>
      <c r="S33">
        <v>200000</v>
      </c>
      <c r="T33">
        <v>519093</v>
      </c>
      <c r="U33">
        <v>320</v>
      </c>
      <c r="V33">
        <v>544</v>
      </c>
      <c r="W33">
        <v>160631.60999999999</v>
      </c>
      <c r="X33">
        <v>29931.86</v>
      </c>
    </row>
    <row r="34" spans="1:26" x14ac:dyDescent="0.25">
      <c r="A34" t="s">
        <v>2457</v>
      </c>
      <c r="B34">
        <v>1495146.67</v>
      </c>
      <c r="C34">
        <v>96791.93</v>
      </c>
      <c r="D34">
        <v>78843.09</v>
      </c>
      <c r="E34">
        <v>215388.34</v>
      </c>
      <c r="F34">
        <v>742261.5</v>
      </c>
      <c r="J34">
        <v>43.28</v>
      </c>
      <c r="L34">
        <v>1386950.18</v>
      </c>
      <c r="M34">
        <v>669957.9</v>
      </c>
      <c r="N34">
        <v>119053.35</v>
      </c>
      <c r="O34">
        <v>789104.51</v>
      </c>
      <c r="Q34">
        <v>118542.67</v>
      </c>
      <c r="S34">
        <v>58920</v>
      </c>
      <c r="T34">
        <v>250770.67</v>
      </c>
      <c r="U34">
        <v>25125</v>
      </c>
      <c r="V34">
        <v>6296</v>
      </c>
      <c r="W34">
        <v>186676.47</v>
      </c>
      <c r="X34">
        <v>45272.22</v>
      </c>
    </row>
    <row r="35" spans="1:26" x14ac:dyDescent="0.25">
      <c r="A35" t="s">
        <v>2458</v>
      </c>
      <c r="B35">
        <v>908873</v>
      </c>
      <c r="C35">
        <v>53414.5</v>
      </c>
      <c r="D35">
        <v>25955.31</v>
      </c>
      <c r="E35">
        <v>463432.22</v>
      </c>
      <c r="F35">
        <v>291533.37</v>
      </c>
      <c r="J35">
        <v>24.28</v>
      </c>
      <c r="L35">
        <v>-526275.07999999996</v>
      </c>
      <c r="M35">
        <v>2501284.2200000002</v>
      </c>
      <c r="N35">
        <v>67415.03</v>
      </c>
      <c r="Q35">
        <v>356082</v>
      </c>
      <c r="T35">
        <v>466718</v>
      </c>
      <c r="U35">
        <v>2140</v>
      </c>
      <c r="V35">
        <v>96</v>
      </c>
      <c r="W35">
        <v>141446.97</v>
      </c>
      <c r="X35">
        <v>44921.08</v>
      </c>
    </row>
    <row r="36" spans="1:26" x14ac:dyDescent="0.25">
      <c r="A36" t="s">
        <v>2459</v>
      </c>
      <c r="B36">
        <v>145619.21</v>
      </c>
      <c r="C36">
        <v>109999.49</v>
      </c>
      <c r="D36">
        <v>15236.67</v>
      </c>
      <c r="E36">
        <v>1614944.18</v>
      </c>
      <c r="F36">
        <v>370243.99</v>
      </c>
      <c r="J36">
        <v>5629.73</v>
      </c>
      <c r="L36">
        <v>628010.12</v>
      </c>
      <c r="M36">
        <v>1692932.58</v>
      </c>
      <c r="N36">
        <v>88880.66</v>
      </c>
      <c r="O36">
        <v>101350</v>
      </c>
      <c r="Q36">
        <v>306058</v>
      </c>
      <c r="T36">
        <v>393084</v>
      </c>
      <c r="W36">
        <v>111301.07</v>
      </c>
      <c r="X36">
        <v>45082.48</v>
      </c>
      <c r="Z36">
        <v>17350</v>
      </c>
    </row>
    <row r="37" spans="1:26" x14ac:dyDescent="0.25">
      <c r="A37" t="s">
        <v>2460</v>
      </c>
      <c r="B37">
        <v>959503.35999999999</v>
      </c>
      <c r="C37">
        <v>23686.43</v>
      </c>
      <c r="D37">
        <v>30331.65</v>
      </c>
      <c r="E37">
        <v>971249.94</v>
      </c>
      <c r="F37">
        <v>796564.99</v>
      </c>
      <c r="J37">
        <v>55.08</v>
      </c>
      <c r="L37">
        <v>1325194.69</v>
      </c>
      <c r="M37">
        <v>1663595.16</v>
      </c>
      <c r="N37">
        <v>76770.06</v>
      </c>
      <c r="O37">
        <v>100580</v>
      </c>
      <c r="Q37">
        <v>299908</v>
      </c>
      <c r="T37">
        <v>346298</v>
      </c>
      <c r="W37">
        <v>274462.58</v>
      </c>
      <c r="X37">
        <v>64006.04</v>
      </c>
    </row>
    <row r="38" spans="1:26" x14ac:dyDescent="0.25">
      <c r="A38" t="s">
        <v>2461</v>
      </c>
      <c r="B38">
        <v>323067.75</v>
      </c>
      <c r="C38">
        <v>52692.34</v>
      </c>
      <c r="D38">
        <v>18662.23</v>
      </c>
      <c r="E38">
        <v>563112.80000000005</v>
      </c>
      <c r="F38">
        <v>567845.94999999995</v>
      </c>
      <c r="J38">
        <v>5.58</v>
      </c>
      <c r="L38">
        <v>-1901897.71</v>
      </c>
      <c r="M38">
        <v>3267492.72</v>
      </c>
      <c r="N38">
        <v>96182.87</v>
      </c>
      <c r="O38">
        <v>358690</v>
      </c>
      <c r="Q38">
        <v>611723</v>
      </c>
      <c r="T38">
        <v>671050</v>
      </c>
      <c r="U38">
        <v>320</v>
      </c>
      <c r="V38">
        <v>432</v>
      </c>
      <c r="W38">
        <v>185063.61</v>
      </c>
      <c r="X38">
        <v>49949.78</v>
      </c>
    </row>
    <row r="39" spans="1:26" x14ac:dyDescent="0.25">
      <c r="A39" t="s">
        <v>2462</v>
      </c>
      <c r="B39">
        <v>887347.91</v>
      </c>
      <c r="C39">
        <v>242952.04</v>
      </c>
      <c r="D39">
        <v>76242.33</v>
      </c>
      <c r="E39">
        <v>543565.35</v>
      </c>
      <c r="F39">
        <v>427153.04</v>
      </c>
      <c r="G39">
        <v>46372.15</v>
      </c>
      <c r="H39">
        <v>7200</v>
      </c>
      <c r="J39">
        <v>34.1</v>
      </c>
      <c r="K39">
        <v>17688.88</v>
      </c>
      <c r="L39">
        <v>132865.29</v>
      </c>
      <c r="M39">
        <v>1814650.86</v>
      </c>
      <c r="N39">
        <v>366333.85</v>
      </c>
      <c r="O39">
        <v>411.5</v>
      </c>
      <c r="Q39">
        <v>452272</v>
      </c>
      <c r="S39">
        <v>127000</v>
      </c>
      <c r="T39">
        <v>560626</v>
      </c>
      <c r="W39">
        <v>169309.77</v>
      </c>
      <c r="X39">
        <v>57632.19</v>
      </c>
    </row>
    <row r="40" spans="1:26" x14ac:dyDescent="0.25">
      <c r="A40" t="s">
        <v>2463</v>
      </c>
      <c r="B40">
        <v>461441.46</v>
      </c>
      <c r="C40">
        <v>149008.29999999999</v>
      </c>
      <c r="D40">
        <v>67808.31</v>
      </c>
      <c r="E40">
        <v>848286.81</v>
      </c>
      <c r="F40">
        <v>62926.63</v>
      </c>
      <c r="G40">
        <v>19149.32</v>
      </c>
      <c r="H40">
        <v>7200</v>
      </c>
      <c r="J40">
        <v>62888.04</v>
      </c>
      <c r="L40">
        <v>-341308.4</v>
      </c>
      <c r="M40">
        <v>1914111.01</v>
      </c>
      <c r="N40">
        <v>215799.3</v>
      </c>
      <c r="Q40">
        <v>422681</v>
      </c>
      <c r="T40">
        <v>558567</v>
      </c>
      <c r="V40">
        <v>500</v>
      </c>
      <c r="W40">
        <v>122260.13</v>
      </c>
      <c r="X40">
        <v>29721.63</v>
      </c>
    </row>
    <row r="41" spans="1:26" x14ac:dyDescent="0.25">
      <c r="A41" t="s">
        <v>2464</v>
      </c>
      <c r="B41">
        <v>326421.2</v>
      </c>
      <c r="C41">
        <v>237556.23</v>
      </c>
      <c r="D41">
        <v>52706</v>
      </c>
      <c r="E41">
        <v>1741687.17</v>
      </c>
      <c r="F41">
        <v>136314</v>
      </c>
      <c r="G41">
        <v>26054.89</v>
      </c>
      <c r="H41">
        <v>8250</v>
      </c>
      <c r="J41">
        <v>995.23</v>
      </c>
      <c r="K41">
        <v>14166.84</v>
      </c>
      <c r="L41">
        <v>2697734.9</v>
      </c>
      <c r="M41">
        <v>174893.33</v>
      </c>
      <c r="N41">
        <v>259287.11</v>
      </c>
      <c r="O41">
        <v>833.32</v>
      </c>
      <c r="P41">
        <v>1660.67</v>
      </c>
      <c r="Q41">
        <v>317823</v>
      </c>
      <c r="T41">
        <v>387292</v>
      </c>
      <c r="W41">
        <v>241247.51</v>
      </c>
      <c r="X41">
        <v>330475.18</v>
      </c>
      <c r="Y41">
        <v>48000</v>
      </c>
    </row>
    <row r="42" spans="1:26" x14ac:dyDescent="0.25">
      <c r="A42" t="s">
        <v>2465</v>
      </c>
      <c r="B42">
        <v>1022019.56</v>
      </c>
      <c r="C42">
        <v>373552.6</v>
      </c>
      <c r="D42">
        <v>106248.05</v>
      </c>
      <c r="E42">
        <v>1085449.69</v>
      </c>
      <c r="F42">
        <v>171334.26</v>
      </c>
      <c r="G42">
        <v>71016.289999999994</v>
      </c>
      <c r="H42">
        <v>7200</v>
      </c>
      <c r="J42">
        <v>2264.42</v>
      </c>
      <c r="K42">
        <v>383924.33</v>
      </c>
      <c r="L42">
        <v>283702.7</v>
      </c>
      <c r="M42">
        <v>1897157.59</v>
      </c>
      <c r="N42">
        <v>452617.12</v>
      </c>
      <c r="O42">
        <v>4111.3999999999996</v>
      </c>
      <c r="Q42">
        <v>408941</v>
      </c>
      <c r="T42">
        <v>492230</v>
      </c>
      <c r="W42">
        <v>213317.35</v>
      </c>
      <c r="X42">
        <v>46783.34</v>
      </c>
    </row>
    <row r="43" spans="1:26" x14ac:dyDescent="0.25">
      <c r="A43" t="s">
        <v>2466</v>
      </c>
      <c r="B43">
        <v>1076348.7</v>
      </c>
      <c r="C43">
        <v>213463.45</v>
      </c>
      <c r="D43">
        <v>60299.43</v>
      </c>
      <c r="E43">
        <v>1345137.54</v>
      </c>
      <c r="F43">
        <v>456159.97</v>
      </c>
      <c r="G43">
        <v>28582.639999999999</v>
      </c>
      <c r="H43">
        <v>7200</v>
      </c>
      <c r="J43">
        <v>752.34</v>
      </c>
      <c r="L43">
        <v>1539922.37</v>
      </c>
      <c r="M43">
        <v>1769380.27</v>
      </c>
      <c r="N43">
        <v>254569.46</v>
      </c>
      <c r="Q43">
        <v>424591</v>
      </c>
      <c r="T43">
        <v>543947</v>
      </c>
      <c r="W43">
        <v>216531.26</v>
      </c>
      <c r="X43">
        <v>34110.730000000003</v>
      </c>
      <c r="Y43">
        <v>79000</v>
      </c>
    </row>
    <row r="44" spans="1:26" x14ac:dyDescent="0.25">
      <c r="A44" t="s">
        <v>2467</v>
      </c>
      <c r="B44">
        <v>465666.9</v>
      </c>
      <c r="C44">
        <v>113584.19</v>
      </c>
      <c r="D44">
        <v>3574</v>
      </c>
      <c r="E44">
        <v>780013.76</v>
      </c>
      <c r="F44">
        <v>212781.03</v>
      </c>
      <c r="G44">
        <v>23898.33</v>
      </c>
      <c r="H44">
        <v>7200</v>
      </c>
      <c r="J44">
        <v>5</v>
      </c>
      <c r="L44">
        <v>-1234392.1299999999</v>
      </c>
      <c r="M44">
        <v>2854151.72</v>
      </c>
      <c r="N44">
        <v>177535.24</v>
      </c>
      <c r="Q44">
        <v>294014</v>
      </c>
      <c r="T44">
        <v>360112</v>
      </c>
      <c r="W44">
        <v>119868.2</v>
      </c>
      <c r="X44">
        <v>66812.08</v>
      </c>
    </row>
    <row r="45" spans="1:26" x14ac:dyDescent="0.25">
      <c r="A45" t="s">
        <v>2468</v>
      </c>
      <c r="B45">
        <v>302273.21000000002</v>
      </c>
      <c r="C45">
        <v>83660.149999999994</v>
      </c>
      <c r="D45">
        <v>63205.36</v>
      </c>
      <c r="E45">
        <v>366977.35</v>
      </c>
      <c r="F45">
        <v>251073.83</v>
      </c>
      <c r="G45">
        <v>23398.35</v>
      </c>
      <c r="H45">
        <v>15200</v>
      </c>
      <c r="J45">
        <v>0</v>
      </c>
      <c r="L45">
        <v>-827838</v>
      </c>
      <c r="M45">
        <v>1832494.5</v>
      </c>
      <c r="N45">
        <v>281410.59000000003</v>
      </c>
      <c r="Q45">
        <v>278102</v>
      </c>
      <c r="T45">
        <v>334548</v>
      </c>
      <c r="W45">
        <v>181789.46</v>
      </c>
      <c r="X45">
        <v>19240.080000000002</v>
      </c>
    </row>
    <row r="46" spans="1:26" x14ac:dyDescent="0.25">
      <c r="A46" t="s">
        <v>2469</v>
      </c>
      <c r="B46">
        <v>483764.09</v>
      </c>
      <c r="C46">
        <v>28325</v>
      </c>
      <c r="D46">
        <v>11488.93</v>
      </c>
      <c r="E46">
        <v>298362.77</v>
      </c>
      <c r="F46">
        <v>454804.12</v>
      </c>
      <c r="G46">
        <v>1718</v>
      </c>
      <c r="H46">
        <v>12588.36</v>
      </c>
      <c r="J46">
        <v>166.98</v>
      </c>
      <c r="L46">
        <v>-35817.589999999997</v>
      </c>
      <c r="M46">
        <v>1474437.8</v>
      </c>
      <c r="N46">
        <v>76890.17</v>
      </c>
      <c r="Q46">
        <v>219057</v>
      </c>
      <c r="T46">
        <v>310330</v>
      </c>
      <c r="W46">
        <v>121281.60000000001</v>
      </c>
      <c r="X46">
        <v>40684.21</v>
      </c>
    </row>
    <row r="47" spans="1:26" x14ac:dyDescent="0.25">
      <c r="A47" t="s">
        <v>2470</v>
      </c>
      <c r="B47">
        <v>396483.29</v>
      </c>
      <c r="C47">
        <v>174986.76</v>
      </c>
      <c r="D47">
        <v>71187.69</v>
      </c>
      <c r="E47">
        <v>946933.25</v>
      </c>
      <c r="F47">
        <v>317477.40999999997</v>
      </c>
      <c r="G47">
        <v>143029.94</v>
      </c>
      <c r="H47">
        <v>10350</v>
      </c>
      <c r="J47">
        <v>3612.21</v>
      </c>
      <c r="L47">
        <v>-277219.64</v>
      </c>
      <c r="M47">
        <v>2225815.7200000002</v>
      </c>
      <c r="N47">
        <v>254515.18</v>
      </c>
      <c r="Q47">
        <v>461668</v>
      </c>
      <c r="T47">
        <v>633174</v>
      </c>
      <c r="W47">
        <v>236795.66</v>
      </c>
      <c r="X47">
        <v>44733.35</v>
      </c>
    </row>
    <row r="48" spans="1:26" x14ac:dyDescent="0.25">
      <c r="A48" t="s">
        <v>2471</v>
      </c>
      <c r="B48">
        <v>300007.40000000002</v>
      </c>
      <c r="C48">
        <v>43344.54</v>
      </c>
      <c r="D48">
        <v>43837.21</v>
      </c>
      <c r="E48">
        <v>949952.86</v>
      </c>
      <c r="F48">
        <v>111346.52</v>
      </c>
      <c r="G48">
        <v>45322.84</v>
      </c>
      <c r="H48">
        <v>7200</v>
      </c>
      <c r="J48">
        <v>0</v>
      </c>
      <c r="L48">
        <v>1218009.6399999999</v>
      </c>
      <c r="M48">
        <v>216270.07999999999</v>
      </c>
      <c r="N48">
        <v>181232.62</v>
      </c>
      <c r="P48">
        <v>1785.32</v>
      </c>
      <c r="Q48">
        <v>195146</v>
      </c>
      <c r="T48">
        <v>271242</v>
      </c>
      <c r="W48">
        <v>115815.06</v>
      </c>
      <c r="X48">
        <v>29420.91</v>
      </c>
    </row>
    <row r="49" spans="1:26" x14ac:dyDescent="0.25">
      <c r="A49" t="s">
        <v>2472</v>
      </c>
      <c r="B49">
        <v>817226.51</v>
      </c>
      <c r="C49">
        <v>354097.25</v>
      </c>
      <c r="D49">
        <v>75156.11</v>
      </c>
      <c r="E49">
        <v>912253.71</v>
      </c>
      <c r="F49">
        <v>195080.79</v>
      </c>
      <c r="G49">
        <v>19243.400000000001</v>
      </c>
      <c r="H49">
        <v>8950</v>
      </c>
      <c r="J49">
        <v>3571</v>
      </c>
      <c r="K49">
        <v>247922.95</v>
      </c>
      <c r="L49">
        <v>-178538.47</v>
      </c>
      <c r="M49">
        <v>2200312.12</v>
      </c>
      <c r="N49">
        <v>492195.78</v>
      </c>
      <c r="Q49">
        <v>400800.64</v>
      </c>
      <c r="T49">
        <v>561137.64</v>
      </c>
      <c r="W49">
        <v>236051.45</v>
      </c>
      <c r="X49">
        <v>43453.96</v>
      </c>
    </row>
    <row r="50" spans="1:26" x14ac:dyDescent="0.25">
      <c r="A50" t="s">
        <v>2473</v>
      </c>
      <c r="B50">
        <v>433206.25</v>
      </c>
      <c r="C50">
        <v>362155.08</v>
      </c>
      <c r="D50">
        <v>63346.33</v>
      </c>
      <c r="E50">
        <v>544583.25</v>
      </c>
      <c r="F50">
        <v>101419.69</v>
      </c>
      <c r="G50">
        <v>27852.48</v>
      </c>
      <c r="H50">
        <v>22400</v>
      </c>
      <c r="J50">
        <v>3447.25</v>
      </c>
      <c r="L50">
        <v>-1499704.23</v>
      </c>
      <c r="M50">
        <v>2882325.41</v>
      </c>
      <c r="N50">
        <v>304741.46000000002</v>
      </c>
      <c r="Q50">
        <v>337386</v>
      </c>
      <c r="T50">
        <v>407948</v>
      </c>
      <c r="W50">
        <v>150606.87</v>
      </c>
      <c r="X50">
        <v>15182.9</v>
      </c>
    </row>
    <row r="51" spans="1:26" x14ac:dyDescent="0.25">
      <c r="A51" t="s">
        <v>2474</v>
      </c>
      <c r="B51">
        <v>336083.1</v>
      </c>
      <c r="C51">
        <v>323645.12</v>
      </c>
      <c r="D51">
        <v>12862.06</v>
      </c>
      <c r="E51">
        <v>561617.1</v>
      </c>
      <c r="F51">
        <v>50449.38</v>
      </c>
      <c r="G51">
        <v>22417.37</v>
      </c>
      <c r="H51">
        <v>70396.94</v>
      </c>
      <c r="J51">
        <v>1098.04</v>
      </c>
      <c r="K51">
        <v>34565.269999999997</v>
      </c>
      <c r="L51">
        <v>-602835.85</v>
      </c>
      <c r="M51">
        <v>1671717.03</v>
      </c>
      <c r="N51">
        <v>256206.83</v>
      </c>
      <c r="O51">
        <v>678.93</v>
      </c>
      <c r="Q51">
        <v>216559</v>
      </c>
      <c r="T51">
        <v>261289</v>
      </c>
      <c r="W51">
        <v>111073.63</v>
      </c>
      <c r="X51">
        <v>13784.17</v>
      </c>
    </row>
    <row r="52" spans="1:26" x14ac:dyDescent="0.25">
      <c r="A52" t="s">
        <v>2475</v>
      </c>
      <c r="B52">
        <v>606725.07999999996</v>
      </c>
      <c r="C52">
        <v>352541.63</v>
      </c>
      <c r="D52">
        <v>66421.440000000002</v>
      </c>
      <c r="E52">
        <v>679564.37</v>
      </c>
      <c r="F52">
        <v>370628.04</v>
      </c>
      <c r="G52">
        <v>41447.49</v>
      </c>
      <c r="H52">
        <v>7200</v>
      </c>
      <c r="J52">
        <v>28.03</v>
      </c>
      <c r="L52">
        <v>1456173.29</v>
      </c>
      <c r="M52">
        <v>579857.57999999996</v>
      </c>
      <c r="N52">
        <v>352157.57</v>
      </c>
      <c r="Q52">
        <v>222423.88</v>
      </c>
      <c r="T52">
        <v>291663.88</v>
      </c>
      <c r="W52">
        <v>249144.05</v>
      </c>
      <c r="X52">
        <v>42599.35</v>
      </c>
    </row>
    <row r="53" spans="1:26" x14ac:dyDescent="0.25">
      <c r="A53" t="s">
        <v>2476</v>
      </c>
      <c r="B53">
        <v>210341.16</v>
      </c>
      <c r="C53">
        <v>271332.71999999997</v>
      </c>
      <c r="D53">
        <v>24376.27</v>
      </c>
      <c r="E53">
        <v>1124774.95</v>
      </c>
      <c r="F53">
        <v>109853.1</v>
      </c>
      <c r="G53">
        <v>38048.83</v>
      </c>
      <c r="H53">
        <v>7200</v>
      </c>
      <c r="J53">
        <v>24.49</v>
      </c>
      <c r="L53">
        <v>1239871.8799999999</v>
      </c>
      <c r="M53">
        <v>446722.69</v>
      </c>
      <c r="N53">
        <v>210268.15</v>
      </c>
      <c r="P53">
        <v>796.23</v>
      </c>
      <c r="Q53">
        <v>250859.5</v>
      </c>
      <c r="T53">
        <v>315723.5</v>
      </c>
      <c r="W53">
        <v>108235.12</v>
      </c>
      <c r="X53">
        <v>29154.95</v>
      </c>
    </row>
    <row r="54" spans="1:26" x14ac:dyDescent="0.25">
      <c r="A54" t="s">
        <v>2479</v>
      </c>
      <c r="B54">
        <v>742026.01</v>
      </c>
      <c r="C54">
        <v>0</v>
      </c>
      <c r="D54">
        <v>40822.370000000003</v>
      </c>
      <c r="E54">
        <v>4</v>
      </c>
      <c r="F54">
        <v>534582.06999999995</v>
      </c>
      <c r="G54">
        <v>0</v>
      </c>
      <c r="H54">
        <v>41878.74</v>
      </c>
      <c r="J54">
        <v>84.11</v>
      </c>
      <c r="L54">
        <v>-585387.46</v>
      </c>
      <c r="M54">
        <v>1557377.06</v>
      </c>
      <c r="N54">
        <v>119544.97</v>
      </c>
      <c r="O54">
        <v>542100</v>
      </c>
      <c r="Q54">
        <v>175105</v>
      </c>
      <c r="T54">
        <v>267065</v>
      </c>
      <c r="V54">
        <v>3000</v>
      </c>
      <c r="W54">
        <v>155603.85999999999</v>
      </c>
      <c r="X54">
        <v>107599.11</v>
      </c>
    </row>
    <row r="55" spans="1:26" x14ac:dyDescent="0.25">
      <c r="A55" t="s">
        <v>2480</v>
      </c>
      <c r="B55">
        <v>230458.41</v>
      </c>
      <c r="C55">
        <v>0</v>
      </c>
      <c r="D55">
        <v>67063.539999999994</v>
      </c>
      <c r="E55">
        <v>757194</v>
      </c>
      <c r="F55">
        <v>663219.94999999995</v>
      </c>
      <c r="H55">
        <v>31850.03</v>
      </c>
      <c r="J55">
        <v>90.19</v>
      </c>
      <c r="L55">
        <v>515443.61</v>
      </c>
      <c r="M55">
        <v>1296912.72</v>
      </c>
      <c r="N55">
        <v>40417.54</v>
      </c>
      <c r="O55">
        <v>120000</v>
      </c>
      <c r="Q55">
        <v>286447</v>
      </c>
      <c r="T55">
        <v>351023</v>
      </c>
      <c r="W55">
        <v>89459.05</v>
      </c>
      <c r="X55">
        <v>132743.14000000001</v>
      </c>
    </row>
    <row r="56" spans="1:26" x14ac:dyDescent="0.25">
      <c r="A56" t="s">
        <v>2481</v>
      </c>
      <c r="B56">
        <v>381220.01</v>
      </c>
      <c r="C56">
        <v>0</v>
      </c>
      <c r="D56">
        <v>67744.41</v>
      </c>
      <c r="E56">
        <v>321808.17</v>
      </c>
      <c r="F56">
        <v>516464.29</v>
      </c>
      <c r="G56">
        <v>0</v>
      </c>
      <c r="H56">
        <v>35296.5</v>
      </c>
      <c r="J56">
        <v>127.54</v>
      </c>
      <c r="L56">
        <v>-271754.21999999997</v>
      </c>
      <c r="M56">
        <v>1593000.06</v>
      </c>
      <c r="N56">
        <v>204516.45</v>
      </c>
      <c r="O56">
        <v>95900</v>
      </c>
      <c r="Q56">
        <v>201656</v>
      </c>
      <c r="T56">
        <v>345300</v>
      </c>
      <c r="U56">
        <v>160</v>
      </c>
      <c r="V56">
        <v>380</v>
      </c>
      <c r="W56">
        <v>106844.5</v>
      </c>
      <c r="X56">
        <v>118820.95</v>
      </c>
    </row>
    <row r="57" spans="1:26" x14ac:dyDescent="0.25">
      <c r="A57" t="s">
        <v>2482</v>
      </c>
      <c r="B57">
        <v>783564.82</v>
      </c>
      <c r="C57">
        <v>0</v>
      </c>
      <c r="D57">
        <v>14733.29</v>
      </c>
      <c r="E57">
        <v>2</v>
      </c>
      <c r="F57">
        <v>623429.74</v>
      </c>
      <c r="H57">
        <v>36910</v>
      </c>
      <c r="J57">
        <v>0</v>
      </c>
      <c r="L57">
        <v>303245.02</v>
      </c>
      <c r="M57">
        <v>1262256.71</v>
      </c>
      <c r="N57">
        <v>133602.34</v>
      </c>
      <c r="Q57">
        <v>430661</v>
      </c>
      <c r="T57">
        <v>505319</v>
      </c>
      <c r="W57">
        <v>119447.25</v>
      </c>
      <c r="X57">
        <v>120178.97</v>
      </c>
    </row>
    <row r="58" spans="1:26" x14ac:dyDescent="0.25">
      <c r="A58" t="s">
        <v>2506</v>
      </c>
      <c r="B58">
        <v>199738.82</v>
      </c>
      <c r="C58">
        <v>0</v>
      </c>
      <c r="D58">
        <v>21083.98</v>
      </c>
      <c r="E58">
        <v>3</v>
      </c>
      <c r="F58">
        <v>1060623.1399999999</v>
      </c>
      <c r="G58">
        <v>0</v>
      </c>
      <c r="H58">
        <v>27163</v>
      </c>
      <c r="J58">
        <v>24.3</v>
      </c>
      <c r="L58">
        <v>-797787.72</v>
      </c>
      <c r="M58">
        <v>2075132.5</v>
      </c>
      <c r="N58">
        <v>79143.740000000005</v>
      </c>
      <c r="O58">
        <v>125304</v>
      </c>
      <c r="Q58">
        <v>214354</v>
      </c>
      <c r="T58">
        <v>253594</v>
      </c>
      <c r="U58">
        <v>560</v>
      </c>
      <c r="V58">
        <v>1631</v>
      </c>
      <c r="W58">
        <v>64900.32</v>
      </c>
      <c r="X58">
        <v>121199.56</v>
      </c>
    </row>
    <row r="59" spans="1:26" x14ac:dyDescent="0.25">
      <c r="A59" t="s">
        <v>2507</v>
      </c>
      <c r="B59">
        <v>582000.18000000005</v>
      </c>
      <c r="C59">
        <v>0</v>
      </c>
      <c r="D59">
        <v>41768.050000000003</v>
      </c>
      <c r="E59">
        <v>3</v>
      </c>
      <c r="F59">
        <v>464044.24</v>
      </c>
      <c r="G59">
        <v>11130</v>
      </c>
      <c r="H59">
        <v>34533.93</v>
      </c>
      <c r="J59">
        <v>32.090000000000003</v>
      </c>
      <c r="L59">
        <v>-2438830.0099999998</v>
      </c>
      <c r="M59">
        <v>3409443.43</v>
      </c>
      <c r="N59">
        <v>118737.49</v>
      </c>
      <c r="O59">
        <v>210000</v>
      </c>
      <c r="Q59">
        <v>55699</v>
      </c>
      <c r="T59">
        <v>128913</v>
      </c>
      <c r="U59">
        <v>560</v>
      </c>
      <c r="V59">
        <v>1560</v>
      </c>
      <c r="W59">
        <v>87243.31</v>
      </c>
      <c r="X59">
        <v>94654.15</v>
      </c>
    </row>
    <row r="60" spans="1:26" x14ac:dyDescent="0.25">
      <c r="A60" t="s">
        <v>2486</v>
      </c>
      <c r="B60">
        <v>1075122.25</v>
      </c>
      <c r="C60">
        <v>0</v>
      </c>
      <c r="D60">
        <v>29772.23</v>
      </c>
      <c r="E60">
        <v>1203308</v>
      </c>
      <c r="F60">
        <v>331038.01</v>
      </c>
      <c r="H60">
        <v>10000</v>
      </c>
      <c r="J60">
        <v>0</v>
      </c>
      <c r="L60">
        <v>2342278.59</v>
      </c>
      <c r="M60">
        <v>280935.62</v>
      </c>
      <c r="N60">
        <v>122625.11</v>
      </c>
      <c r="O60">
        <v>135746</v>
      </c>
      <c r="Q60">
        <v>174769</v>
      </c>
      <c r="T60">
        <v>247209</v>
      </c>
      <c r="U60">
        <v>4164</v>
      </c>
      <c r="W60">
        <v>135228.13</v>
      </c>
      <c r="X60">
        <v>40512.699999999997</v>
      </c>
    </row>
    <row r="61" spans="1:26" x14ac:dyDescent="0.25">
      <c r="A61" t="s">
        <v>2487</v>
      </c>
      <c r="B61">
        <v>636325.32999999996</v>
      </c>
      <c r="C61">
        <v>0</v>
      </c>
      <c r="D61">
        <v>65021.15</v>
      </c>
      <c r="E61">
        <v>573234.68999999994</v>
      </c>
      <c r="F61">
        <v>313970.63</v>
      </c>
      <c r="H61">
        <v>5000</v>
      </c>
      <c r="J61">
        <v>2733.06</v>
      </c>
      <c r="L61">
        <v>1296494.05</v>
      </c>
      <c r="M61">
        <v>179132.84</v>
      </c>
      <c r="N61">
        <v>205183.66</v>
      </c>
      <c r="O61">
        <v>438564</v>
      </c>
      <c r="Q61">
        <v>520233</v>
      </c>
      <c r="T61">
        <v>657685</v>
      </c>
      <c r="U61">
        <v>2232</v>
      </c>
      <c r="W61">
        <v>203054.66</v>
      </c>
      <c r="X61">
        <v>35817.15</v>
      </c>
      <c r="Z61">
        <v>160000</v>
      </c>
    </row>
    <row r="62" spans="1:26" x14ac:dyDescent="0.25">
      <c r="A62" t="s">
        <v>2488</v>
      </c>
      <c r="B62">
        <v>177244.98</v>
      </c>
      <c r="C62">
        <v>0</v>
      </c>
      <c r="D62">
        <v>29843.87</v>
      </c>
      <c r="E62">
        <v>9</v>
      </c>
      <c r="F62">
        <v>174973.07</v>
      </c>
      <c r="H62">
        <v>10000</v>
      </c>
      <c r="J62">
        <v>0</v>
      </c>
      <c r="L62">
        <v>-2496569.46</v>
      </c>
      <c r="M62">
        <v>2768470.84</v>
      </c>
      <c r="N62">
        <v>158861.73000000001</v>
      </c>
      <c r="Q62">
        <v>192871</v>
      </c>
      <c r="R62">
        <v>100000</v>
      </c>
      <c r="T62">
        <v>255981</v>
      </c>
      <c r="W62">
        <v>82384.42</v>
      </c>
      <c r="X62">
        <v>13197.77</v>
      </c>
    </row>
    <row r="63" spans="1:26" x14ac:dyDescent="0.25">
      <c r="A63" t="s">
        <v>2489</v>
      </c>
      <c r="B63">
        <v>1098799.3500000001</v>
      </c>
      <c r="C63">
        <v>32544</v>
      </c>
      <c r="D63">
        <v>77079.28</v>
      </c>
      <c r="E63">
        <v>134673.60999999999</v>
      </c>
      <c r="F63">
        <v>376350.04</v>
      </c>
      <c r="H63">
        <v>13305.16</v>
      </c>
      <c r="J63">
        <v>7.5</v>
      </c>
      <c r="L63">
        <v>-1369282.66</v>
      </c>
      <c r="M63">
        <v>2027508.56</v>
      </c>
      <c r="N63">
        <v>234883.62</v>
      </c>
      <c r="O63">
        <v>1065084</v>
      </c>
      <c r="Q63">
        <v>143475.35999999999</v>
      </c>
      <c r="T63">
        <v>227712.36</v>
      </c>
      <c r="U63">
        <v>6027.34</v>
      </c>
      <c r="W63">
        <v>130086.76</v>
      </c>
      <c r="X63">
        <v>31708.799999999999</v>
      </c>
    </row>
    <row r="64" spans="1:26" x14ac:dyDescent="0.25">
      <c r="A64" t="s">
        <v>2490</v>
      </c>
      <c r="B64">
        <v>1327434.82</v>
      </c>
      <c r="C64">
        <v>5272</v>
      </c>
      <c r="D64">
        <v>59867.46</v>
      </c>
      <c r="E64">
        <v>1334078.3899999999</v>
      </c>
      <c r="F64">
        <v>234517.19</v>
      </c>
      <c r="H64">
        <v>6500</v>
      </c>
      <c r="J64">
        <v>222.06</v>
      </c>
      <c r="L64">
        <v>2464788.7799999998</v>
      </c>
      <c r="M64">
        <v>179132.84</v>
      </c>
      <c r="N64">
        <v>197091.1</v>
      </c>
      <c r="O64">
        <v>522100</v>
      </c>
      <c r="Q64">
        <v>46515</v>
      </c>
      <c r="T64">
        <v>171013</v>
      </c>
      <c r="U64">
        <v>1920</v>
      </c>
      <c r="W64">
        <v>139381.5</v>
      </c>
      <c r="X64">
        <v>42865.42</v>
      </c>
      <c r="Z64">
        <v>100000</v>
      </c>
    </row>
    <row r="65" spans="1:26" x14ac:dyDescent="0.25">
      <c r="A65" t="s">
        <v>2491</v>
      </c>
      <c r="B65">
        <v>798740.09</v>
      </c>
      <c r="C65">
        <v>61725.5</v>
      </c>
      <c r="D65">
        <v>2607</v>
      </c>
      <c r="E65">
        <v>980190.69</v>
      </c>
      <c r="F65">
        <v>241831.24</v>
      </c>
      <c r="G65">
        <v>0</v>
      </c>
      <c r="H65">
        <v>43000</v>
      </c>
      <c r="J65">
        <v>2866.36</v>
      </c>
      <c r="L65">
        <v>-643246.84</v>
      </c>
      <c r="M65">
        <v>2752937.45</v>
      </c>
      <c r="N65">
        <v>191229.95</v>
      </c>
      <c r="P65">
        <v>1965.13</v>
      </c>
      <c r="Q65">
        <v>372029</v>
      </c>
      <c r="S65">
        <v>2100</v>
      </c>
      <c r="T65">
        <v>500787</v>
      </c>
      <c r="U65">
        <v>640</v>
      </c>
      <c r="V65">
        <v>756</v>
      </c>
      <c r="W65">
        <v>75845.87</v>
      </c>
      <c r="X65">
        <v>59757.66</v>
      </c>
    </row>
    <row r="66" spans="1:26" x14ac:dyDescent="0.25">
      <c r="A66" t="s">
        <v>2492</v>
      </c>
      <c r="B66">
        <v>733474.52</v>
      </c>
      <c r="C66">
        <v>0</v>
      </c>
      <c r="D66">
        <v>66479.28</v>
      </c>
      <c r="E66">
        <v>335401.5</v>
      </c>
      <c r="F66">
        <v>446241.46</v>
      </c>
      <c r="G66">
        <v>0</v>
      </c>
      <c r="H66">
        <v>0</v>
      </c>
      <c r="J66">
        <v>4712.47</v>
      </c>
      <c r="L66">
        <v>-1730429.52</v>
      </c>
      <c r="M66">
        <v>3437556.74</v>
      </c>
      <c r="N66">
        <v>109217.64</v>
      </c>
      <c r="Q66">
        <v>239245.8</v>
      </c>
      <c r="T66">
        <v>327282.8</v>
      </c>
      <c r="W66">
        <v>113314.51</v>
      </c>
      <c r="X66">
        <v>38109.06</v>
      </c>
    </row>
    <row r="67" spans="1:26" x14ac:dyDescent="0.25">
      <c r="A67" t="s">
        <v>2493</v>
      </c>
      <c r="B67">
        <v>810105.27</v>
      </c>
      <c r="C67">
        <v>0</v>
      </c>
      <c r="D67">
        <v>108019.07</v>
      </c>
      <c r="E67">
        <v>1073599.98</v>
      </c>
      <c r="F67">
        <v>351063.25</v>
      </c>
      <c r="G67">
        <v>0</v>
      </c>
      <c r="H67">
        <v>0</v>
      </c>
      <c r="J67">
        <v>9132.67</v>
      </c>
      <c r="L67">
        <v>1787553.78</v>
      </c>
      <c r="M67">
        <v>785641.8</v>
      </c>
      <c r="N67">
        <v>135698.32999999999</v>
      </c>
      <c r="Q67">
        <v>453739</v>
      </c>
      <c r="T67">
        <v>562719</v>
      </c>
      <c r="U67">
        <v>240</v>
      </c>
      <c r="V67">
        <v>1176</v>
      </c>
      <c r="W67">
        <v>219469.13</v>
      </c>
      <c r="X67">
        <v>45373.88</v>
      </c>
    </row>
    <row r="68" spans="1:26" x14ac:dyDescent="0.25">
      <c r="A68" t="s">
        <v>2494</v>
      </c>
      <c r="B68">
        <v>262043.62</v>
      </c>
      <c r="C68">
        <v>0</v>
      </c>
      <c r="D68">
        <v>64313.94</v>
      </c>
      <c r="E68">
        <v>217443.6</v>
      </c>
      <c r="F68">
        <v>342344.58</v>
      </c>
      <c r="H68">
        <v>3255</v>
      </c>
      <c r="J68">
        <v>1060.82</v>
      </c>
      <c r="L68">
        <v>915339.41</v>
      </c>
      <c r="N68">
        <v>476691.51</v>
      </c>
      <c r="Q68">
        <v>453614</v>
      </c>
      <c r="T68">
        <v>630594</v>
      </c>
      <c r="U68">
        <v>5220</v>
      </c>
      <c r="V68">
        <v>4361.0600000000004</v>
      </c>
      <c r="W68">
        <v>275452.09999999998</v>
      </c>
      <c r="X68">
        <v>21765.84</v>
      </c>
      <c r="Z68">
        <v>26422</v>
      </c>
    </row>
    <row r="69" spans="1:26" x14ac:dyDescent="0.25">
      <c r="A69" t="s">
        <v>2495</v>
      </c>
      <c r="B69">
        <v>472609.96</v>
      </c>
      <c r="C69">
        <v>0</v>
      </c>
      <c r="D69">
        <v>10971.35</v>
      </c>
      <c r="E69">
        <v>1070976.6499999999</v>
      </c>
      <c r="F69">
        <v>288701.42</v>
      </c>
      <c r="J69">
        <v>6565.28</v>
      </c>
      <c r="L69">
        <v>1938700.11</v>
      </c>
      <c r="N69">
        <v>187943.88</v>
      </c>
      <c r="Q69">
        <v>247198</v>
      </c>
      <c r="T69">
        <v>331431</v>
      </c>
      <c r="W69">
        <v>126179.4</v>
      </c>
      <c r="X69">
        <v>46667.49</v>
      </c>
      <c r="Z69">
        <v>32870</v>
      </c>
    </row>
    <row r="70" spans="1:26" x14ac:dyDescent="0.25">
      <c r="A70" t="s">
        <v>2496</v>
      </c>
      <c r="B70">
        <v>569433.26</v>
      </c>
      <c r="C70">
        <v>0</v>
      </c>
      <c r="D70">
        <v>93019.21</v>
      </c>
      <c r="E70">
        <v>104654.57</v>
      </c>
      <c r="F70">
        <v>30143.94</v>
      </c>
      <c r="J70">
        <v>774.8</v>
      </c>
      <c r="L70">
        <v>839043.79</v>
      </c>
      <c r="N70">
        <v>327151.53999999998</v>
      </c>
      <c r="P70">
        <v>1839.57</v>
      </c>
      <c r="Q70">
        <v>487670.36</v>
      </c>
      <c r="T70">
        <v>587504.36</v>
      </c>
      <c r="W70">
        <v>224210.6</v>
      </c>
      <c r="X70">
        <v>27718.12</v>
      </c>
      <c r="Z70">
        <v>19796</v>
      </c>
    </row>
    <row r="71" spans="1:26" x14ac:dyDescent="0.25">
      <c r="A71" t="s">
        <v>2497</v>
      </c>
      <c r="B71">
        <v>819587.54</v>
      </c>
      <c r="C71">
        <v>0</v>
      </c>
      <c r="D71">
        <v>77434.149999999994</v>
      </c>
      <c r="E71">
        <v>3936375.36</v>
      </c>
      <c r="F71">
        <v>334804.63</v>
      </c>
      <c r="H71">
        <v>15680</v>
      </c>
      <c r="J71">
        <v>5.4</v>
      </c>
      <c r="L71">
        <v>5596154.46</v>
      </c>
      <c r="N71">
        <v>274745.5</v>
      </c>
      <c r="Q71">
        <v>319024</v>
      </c>
      <c r="T71">
        <v>424694</v>
      </c>
      <c r="W71">
        <v>241320.73</v>
      </c>
      <c r="X71">
        <v>366287.95</v>
      </c>
      <c r="Z71">
        <v>5105</v>
      </c>
    </row>
    <row r="72" spans="1:26" x14ac:dyDescent="0.25">
      <c r="A72" t="s">
        <v>2498</v>
      </c>
      <c r="B72">
        <v>651610.44999999995</v>
      </c>
      <c r="C72">
        <v>0</v>
      </c>
      <c r="D72">
        <v>15000</v>
      </c>
      <c r="E72">
        <v>1886915.04</v>
      </c>
      <c r="F72">
        <v>333544.06</v>
      </c>
      <c r="I72">
        <v>13000</v>
      </c>
      <c r="J72">
        <v>2380</v>
      </c>
      <c r="L72">
        <v>2722603.71</v>
      </c>
      <c r="N72">
        <v>639511.93000000005</v>
      </c>
      <c r="Q72">
        <v>691299</v>
      </c>
      <c r="T72">
        <v>808381</v>
      </c>
      <c r="W72">
        <v>196206.37</v>
      </c>
      <c r="X72">
        <v>85969.72</v>
      </c>
      <c r="Z72">
        <v>91168</v>
      </c>
    </row>
    <row r="73" spans="1:26" x14ac:dyDescent="0.25">
      <c r="A73" t="s">
        <v>2499</v>
      </c>
      <c r="B73">
        <v>592300.12</v>
      </c>
      <c r="C73">
        <v>0</v>
      </c>
      <c r="D73">
        <v>19971.689999999999</v>
      </c>
      <c r="E73">
        <v>451108.44</v>
      </c>
      <c r="F73">
        <v>300457.59000000003</v>
      </c>
      <c r="J73">
        <v>4610</v>
      </c>
      <c r="L73">
        <v>1531116.52</v>
      </c>
      <c r="N73">
        <v>273441.08</v>
      </c>
      <c r="Q73">
        <v>267584</v>
      </c>
      <c r="T73">
        <v>375354</v>
      </c>
      <c r="U73">
        <v>560</v>
      </c>
      <c r="V73">
        <v>1280</v>
      </c>
      <c r="W73">
        <v>293994.92</v>
      </c>
      <c r="X73">
        <v>25001.84</v>
      </c>
      <c r="Z73">
        <v>16723</v>
      </c>
    </row>
    <row r="74" spans="1:26" x14ac:dyDescent="0.25">
      <c r="A74" t="s">
        <v>2500</v>
      </c>
      <c r="B74">
        <v>187696.87</v>
      </c>
      <c r="C74">
        <v>0</v>
      </c>
      <c r="D74">
        <v>14135.05</v>
      </c>
      <c r="E74">
        <v>831451.86</v>
      </c>
      <c r="F74">
        <v>240458.43</v>
      </c>
      <c r="G74">
        <v>162</v>
      </c>
      <c r="H74">
        <v>4687.8100000000004</v>
      </c>
      <c r="J74">
        <v>28761.72</v>
      </c>
      <c r="L74">
        <v>1573551.38</v>
      </c>
      <c r="N74">
        <v>106719.99</v>
      </c>
      <c r="P74">
        <v>2713</v>
      </c>
      <c r="Q74">
        <v>173518.48</v>
      </c>
      <c r="T74">
        <v>353581.48</v>
      </c>
      <c r="W74">
        <v>217798.33</v>
      </c>
      <c r="X74">
        <v>35920.36</v>
      </c>
      <c r="Z74">
        <v>9072</v>
      </c>
    </row>
    <row r="75" spans="1:26" x14ac:dyDescent="0.25">
      <c r="A75" t="s">
        <v>2501</v>
      </c>
      <c r="B75">
        <v>853497.88</v>
      </c>
      <c r="C75">
        <v>118717.7</v>
      </c>
      <c r="D75">
        <v>53059.23</v>
      </c>
      <c r="E75">
        <v>1217044.48</v>
      </c>
      <c r="F75">
        <v>1229255.3</v>
      </c>
      <c r="H75">
        <v>3722.45</v>
      </c>
      <c r="J75">
        <v>477</v>
      </c>
      <c r="L75">
        <v>1513373.29</v>
      </c>
      <c r="M75">
        <v>2174520.91</v>
      </c>
      <c r="N75">
        <v>152420.76</v>
      </c>
      <c r="Q75">
        <v>270195.61</v>
      </c>
      <c r="T75">
        <v>399138.61</v>
      </c>
      <c r="U75">
        <v>320</v>
      </c>
      <c r="V75">
        <v>1392</v>
      </c>
      <c r="W75">
        <v>107672.28</v>
      </c>
      <c r="X75">
        <v>134112.54</v>
      </c>
      <c r="Z75">
        <v>500</v>
      </c>
    </row>
    <row r="76" spans="1:26" x14ac:dyDescent="0.25">
      <c r="A76" t="s">
        <v>2502</v>
      </c>
      <c r="B76">
        <v>482948.43</v>
      </c>
      <c r="C76">
        <v>106985</v>
      </c>
      <c r="D76">
        <v>72213.179999999993</v>
      </c>
      <c r="E76">
        <v>684075.61</v>
      </c>
      <c r="F76">
        <v>449583.93</v>
      </c>
      <c r="H76">
        <v>19200</v>
      </c>
      <c r="J76">
        <v>2762.63</v>
      </c>
      <c r="L76">
        <v>2032023.57</v>
      </c>
      <c r="N76">
        <v>147735.6</v>
      </c>
      <c r="Q76">
        <v>385056</v>
      </c>
      <c r="T76">
        <v>557072</v>
      </c>
      <c r="U76">
        <v>2820</v>
      </c>
      <c r="V76">
        <v>1388</v>
      </c>
      <c r="W76">
        <v>136226.99</v>
      </c>
      <c r="X76">
        <v>79244.66</v>
      </c>
      <c r="Z76">
        <v>14220</v>
      </c>
    </row>
    <row r="77" spans="1:26" x14ac:dyDescent="0.25">
      <c r="A77" t="s">
        <v>2503</v>
      </c>
      <c r="B77">
        <v>542541.91</v>
      </c>
      <c r="C77">
        <v>1205</v>
      </c>
      <c r="D77">
        <v>25900</v>
      </c>
      <c r="E77">
        <v>10743.04</v>
      </c>
      <c r="F77">
        <v>145393.97</v>
      </c>
      <c r="H77">
        <v>9792.42</v>
      </c>
      <c r="J77">
        <v>0</v>
      </c>
      <c r="L77">
        <v>829275.73</v>
      </c>
      <c r="N77">
        <v>78785.539999999994</v>
      </c>
      <c r="Q77">
        <v>148120</v>
      </c>
      <c r="T77">
        <v>191654</v>
      </c>
      <c r="U77">
        <v>880</v>
      </c>
      <c r="V77">
        <v>3376</v>
      </c>
      <c r="W77">
        <v>129528.61</v>
      </c>
      <c r="X77">
        <v>14751.16</v>
      </c>
    </row>
    <row r="78" spans="1:26" x14ac:dyDescent="0.25">
      <c r="A78" t="s">
        <v>2504</v>
      </c>
      <c r="B78">
        <v>241715.57</v>
      </c>
      <c r="C78">
        <v>91457</v>
      </c>
      <c r="D78">
        <v>47950</v>
      </c>
      <c r="E78">
        <v>575022.98</v>
      </c>
      <c r="F78">
        <v>110729.41</v>
      </c>
      <c r="H78">
        <v>14861</v>
      </c>
      <c r="J78">
        <v>2636.37</v>
      </c>
      <c r="L78">
        <v>1252947.57</v>
      </c>
      <c r="N78">
        <v>77950.98</v>
      </c>
      <c r="Q78">
        <v>359506</v>
      </c>
      <c r="T78">
        <v>482536</v>
      </c>
      <c r="U78">
        <v>2260</v>
      </c>
      <c r="V78">
        <v>6752</v>
      </c>
      <c r="W78">
        <v>102057.46</v>
      </c>
      <c r="X78">
        <v>39084.5</v>
      </c>
      <c r="Z78">
        <v>8337</v>
      </c>
    </row>
    <row r="79" spans="1:26" x14ac:dyDescent="0.25">
      <c r="A79" t="s">
        <v>2505</v>
      </c>
      <c r="B79">
        <v>629076.21</v>
      </c>
      <c r="C79">
        <v>101372.64</v>
      </c>
      <c r="D79">
        <v>15000</v>
      </c>
      <c r="E79">
        <v>1382114.75</v>
      </c>
      <c r="F79">
        <v>821273.31</v>
      </c>
      <c r="H79">
        <v>9252</v>
      </c>
      <c r="J79">
        <v>16250.38</v>
      </c>
      <c r="L79">
        <v>3117327.16</v>
      </c>
      <c r="N79">
        <v>143143.45000000001</v>
      </c>
      <c r="O79">
        <v>569</v>
      </c>
      <c r="Q79">
        <v>350763</v>
      </c>
      <c r="T79">
        <v>444387</v>
      </c>
      <c r="U79">
        <v>480</v>
      </c>
      <c r="V79">
        <v>1936</v>
      </c>
      <c r="W79">
        <v>163460.74</v>
      </c>
      <c r="X79">
        <v>70217.84</v>
      </c>
      <c r="Z79">
        <v>7986.5</v>
      </c>
    </row>
    <row r="80" spans="1:26" x14ac:dyDescent="0.25">
      <c r="A80" t="s">
        <v>2508</v>
      </c>
      <c r="B80">
        <v>582178.44999999995</v>
      </c>
      <c r="C80">
        <v>150965.76000000001</v>
      </c>
      <c r="D80">
        <v>16424</v>
      </c>
      <c r="E80">
        <v>101756.41</v>
      </c>
      <c r="F80">
        <v>87419.78</v>
      </c>
      <c r="H80">
        <v>11400</v>
      </c>
      <c r="J80">
        <v>0</v>
      </c>
      <c r="L80">
        <v>1065132.8899999999</v>
      </c>
      <c r="N80">
        <v>25062.36</v>
      </c>
      <c r="Q80">
        <v>195447</v>
      </c>
      <c r="T80">
        <v>232955</v>
      </c>
      <c r="U80">
        <v>3370</v>
      </c>
      <c r="V80">
        <v>6160</v>
      </c>
      <c r="W80">
        <v>100482.87</v>
      </c>
      <c r="X80">
        <v>14655.48</v>
      </c>
      <c r="Z80">
        <v>674.5</v>
      </c>
    </row>
    <row r="81" spans="1:26" x14ac:dyDescent="0.25">
      <c r="A81" t="s">
        <v>2477</v>
      </c>
      <c r="B81">
        <v>235885.7</v>
      </c>
      <c r="C81">
        <v>0</v>
      </c>
      <c r="D81">
        <v>11542.14</v>
      </c>
      <c r="E81">
        <v>257064.07</v>
      </c>
      <c r="F81">
        <v>214731.01</v>
      </c>
      <c r="J81">
        <v>0</v>
      </c>
      <c r="L81">
        <v>504292.61</v>
      </c>
      <c r="M81">
        <v>300000</v>
      </c>
      <c r="N81">
        <v>100355.98</v>
      </c>
      <c r="Q81">
        <v>159880</v>
      </c>
      <c r="T81">
        <v>237625</v>
      </c>
      <c r="U81">
        <v>1576</v>
      </c>
      <c r="W81">
        <v>33229.870000000003</v>
      </c>
      <c r="X81">
        <v>72874.8</v>
      </c>
    </row>
    <row r="82" spans="1:26" x14ac:dyDescent="0.25">
      <c r="A82" t="s">
        <v>2478</v>
      </c>
      <c r="B82">
        <v>415558.59</v>
      </c>
      <c r="C82">
        <v>0</v>
      </c>
      <c r="D82">
        <v>11568.13</v>
      </c>
      <c r="E82">
        <v>977426.14</v>
      </c>
      <c r="F82">
        <v>105993.62</v>
      </c>
      <c r="H82">
        <v>0</v>
      </c>
      <c r="J82">
        <v>2101</v>
      </c>
      <c r="L82">
        <v>-250954.96</v>
      </c>
      <c r="M82">
        <v>1891769.64</v>
      </c>
      <c r="N82">
        <v>104199.03999999999</v>
      </c>
      <c r="Q82">
        <v>176596</v>
      </c>
      <c r="T82">
        <v>268697</v>
      </c>
      <c r="U82">
        <v>721</v>
      </c>
      <c r="W82">
        <v>41266.239999999998</v>
      </c>
      <c r="X82">
        <v>102480</v>
      </c>
    </row>
    <row r="83" spans="1:26" x14ac:dyDescent="0.25">
      <c r="A83" t="s">
        <v>2483</v>
      </c>
      <c r="B83">
        <v>34832.1</v>
      </c>
      <c r="C83">
        <v>0</v>
      </c>
      <c r="D83">
        <v>4826.38</v>
      </c>
      <c r="E83">
        <v>686543.35</v>
      </c>
      <c r="F83">
        <v>163181.85999999999</v>
      </c>
      <c r="J83">
        <v>0</v>
      </c>
      <c r="L83">
        <v>-818681.07</v>
      </c>
      <c r="M83">
        <v>1862215.28</v>
      </c>
      <c r="N83">
        <v>108755.6</v>
      </c>
      <c r="Q83">
        <v>323364.5</v>
      </c>
      <c r="T83">
        <v>443898.5</v>
      </c>
      <c r="U83">
        <v>2512</v>
      </c>
      <c r="W83">
        <v>74080.14</v>
      </c>
      <c r="X83">
        <v>65774.58</v>
      </c>
      <c r="Z83">
        <v>5.4</v>
      </c>
    </row>
    <row r="84" spans="1:26" x14ac:dyDescent="0.25">
      <c r="A84" t="s">
        <v>2484</v>
      </c>
      <c r="B84">
        <v>223114.05</v>
      </c>
      <c r="C84">
        <v>0</v>
      </c>
      <c r="D84">
        <v>26664.73</v>
      </c>
      <c r="E84">
        <v>200753.9</v>
      </c>
      <c r="F84">
        <v>135357.82999999999</v>
      </c>
      <c r="J84">
        <v>484</v>
      </c>
      <c r="L84">
        <v>-1401456.23</v>
      </c>
      <c r="M84">
        <v>2000000</v>
      </c>
      <c r="N84">
        <v>100461.6</v>
      </c>
      <c r="Q84">
        <v>315074</v>
      </c>
      <c r="S84">
        <v>2000</v>
      </c>
      <c r="T84">
        <v>353714</v>
      </c>
      <c r="U84">
        <v>10275</v>
      </c>
      <c r="W84">
        <v>50953.11</v>
      </c>
      <c r="X84">
        <v>15730.75</v>
      </c>
    </row>
    <row r="85" spans="1:26" x14ac:dyDescent="0.25">
      <c r="A85" t="s">
        <v>2485</v>
      </c>
      <c r="B85">
        <v>178492.71</v>
      </c>
      <c r="C85">
        <v>0</v>
      </c>
      <c r="D85">
        <v>39219.35</v>
      </c>
      <c r="E85">
        <v>2018966.31</v>
      </c>
      <c r="F85">
        <v>632349.34</v>
      </c>
      <c r="J85">
        <v>1550.85</v>
      </c>
      <c r="L85">
        <v>-960923.68</v>
      </c>
      <c r="M85">
        <v>4000000</v>
      </c>
      <c r="N85">
        <v>137708.69</v>
      </c>
      <c r="Q85">
        <v>299845</v>
      </c>
      <c r="T85">
        <v>370025</v>
      </c>
      <c r="U85">
        <v>22464</v>
      </c>
      <c r="W85">
        <v>82251.72</v>
      </c>
      <c r="X85">
        <v>131412.43</v>
      </c>
      <c r="Z85">
        <v>3000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</sheetPr>
  <dimension ref="A1:AJ123"/>
  <sheetViews>
    <sheetView topLeftCell="U1" zoomScale="99" zoomScaleNormal="99" workbookViewId="0">
      <selection activeCell="AI12" sqref="AI12:AI86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52" bestFit="1" customWidth="1"/>
    <col min="4" max="4" width="21.69921875" style="52" customWidth="1"/>
    <col min="5" max="5" width="38.296875" bestFit="1" customWidth="1"/>
    <col min="6" max="30" width="8.796875"/>
    <col min="31" max="31" width="17.19921875" style="38" bestFit="1" customWidth="1"/>
    <col min="32" max="32" width="14.5" style="26" bestFit="1" customWidth="1"/>
    <col min="33" max="33" width="15.09765625" style="23" bestFit="1" customWidth="1"/>
    <col min="34" max="34" width="16.09765625" style="34" bestFit="1" customWidth="1"/>
    <col min="35" max="35" width="16.09765625" style="33" bestFit="1" customWidth="1"/>
    <col min="36" max="36" width="15.69921875" style="24" bestFit="1" customWidth="1"/>
    <col min="37" max="16384" width="9" style="1"/>
  </cols>
  <sheetData>
    <row r="1" spans="1:36" x14ac:dyDescent="0.25">
      <c r="E1" t="s">
        <v>2056</v>
      </c>
      <c r="F1" t="s">
        <v>2057</v>
      </c>
      <c r="G1" t="s">
        <v>2058</v>
      </c>
      <c r="H1" t="s">
        <v>2059</v>
      </c>
      <c r="I1" t="s">
        <v>2061</v>
      </c>
      <c r="J1" t="s">
        <v>2062</v>
      </c>
      <c r="K1" t="s">
        <v>2064</v>
      </c>
      <c r="L1" t="s">
        <v>2065</v>
      </c>
      <c r="M1" t="s">
        <v>2067</v>
      </c>
      <c r="N1" t="s">
        <v>2068</v>
      </c>
      <c r="O1" t="s">
        <v>2070</v>
      </c>
      <c r="P1" t="s">
        <v>2072</v>
      </c>
      <c r="Q1" t="s">
        <v>2073</v>
      </c>
      <c r="R1" t="s">
        <v>2074</v>
      </c>
      <c r="S1" t="s">
        <v>2075</v>
      </c>
      <c r="T1" t="s">
        <v>2076</v>
      </c>
      <c r="U1" t="s">
        <v>2077</v>
      </c>
      <c r="V1" t="s">
        <v>2433</v>
      </c>
      <c r="W1" t="s">
        <v>2078</v>
      </c>
      <c r="X1" t="s">
        <v>2079</v>
      </c>
      <c r="Y1" t="s">
        <v>2080</v>
      </c>
      <c r="Z1" t="s">
        <v>2081</v>
      </c>
      <c r="AA1" t="s">
        <v>2082</v>
      </c>
      <c r="AB1" t="s">
        <v>2083</v>
      </c>
      <c r="AC1" t="s">
        <v>2121</v>
      </c>
      <c r="AD1" t="s">
        <v>2084</v>
      </c>
      <c r="AE1" s="37" t="s">
        <v>0</v>
      </c>
      <c r="AF1" s="25" t="s">
        <v>1</v>
      </c>
      <c r="AG1" s="12" t="s">
        <v>2</v>
      </c>
      <c r="AH1" s="15" t="s">
        <v>3</v>
      </c>
      <c r="AI1" s="16" t="s">
        <v>4</v>
      </c>
      <c r="AJ1" s="45" t="s">
        <v>5</v>
      </c>
    </row>
    <row r="2" spans="1:36" x14ac:dyDescent="0.25">
      <c r="E2" t="s">
        <v>2085</v>
      </c>
      <c r="F2" t="s">
        <v>2086</v>
      </c>
      <c r="G2" t="s">
        <v>2087</v>
      </c>
      <c r="H2" t="s">
        <v>2088</v>
      </c>
      <c r="I2" t="s">
        <v>2090</v>
      </c>
      <c r="J2" t="s">
        <v>2091</v>
      </c>
      <c r="K2" t="s">
        <v>2093</v>
      </c>
      <c r="L2" t="s">
        <v>2094</v>
      </c>
      <c r="M2" t="s">
        <v>2096</v>
      </c>
      <c r="N2" t="s">
        <v>2097</v>
      </c>
      <c r="O2" t="s">
        <v>2099</v>
      </c>
      <c r="P2" t="s">
        <v>2101</v>
      </c>
      <c r="Q2" t="s">
        <v>2102</v>
      </c>
      <c r="R2" t="s">
        <v>2103</v>
      </c>
      <c r="S2" t="s">
        <v>2104</v>
      </c>
      <c r="T2" t="s">
        <v>2105</v>
      </c>
      <c r="U2" t="s">
        <v>2106</v>
      </c>
      <c r="V2" t="s">
        <v>2434</v>
      </c>
      <c r="W2" t="s">
        <v>2107</v>
      </c>
      <c r="X2" t="s">
        <v>2108</v>
      </c>
      <c r="Y2" t="s">
        <v>2109</v>
      </c>
      <c r="Z2" t="s">
        <v>2110</v>
      </c>
      <c r="AA2" t="s">
        <v>2111</v>
      </c>
      <c r="AB2" t="s">
        <v>2112</v>
      </c>
      <c r="AC2" t="s">
        <v>2126</v>
      </c>
      <c r="AD2" t="s">
        <v>2113</v>
      </c>
      <c r="AE2" s="37"/>
      <c r="AF2" s="25"/>
      <c r="AG2" s="12"/>
      <c r="AH2" s="17"/>
      <c r="AI2" s="18"/>
      <c r="AJ2" s="12"/>
    </row>
    <row r="3" spans="1:36" x14ac:dyDescent="0.25">
      <c r="C3" s="52" t="s">
        <v>578</v>
      </c>
      <c r="E3" t="s">
        <v>2114</v>
      </c>
      <c r="F3">
        <v>47589176.479999997</v>
      </c>
      <c r="G3">
        <v>5124374.66</v>
      </c>
      <c r="H3">
        <v>3483597.46</v>
      </c>
      <c r="I3">
        <v>52276164.640000001</v>
      </c>
      <c r="J3">
        <v>25678561.879999999</v>
      </c>
      <c r="K3">
        <v>668492.31999999995</v>
      </c>
      <c r="L3">
        <v>660935.6</v>
      </c>
      <c r="M3">
        <v>13000</v>
      </c>
      <c r="N3">
        <v>210012.93</v>
      </c>
      <c r="O3">
        <v>698268.27</v>
      </c>
      <c r="P3">
        <v>27072155.280000001</v>
      </c>
      <c r="Q3">
        <v>107920970.12</v>
      </c>
      <c r="R3">
        <v>11484266.800000001</v>
      </c>
      <c r="S3">
        <v>8131041.1600000001</v>
      </c>
      <c r="T3">
        <v>10759.92</v>
      </c>
      <c r="U3">
        <v>23557968.600000001</v>
      </c>
      <c r="V3">
        <v>100000</v>
      </c>
      <c r="W3">
        <v>480020</v>
      </c>
      <c r="X3">
        <v>29586472</v>
      </c>
      <c r="Y3">
        <v>102586.34</v>
      </c>
      <c r="Z3">
        <v>50602.06</v>
      </c>
      <c r="AA3">
        <v>11939617.380000001</v>
      </c>
      <c r="AB3">
        <v>4273588.7</v>
      </c>
      <c r="AC3">
        <v>127000</v>
      </c>
      <c r="AD3">
        <v>776149.4</v>
      </c>
      <c r="AE3" s="56">
        <f>SUM(AE4:AE123)</f>
        <v>56197148.600000009</v>
      </c>
      <c r="AF3" s="60">
        <f>SUM(AF4:AF123)</f>
        <v>1552440.85</v>
      </c>
      <c r="AG3" s="19">
        <f>SUM(AG4:AG123)</f>
        <v>54644707.750000007</v>
      </c>
      <c r="AH3" s="20">
        <f>SUM(AH4:AH123)</f>
        <v>43764056.479999989</v>
      </c>
      <c r="AI3" s="14" t="e">
        <f>SUM(#REF!)</f>
        <v>#REF!</v>
      </c>
      <c r="AJ3" s="24" t="e">
        <f>SUM(AJ4:AJ123)</f>
        <v>#REF!</v>
      </c>
    </row>
    <row r="4" spans="1:36" x14ac:dyDescent="0.25">
      <c r="AE4" s="56">
        <f t="shared" ref="AE4:AE11" si="0">SUM(F4:I4)</f>
        <v>0</v>
      </c>
      <c r="AF4" s="60">
        <f t="shared" ref="AF4:AF11" si="1">SUM(L4:O4)</f>
        <v>0</v>
      </c>
      <c r="AG4" s="19">
        <f>AE4-AF4</f>
        <v>0</v>
      </c>
      <c r="AH4" s="20">
        <f t="shared" ref="AH4:AH11" si="2">SUM(T4:AD4)</f>
        <v>0</v>
      </c>
      <c r="AI4" s="14" t="e">
        <f>SUM(#REF!)</f>
        <v>#REF!</v>
      </c>
      <c r="AJ4" s="24" t="e">
        <f>AH4-AI4</f>
        <v>#REF!</v>
      </c>
    </row>
    <row r="5" spans="1:36" x14ac:dyDescent="0.25">
      <c r="AE5" s="56">
        <f t="shared" si="0"/>
        <v>0</v>
      </c>
      <c r="AF5" s="60">
        <f t="shared" si="1"/>
        <v>0</v>
      </c>
      <c r="AG5" s="19">
        <f t="shared" ref="AG5:AG11" si="3">AE5-AF5</f>
        <v>0</v>
      </c>
      <c r="AH5" s="20">
        <f t="shared" si="2"/>
        <v>0</v>
      </c>
      <c r="AI5" s="14" t="e">
        <f>SUM(#REF!)</f>
        <v>#REF!</v>
      </c>
      <c r="AJ5" s="24" t="e">
        <f t="shared" ref="AJ5:AJ68" si="4">AH5-AI5</f>
        <v>#REF!</v>
      </c>
    </row>
    <row r="6" spans="1:36" x14ac:dyDescent="0.25">
      <c r="AE6" s="56">
        <f t="shared" si="0"/>
        <v>0</v>
      </c>
      <c r="AF6" s="60">
        <f t="shared" si="1"/>
        <v>0</v>
      </c>
      <c r="AG6" s="19">
        <f t="shared" si="3"/>
        <v>0</v>
      </c>
      <c r="AH6" s="20">
        <f t="shared" si="2"/>
        <v>0</v>
      </c>
      <c r="AI6" s="14" t="e">
        <f>SUM(#REF!)</f>
        <v>#REF!</v>
      </c>
      <c r="AJ6" s="24" t="e">
        <f t="shared" si="4"/>
        <v>#REF!</v>
      </c>
    </row>
    <row r="7" spans="1:36" x14ac:dyDescent="0.25">
      <c r="A7" s="1" t="s">
        <v>473</v>
      </c>
      <c r="AE7" s="56">
        <f t="shared" si="0"/>
        <v>0</v>
      </c>
      <c r="AF7" s="60">
        <f t="shared" si="1"/>
        <v>0</v>
      </c>
      <c r="AG7" s="19">
        <f t="shared" si="3"/>
        <v>0</v>
      </c>
      <c r="AH7" s="20">
        <f t="shared" si="2"/>
        <v>0</v>
      </c>
      <c r="AI7" s="14" t="e">
        <f>SUM(#REF!)</f>
        <v>#REF!</v>
      </c>
      <c r="AJ7" s="24" t="e">
        <f t="shared" si="4"/>
        <v>#REF!</v>
      </c>
    </row>
    <row r="8" spans="1:36" x14ac:dyDescent="0.25">
      <c r="AE8" s="56">
        <f t="shared" si="0"/>
        <v>0</v>
      </c>
      <c r="AF8" s="60">
        <f t="shared" si="1"/>
        <v>0</v>
      </c>
      <c r="AG8" s="19">
        <f t="shared" si="3"/>
        <v>0</v>
      </c>
      <c r="AH8" s="20">
        <f t="shared" si="2"/>
        <v>0</v>
      </c>
      <c r="AI8" s="14" t="e">
        <f>SUM(#REF!)</f>
        <v>#REF!</v>
      </c>
      <c r="AJ8" s="24" t="e">
        <f t="shared" si="4"/>
        <v>#REF!</v>
      </c>
    </row>
    <row r="9" spans="1:36" x14ac:dyDescent="0.25">
      <c r="AE9" s="56">
        <f t="shared" si="0"/>
        <v>0</v>
      </c>
      <c r="AF9" s="60">
        <f t="shared" si="1"/>
        <v>0</v>
      </c>
      <c r="AG9" s="19">
        <f t="shared" si="3"/>
        <v>0</v>
      </c>
      <c r="AH9" s="20">
        <f t="shared" si="2"/>
        <v>0</v>
      </c>
      <c r="AI9" s="14" t="e">
        <f>SUM(#REF!)</f>
        <v>#REF!</v>
      </c>
      <c r="AJ9" s="24" t="e">
        <f t="shared" si="4"/>
        <v>#REF!</v>
      </c>
    </row>
    <row r="10" spans="1:36" x14ac:dyDescent="0.25">
      <c r="AE10" s="56">
        <f t="shared" si="0"/>
        <v>0</v>
      </c>
      <c r="AF10" s="60">
        <f t="shared" si="1"/>
        <v>0</v>
      </c>
      <c r="AG10" s="19">
        <f t="shared" si="3"/>
        <v>0</v>
      </c>
      <c r="AH10" s="20">
        <f t="shared" si="2"/>
        <v>0</v>
      </c>
      <c r="AI10" s="14" t="e">
        <f>SUM(#REF!)</f>
        <v>#REF!</v>
      </c>
      <c r="AJ10" s="24" t="e">
        <f t="shared" si="4"/>
        <v>#REF!</v>
      </c>
    </row>
    <row r="11" spans="1:36" x14ac:dyDescent="0.25">
      <c r="AE11" s="56">
        <f t="shared" si="0"/>
        <v>0</v>
      </c>
      <c r="AF11" s="60">
        <f t="shared" si="1"/>
        <v>0</v>
      </c>
      <c r="AG11" s="19">
        <f t="shared" si="3"/>
        <v>0</v>
      </c>
      <c r="AH11" s="20">
        <f t="shared" si="2"/>
        <v>0</v>
      </c>
      <c r="AI11" s="14" t="e">
        <f>SUM(#REF!)</f>
        <v>#REF!</v>
      </c>
      <c r="AJ11" s="24" t="e">
        <f t="shared" si="4"/>
        <v>#REF!</v>
      </c>
    </row>
    <row r="12" spans="1:36" x14ac:dyDescent="0.25">
      <c r="A12" s="1" t="s">
        <v>363</v>
      </c>
      <c r="B12" s="1" t="s">
        <v>365</v>
      </c>
      <c r="C12" s="52">
        <v>4017</v>
      </c>
      <c r="D12" s="52" t="s">
        <v>787</v>
      </c>
      <c r="E12" t="s">
        <v>2435</v>
      </c>
      <c r="F12">
        <v>802731.85</v>
      </c>
      <c r="G12">
        <v>13558.35</v>
      </c>
      <c r="H12">
        <v>65942.86</v>
      </c>
      <c r="I12">
        <v>784870.06</v>
      </c>
      <c r="J12">
        <v>147542.6</v>
      </c>
      <c r="K12">
        <v>32840</v>
      </c>
      <c r="L12">
        <v>10720</v>
      </c>
      <c r="N12">
        <v>200</v>
      </c>
      <c r="P12">
        <v>1370909.81</v>
      </c>
      <c r="Q12">
        <v>685585.33</v>
      </c>
      <c r="R12">
        <v>50750.21</v>
      </c>
      <c r="U12">
        <v>305053</v>
      </c>
      <c r="X12">
        <v>305053</v>
      </c>
      <c r="AA12">
        <v>308695.92</v>
      </c>
      <c r="AB12">
        <v>26663.71</v>
      </c>
      <c r="AD12">
        <v>1000</v>
      </c>
      <c r="AE12" s="56">
        <f>SUM(F12:H12)</f>
        <v>882233.05999999994</v>
      </c>
      <c r="AF12" s="184">
        <f>SUM(K12:N12)</f>
        <v>43760</v>
      </c>
      <c r="AG12" s="19">
        <f>AE12-AF12</f>
        <v>838473.05999999994</v>
      </c>
      <c r="AH12" s="20">
        <f>SUM(R12:W12)</f>
        <v>355803.21</v>
      </c>
      <c r="AI12" s="14">
        <f>SUM(X12:AD12)</f>
        <v>641412.62999999989</v>
      </c>
      <c r="AJ12" s="24">
        <f t="shared" si="4"/>
        <v>-285609.41999999987</v>
      </c>
    </row>
    <row r="13" spans="1:36" x14ac:dyDescent="0.25">
      <c r="A13" s="1" t="s">
        <v>363</v>
      </c>
      <c r="B13" s="1" t="s">
        <v>365</v>
      </c>
      <c r="C13" s="52">
        <v>4254</v>
      </c>
      <c r="D13" s="52" t="s">
        <v>788</v>
      </c>
      <c r="E13" t="s">
        <v>2436</v>
      </c>
      <c r="F13">
        <v>1070685.27</v>
      </c>
      <c r="G13">
        <v>5048</v>
      </c>
      <c r="H13">
        <v>52128.32</v>
      </c>
      <c r="I13">
        <v>921464.46</v>
      </c>
      <c r="J13">
        <v>544537.03</v>
      </c>
      <c r="K13">
        <v>0</v>
      </c>
      <c r="N13">
        <v>0</v>
      </c>
      <c r="P13">
        <v>1248131.42</v>
      </c>
      <c r="Q13">
        <v>1517319.83</v>
      </c>
      <c r="R13">
        <v>38135.589999999997</v>
      </c>
      <c r="S13">
        <v>20000</v>
      </c>
      <c r="U13">
        <v>358991.4</v>
      </c>
      <c r="X13">
        <v>398557.4</v>
      </c>
      <c r="Y13">
        <v>2000</v>
      </c>
      <c r="Z13">
        <v>6878</v>
      </c>
      <c r="AA13">
        <v>133168.98000000001</v>
      </c>
      <c r="AB13">
        <v>48110.78</v>
      </c>
      <c r="AE13" s="56">
        <f t="shared" ref="AE13:AE76" si="5">SUM(F13:H13)</f>
        <v>1127861.5900000001</v>
      </c>
      <c r="AF13" s="184">
        <f t="shared" ref="AF13:AF76" si="6">SUM(K13:N13)</f>
        <v>0</v>
      </c>
      <c r="AG13" s="19">
        <f t="shared" ref="AG13:AG76" si="7">AE13-AF13</f>
        <v>1127861.5900000001</v>
      </c>
      <c r="AH13" s="20">
        <f t="shared" ref="AH13:AH76" si="8">SUM(R13:W13)</f>
        <v>417126.99</v>
      </c>
      <c r="AI13" s="14">
        <f t="shared" ref="AI13:AI76" si="9">SUM(X13:AD13)</f>
        <v>588715.16</v>
      </c>
      <c r="AJ13" s="24">
        <f t="shared" si="4"/>
        <v>-171588.17000000004</v>
      </c>
    </row>
    <row r="14" spans="1:36" x14ac:dyDescent="0.25">
      <c r="A14" s="1" t="s">
        <v>363</v>
      </c>
      <c r="B14" s="1" t="s">
        <v>365</v>
      </c>
      <c r="C14" s="52">
        <v>2828</v>
      </c>
      <c r="D14" s="52" t="s">
        <v>789</v>
      </c>
      <c r="E14" t="s">
        <v>2437</v>
      </c>
      <c r="F14">
        <v>11276.59</v>
      </c>
      <c r="G14">
        <v>28884.799999999999</v>
      </c>
      <c r="H14">
        <v>16402.169999999998</v>
      </c>
      <c r="I14">
        <v>494711.88</v>
      </c>
      <c r="J14">
        <v>221744.09</v>
      </c>
      <c r="K14">
        <v>0</v>
      </c>
      <c r="N14">
        <v>904.21</v>
      </c>
      <c r="P14">
        <v>-450995.56</v>
      </c>
      <c r="Q14">
        <v>1326846.8</v>
      </c>
      <c r="R14">
        <v>28054.77</v>
      </c>
      <c r="U14">
        <v>154723</v>
      </c>
      <c r="X14">
        <v>154723</v>
      </c>
      <c r="AA14">
        <v>97079.86</v>
      </c>
      <c r="AB14">
        <v>34710.83</v>
      </c>
      <c r="AE14" s="56">
        <f t="shared" si="5"/>
        <v>56563.56</v>
      </c>
      <c r="AF14" s="184">
        <f t="shared" si="6"/>
        <v>904.21</v>
      </c>
      <c r="AG14" s="19">
        <f t="shared" si="7"/>
        <v>55659.35</v>
      </c>
      <c r="AH14" s="20">
        <f t="shared" si="8"/>
        <v>182777.77</v>
      </c>
      <c r="AI14" s="14">
        <f t="shared" si="9"/>
        <v>286513.69</v>
      </c>
      <c r="AJ14" s="24">
        <f t="shared" si="4"/>
        <v>-103735.92000000001</v>
      </c>
    </row>
    <row r="15" spans="1:36" x14ac:dyDescent="0.25">
      <c r="A15" s="1" t="s">
        <v>363</v>
      </c>
      <c r="B15" s="1" t="s">
        <v>365</v>
      </c>
      <c r="C15" s="52">
        <v>4184</v>
      </c>
      <c r="D15" s="52" t="s">
        <v>790</v>
      </c>
      <c r="E15" t="s">
        <v>2438</v>
      </c>
      <c r="F15">
        <v>839792.26</v>
      </c>
      <c r="G15">
        <v>36140.82</v>
      </c>
      <c r="H15">
        <v>49340.87</v>
      </c>
      <c r="I15">
        <v>7</v>
      </c>
      <c r="J15">
        <v>400784.24</v>
      </c>
      <c r="K15">
        <v>0</v>
      </c>
      <c r="N15">
        <v>0</v>
      </c>
      <c r="P15">
        <v>-41879.07</v>
      </c>
      <c r="Q15">
        <v>1336486.2</v>
      </c>
      <c r="R15">
        <v>56045.17</v>
      </c>
      <c r="S15">
        <v>144000</v>
      </c>
      <c r="U15">
        <v>513459</v>
      </c>
      <c r="X15">
        <v>536507.80000000005</v>
      </c>
      <c r="AA15">
        <v>109560.69</v>
      </c>
      <c r="AB15">
        <v>35977.620000000003</v>
      </c>
      <c r="AE15" s="56">
        <f t="shared" si="5"/>
        <v>925273.95</v>
      </c>
      <c r="AF15" s="184">
        <f t="shared" si="6"/>
        <v>0</v>
      </c>
      <c r="AG15" s="19">
        <f t="shared" si="7"/>
        <v>925273.95</v>
      </c>
      <c r="AH15" s="20">
        <f t="shared" si="8"/>
        <v>713504.16999999993</v>
      </c>
      <c r="AI15" s="14">
        <f t="shared" si="9"/>
        <v>682046.11</v>
      </c>
      <c r="AJ15" s="24">
        <f t="shared" si="4"/>
        <v>31458.059999999939</v>
      </c>
    </row>
    <row r="16" spans="1:36" x14ac:dyDescent="0.25">
      <c r="A16" s="1" t="s">
        <v>363</v>
      </c>
      <c r="B16" s="1" t="s">
        <v>365</v>
      </c>
      <c r="C16" s="52">
        <v>7069</v>
      </c>
      <c r="D16" s="52" t="s">
        <v>791</v>
      </c>
      <c r="E16" t="s">
        <v>2439</v>
      </c>
      <c r="F16">
        <v>1100364.42</v>
      </c>
      <c r="G16">
        <v>15515</v>
      </c>
      <c r="H16">
        <v>5075</v>
      </c>
      <c r="I16">
        <v>790693.14</v>
      </c>
      <c r="J16">
        <v>269710.37</v>
      </c>
      <c r="K16">
        <v>0</v>
      </c>
      <c r="N16">
        <v>0</v>
      </c>
      <c r="P16">
        <v>168062.43</v>
      </c>
      <c r="Q16">
        <v>2146839.4900000002</v>
      </c>
      <c r="R16">
        <v>68710.34</v>
      </c>
      <c r="U16">
        <v>443816</v>
      </c>
      <c r="W16">
        <v>90000</v>
      </c>
      <c r="X16">
        <v>515754</v>
      </c>
      <c r="AA16">
        <v>192948.68</v>
      </c>
      <c r="AB16">
        <v>27367.65</v>
      </c>
      <c r="AE16" s="56">
        <f t="shared" si="5"/>
        <v>1120954.42</v>
      </c>
      <c r="AF16" s="184">
        <f t="shared" si="6"/>
        <v>0</v>
      </c>
      <c r="AG16" s="19">
        <f t="shared" si="7"/>
        <v>1120954.42</v>
      </c>
      <c r="AH16" s="20">
        <f t="shared" si="8"/>
        <v>602526.34</v>
      </c>
      <c r="AI16" s="14">
        <f t="shared" si="9"/>
        <v>736070.33</v>
      </c>
      <c r="AJ16" s="24">
        <f t="shared" si="4"/>
        <v>-133543.99</v>
      </c>
    </row>
    <row r="17" spans="1:36" x14ac:dyDescent="0.25">
      <c r="A17" s="1" t="s">
        <v>363</v>
      </c>
      <c r="B17" s="1" t="s">
        <v>365</v>
      </c>
      <c r="C17" s="52">
        <v>6198</v>
      </c>
      <c r="D17" s="52" t="s">
        <v>792</v>
      </c>
      <c r="E17" t="s">
        <v>2440</v>
      </c>
      <c r="F17">
        <v>1284329.21</v>
      </c>
      <c r="G17">
        <v>16901.87</v>
      </c>
      <c r="H17">
        <v>91922.559999999998</v>
      </c>
      <c r="I17">
        <v>179875.48</v>
      </c>
      <c r="J17">
        <v>212889.89</v>
      </c>
      <c r="K17">
        <v>9900</v>
      </c>
      <c r="N17">
        <v>0</v>
      </c>
      <c r="P17">
        <v>190906.4</v>
      </c>
      <c r="Q17">
        <v>1602780.76</v>
      </c>
      <c r="R17">
        <v>56273.69</v>
      </c>
      <c r="S17">
        <v>167072</v>
      </c>
      <c r="U17">
        <v>462485</v>
      </c>
      <c r="X17">
        <v>538489</v>
      </c>
      <c r="AA17">
        <v>138396.96</v>
      </c>
      <c r="AB17">
        <v>26112.880000000001</v>
      </c>
      <c r="AD17">
        <v>500</v>
      </c>
      <c r="AE17" s="56">
        <f t="shared" si="5"/>
        <v>1393153.6400000001</v>
      </c>
      <c r="AF17" s="184">
        <f t="shared" si="6"/>
        <v>9900</v>
      </c>
      <c r="AG17" s="19">
        <f t="shared" si="7"/>
        <v>1383253.6400000001</v>
      </c>
      <c r="AH17" s="20">
        <f t="shared" si="8"/>
        <v>685830.69</v>
      </c>
      <c r="AI17" s="14">
        <f t="shared" si="9"/>
        <v>703498.84</v>
      </c>
      <c r="AJ17" s="24">
        <f t="shared" si="4"/>
        <v>-17668.150000000023</v>
      </c>
    </row>
    <row r="18" spans="1:36" x14ac:dyDescent="0.25">
      <c r="A18" s="1" t="s">
        <v>363</v>
      </c>
      <c r="B18" s="1" t="s">
        <v>365</v>
      </c>
      <c r="C18" s="52">
        <v>2120</v>
      </c>
      <c r="D18" s="52" t="s">
        <v>793</v>
      </c>
      <c r="E18" t="s">
        <v>2441</v>
      </c>
      <c r="F18">
        <v>491896.08</v>
      </c>
      <c r="G18">
        <v>79880.41</v>
      </c>
      <c r="H18">
        <v>26996</v>
      </c>
      <c r="I18">
        <v>245690.11</v>
      </c>
      <c r="J18">
        <v>754885.1</v>
      </c>
      <c r="K18">
        <v>0</v>
      </c>
      <c r="L18">
        <v>7200</v>
      </c>
      <c r="N18">
        <v>4223.1899999999996</v>
      </c>
      <c r="P18">
        <v>10130.879999999999</v>
      </c>
      <c r="Q18">
        <v>2036704.82</v>
      </c>
      <c r="R18">
        <v>89145.1</v>
      </c>
      <c r="U18">
        <v>219024</v>
      </c>
      <c r="X18">
        <v>323242</v>
      </c>
      <c r="AA18">
        <v>356750.42</v>
      </c>
      <c r="AB18">
        <v>87087.87</v>
      </c>
      <c r="AE18" s="56">
        <f t="shared" si="5"/>
        <v>598772.49</v>
      </c>
      <c r="AF18" s="184">
        <f t="shared" si="6"/>
        <v>11423.189999999999</v>
      </c>
      <c r="AG18" s="19">
        <f t="shared" si="7"/>
        <v>587349.30000000005</v>
      </c>
      <c r="AH18" s="20">
        <f t="shared" si="8"/>
        <v>308169.09999999998</v>
      </c>
      <c r="AI18" s="14">
        <f t="shared" si="9"/>
        <v>767080.28999999992</v>
      </c>
      <c r="AJ18" s="24">
        <f t="shared" si="4"/>
        <v>-458911.18999999994</v>
      </c>
    </row>
    <row r="19" spans="1:36" x14ac:dyDescent="0.25">
      <c r="A19" s="1" t="s">
        <v>363</v>
      </c>
      <c r="B19" s="1" t="s">
        <v>365</v>
      </c>
      <c r="C19" s="52">
        <v>808</v>
      </c>
      <c r="D19" s="52" t="s">
        <v>794</v>
      </c>
      <c r="E19" t="s">
        <v>2442</v>
      </c>
      <c r="F19">
        <v>257062.56</v>
      </c>
      <c r="G19">
        <v>7079.57</v>
      </c>
      <c r="H19">
        <v>202519.98</v>
      </c>
      <c r="I19">
        <v>744557.15</v>
      </c>
      <c r="J19">
        <v>85203</v>
      </c>
      <c r="K19">
        <v>0</v>
      </c>
      <c r="L19">
        <v>0</v>
      </c>
      <c r="P19">
        <v>1293527.3999999999</v>
      </c>
      <c r="Q19">
        <v>118427.08</v>
      </c>
      <c r="R19">
        <v>17071.8</v>
      </c>
      <c r="AA19">
        <v>103102.59</v>
      </c>
      <c r="AB19">
        <v>29501.43</v>
      </c>
      <c r="AE19" s="56">
        <f t="shared" si="5"/>
        <v>466662.11</v>
      </c>
      <c r="AF19" s="184">
        <f t="shared" si="6"/>
        <v>0</v>
      </c>
      <c r="AG19" s="19">
        <f t="shared" si="7"/>
        <v>466662.11</v>
      </c>
      <c r="AH19" s="20">
        <f t="shared" si="8"/>
        <v>17071.8</v>
      </c>
      <c r="AI19" s="14">
        <f t="shared" si="9"/>
        <v>132604.01999999999</v>
      </c>
      <c r="AJ19" s="24">
        <f t="shared" si="4"/>
        <v>-115532.21999999999</v>
      </c>
    </row>
    <row r="20" spans="1:36" x14ac:dyDescent="0.25">
      <c r="A20" s="1" t="s">
        <v>363</v>
      </c>
      <c r="B20" s="1" t="s">
        <v>365</v>
      </c>
      <c r="C20" s="52">
        <v>5257</v>
      </c>
      <c r="D20" s="52" t="s">
        <v>795</v>
      </c>
      <c r="E20" t="s">
        <v>2443</v>
      </c>
      <c r="F20">
        <v>3049199.65</v>
      </c>
      <c r="G20">
        <v>119953.38</v>
      </c>
      <c r="H20">
        <v>23238.74</v>
      </c>
      <c r="I20">
        <v>5275.76</v>
      </c>
      <c r="J20">
        <v>96268.4</v>
      </c>
      <c r="K20">
        <v>0</v>
      </c>
      <c r="L20">
        <v>8800</v>
      </c>
      <c r="N20">
        <v>0</v>
      </c>
      <c r="P20">
        <v>1630224.86</v>
      </c>
      <c r="Q20">
        <v>1863971.92</v>
      </c>
      <c r="R20">
        <v>72698.98</v>
      </c>
      <c r="U20">
        <v>302533</v>
      </c>
      <c r="X20">
        <v>302533</v>
      </c>
      <c r="AA20">
        <v>269205.42</v>
      </c>
      <c r="AB20">
        <v>12554.41</v>
      </c>
      <c r="AE20" s="56">
        <f t="shared" si="5"/>
        <v>3192391.77</v>
      </c>
      <c r="AF20" s="184">
        <f t="shared" si="6"/>
        <v>8800</v>
      </c>
      <c r="AG20" s="19">
        <f t="shared" si="7"/>
        <v>3183591.77</v>
      </c>
      <c r="AH20" s="20">
        <f t="shared" si="8"/>
        <v>375231.98</v>
      </c>
      <c r="AI20" s="14">
        <f t="shared" si="9"/>
        <v>584292.82999999996</v>
      </c>
      <c r="AJ20" s="24">
        <f t="shared" si="4"/>
        <v>-209060.84999999998</v>
      </c>
    </row>
    <row r="21" spans="1:36" x14ac:dyDescent="0.25">
      <c r="A21" s="1" t="s">
        <v>363</v>
      </c>
      <c r="B21" s="1" t="s">
        <v>365</v>
      </c>
      <c r="C21" s="52">
        <v>5547</v>
      </c>
      <c r="D21" s="52" t="s">
        <v>796</v>
      </c>
      <c r="E21" t="s">
        <v>2444</v>
      </c>
      <c r="F21">
        <v>496992.71</v>
      </c>
      <c r="G21">
        <v>17160.650000000001</v>
      </c>
      <c r="H21">
        <v>181726.2</v>
      </c>
      <c r="I21">
        <v>469231.4</v>
      </c>
      <c r="J21">
        <v>892204.27</v>
      </c>
      <c r="K21">
        <v>18618</v>
      </c>
      <c r="L21">
        <v>7200</v>
      </c>
      <c r="N21">
        <v>0</v>
      </c>
      <c r="P21">
        <v>-314060.88</v>
      </c>
      <c r="Q21">
        <v>2519990.75</v>
      </c>
      <c r="R21">
        <v>94818.880000000005</v>
      </c>
      <c r="U21">
        <v>222082</v>
      </c>
      <c r="X21">
        <v>280590</v>
      </c>
      <c r="AA21">
        <v>145088.20000000001</v>
      </c>
      <c r="AB21">
        <v>65155.32</v>
      </c>
      <c r="AD21">
        <v>500</v>
      </c>
      <c r="AE21" s="56">
        <f t="shared" si="5"/>
        <v>695879.56</v>
      </c>
      <c r="AF21" s="184">
        <f t="shared" si="6"/>
        <v>25818</v>
      </c>
      <c r="AG21" s="19">
        <f t="shared" si="7"/>
        <v>670061.56000000006</v>
      </c>
      <c r="AH21" s="20">
        <f t="shared" si="8"/>
        <v>316900.88</v>
      </c>
      <c r="AI21" s="14">
        <f t="shared" si="9"/>
        <v>491333.52</v>
      </c>
      <c r="AJ21" s="24">
        <f t="shared" si="4"/>
        <v>-174432.64000000001</v>
      </c>
    </row>
    <row r="22" spans="1:36" x14ac:dyDescent="0.25">
      <c r="A22" s="1" t="s">
        <v>363</v>
      </c>
      <c r="B22" s="1" t="s">
        <v>365</v>
      </c>
      <c r="C22" s="52">
        <v>4817</v>
      </c>
      <c r="D22" s="52" t="s">
        <v>797</v>
      </c>
      <c r="E22" t="s">
        <v>2445</v>
      </c>
      <c r="F22">
        <v>608892.47</v>
      </c>
      <c r="G22">
        <v>25523.38</v>
      </c>
      <c r="H22">
        <v>9840.69</v>
      </c>
      <c r="I22">
        <v>6</v>
      </c>
      <c r="J22">
        <v>256129.59</v>
      </c>
      <c r="K22">
        <v>0</v>
      </c>
      <c r="N22">
        <v>0</v>
      </c>
      <c r="P22">
        <v>-4042671.72</v>
      </c>
      <c r="Q22">
        <v>4994895.4800000004</v>
      </c>
      <c r="R22">
        <v>50545.64</v>
      </c>
      <c r="U22">
        <v>441609</v>
      </c>
      <c r="X22">
        <v>441609</v>
      </c>
      <c r="AA22">
        <v>79941.47</v>
      </c>
      <c r="AB22">
        <v>22435.8</v>
      </c>
      <c r="AE22" s="56">
        <f t="shared" si="5"/>
        <v>644256.53999999992</v>
      </c>
      <c r="AF22" s="184">
        <f t="shared" si="6"/>
        <v>0</v>
      </c>
      <c r="AG22" s="19">
        <f t="shared" si="7"/>
        <v>644256.53999999992</v>
      </c>
      <c r="AH22" s="20">
        <f t="shared" si="8"/>
        <v>492154.64</v>
      </c>
      <c r="AI22" s="14">
        <f t="shared" si="9"/>
        <v>543986.27</v>
      </c>
      <c r="AJ22" s="24">
        <f t="shared" si="4"/>
        <v>-51831.630000000005</v>
      </c>
    </row>
    <row r="23" spans="1:36" x14ac:dyDescent="0.25">
      <c r="A23" s="1" t="s">
        <v>363</v>
      </c>
      <c r="B23" s="1" t="s">
        <v>365</v>
      </c>
      <c r="C23" s="52">
        <v>4661</v>
      </c>
      <c r="D23" s="52" t="s">
        <v>798</v>
      </c>
      <c r="E23" t="s">
        <v>2446</v>
      </c>
      <c r="F23">
        <v>1034025.83</v>
      </c>
      <c r="G23">
        <v>7781.97</v>
      </c>
      <c r="H23">
        <v>85738.77</v>
      </c>
      <c r="I23">
        <v>1527727.84</v>
      </c>
      <c r="J23">
        <v>130614.94</v>
      </c>
      <c r="K23">
        <v>0</v>
      </c>
      <c r="N23">
        <v>16493</v>
      </c>
      <c r="P23">
        <v>1403620.74</v>
      </c>
      <c r="Q23">
        <v>1550129.81</v>
      </c>
      <c r="R23">
        <v>54520.26</v>
      </c>
      <c r="U23">
        <v>426892.67</v>
      </c>
      <c r="X23">
        <v>454883.87</v>
      </c>
      <c r="AA23">
        <v>173950.2</v>
      </c>
      <c r="AB23">
        <v>36933.06</v>
      </c>
      <c r="AE23" s="56">
        <f t="shared" si="5"/>
        <v>1127546.5699999998</v>
      </c>
      <c r="AF23" s="184">
        <f t="shared" si="6"/>
        <v>16493</v>
      </c>
      <c r="AG23" s="19">
        <f t="shared" si="7"/>
        <v>1111053.5699999998</v>
      </c>
      <c r="AH23" s="20">
        <f t="shared" si="8"/>
        <v>481412.93</v>
      </c>
      <c r="AI23" s="14">
        <f t="shared" si="9"/>
        <v>665767.13000000012</v>
      </c>
      <c r="AJ23" s="24">
        <f t="shared" si="4"/>
        <v>-184354.20000000013</v>
      </c>
    </row>
    <row r="24" spans="1:36" x14ac:dyDescent="0.25">
      <c r="A24" s="1" t="s">
        <v>363</v>
      </c>
      <c r="B24" s="1" t="s">
        <v>365</v>
      </c>
      <c r="C24" s="52">
        <v>7585</v>
      </c>
      <c r="D24" s="52" t="s">
        <v>799</v>
      </c>
      <c r="E24" t="s">
        <v>2447</v>
      </c>
      <c r="F24">
        <v>1644614.49</v>
      </c>
      <c r="G24">
        <v>25264.959999999999</v>
      </c>
      <c r="H24">
        <v>12955</v>
      </c>
      <c r="I24">
        <v>9</v>
      </c>
      <c r="J24">
        <v>380706.99</v>
      </c>
      <c r="K24">
        <v>8590</v>
      </c>
      <c r="N24">
        <v>340.36</v>
      </c>
      <c r="P24">
        <v>-1525144.79</v>
      </c>
      <c r="Q24">
        <v>2878887.21</v>
      </c>
      <c r="R24">
        <v>75986.73</v>
      </c>
      <c r="S24">
        <v>971106</v>
      </c>
      <c r="U24">
        <v>830221</v>
      </c>
      <c r="X24">
        <v>897671</v>
      </c>
      <c r="AA24">
        <v>245874.88</v>
      </c>
      <c r="AB24">
        <v>31890.19</v>
      </c>
      <c r="AD24">
        <v>1000</v>
      </c>
      <c r="AE24" s="56">
        <f t="shared" si="5"/>
        <v>1682834.45</v>
      </c>
      <c r="AF24" s="184">
        <f t="shared" si="6"/>
        <v>8930.36</v>
      </c>
      <c r="AG24" s="19">
        <f t="shared" si="7"/>
        <v>1673904.0899999999</v>
      </c>
      <c r="AH24" s="20">
        <f t="shared" si="8"/>
        <v>1877313.73</v>
      </c>
      <c r="AI24" s="14">
        <f t="shared" si="9"/>
        <v>1176436.0699999998</v>
      </c>
      <c r="AJ24" s="24">
        <f t="shared" si="4"/>
        <v>700877.66000000015</v>
      </c>
    </row>
    <row r="25" spans="1:36" x14ac:dyDescent="0.25">
      <c r="A25" s="1" t="s">
        <v>363</v>
      </c>
      <c r="B25" s="1" t="s">
        <v>365</v>
      </c>
      <c r="C25" s="52">
        <v>6519</v>
      </c>
      <c r="D25" s="52" t="s">
        <v>800</v>
      </c>
      <c r="E25" t="s">
        <v>2448</v>
      </c>
      <c r="F25">
        <v>746365.85</v>
      </c>
      <c r="G25">
        <v>25485.88</v>
      </c>
      <c r="H25">
        <v>31671.81</v>
      </c>
      <c r="I25">
        <v>74514.75</v>
      </c>
      <c r="J25">
        <v>126541.28</v>
      </c>
      <c r="K25">
        <v>0</v>
      </c>
      <c r="N25">
        <v>0</v>
      </c>
      <c r="P25">
        <v>-1373288.59</v>
      </c>
      <c r="Q25">
        <v>2079998.65</v>
      </c>
      <c r="R25">
        <v>80141.84</v>
      </c>
      <c r="S25">
        <v>428122</v>
      </c>
      <c r="U25">
        <v>274975.40000000002</v>
      </c>
      <c r="X25">
        <v>323759.40000000002</v>
      </c>
      <c r="AA25">
        <v>135708.51</v>
      </c>
      <c r="AB25">
        <v>25901.82</v>
      </c>
      <c r="AE25" s="56">
        <f t="shared" si="5"/>
        <v>803523.54</v>
      </c>
      <c r="AF25" s="184">
        <f t="shared" si="6"/>
        <v>0</v>
      </c>
      <c r="AG25" s="19">
        <f t="shared" si="7"/>
        <v>803523.54</v>
      </c>
      <c r="AH25" s="20">
        <f t="shared" si="8"/>
        <v>783239.24</v>
      </c>
      <c r="AI25" s="14">
        <f t="shared" si="9"/>
        <v>485369.73000000004</v>
      </c>
      <c r="AJ25" s="24">
        <f t="shared" si="4"/>
        <v>297869.50999999995</v>
      </c>
    </row>
    <row r="26" spans="1:36" x14ac:dyDescent="0.25">
      <c r="A26" s="1" t="s">
        <v>363</v>
      </c>
      <c r="B26" s="1" t="s">
        <v>365</v>
      </c>
      <c r="C26" s="52">
        <v>4531</v>
      </c>
      <c r="D26" s="52" t="s">
        <v>801</v>
      </c>
      <c r="E26" t="s">
        <v>2449</v>
      </c>
      <c r="F26">
        <v>716901.22</v>
      </c>
      <c r="G26">
        <v>49796.7</v>
      </c>
      <c r="H26">
        <v>108500.87</v>
      </c>
      <c r="I26">
        <v>616453.66</v>
      </c>
      <c r="J26">
        <v>181727.53</v>
      </c>
      <c r="K26">
        <v>0</v>
      </c>
      <c r="N26">
        <v>0</v>
      </c>
      <c r="P26">
        <v>1175006.6100000001</v>
      </c>
      <c r="Q26">
        <v>413083.29</v>
      </c>
      <c r="R26">
        <v>80079.72</v>
      </c>
      <c r="S26">
        <v>532542</v>
      </c>
      <c r="U26">
        <v>433454</v>
      </c>
      <c r="X26">
        <v>489038.4</v>
      </c>
      <c r="AA26">
        <v>440523.57</v>
      </c>
      <c r="AB26">
        <v>30223.67</v>
      </c>
      <c r="AD26">
        <v>1000</v>
      </c>
      <c r="AE26" s="56">
        <f t="shared" si="5"/>
        <v>875198.78999999992</v>
      </c>
      <c r="AF26" s="184">
        <f t="shared" si="6"/>
        <v>0</v>
      </c>
      <c r="AG26" s="19">
        <f t="shared" si="7"/>
        <v>875198.78999999992</v>
      </c>
      <c r="AH26" s="20">
        <f t="shared" si="8"/>
        <v>1046075.72</v>
      </c>
      <c r="AI26" s="14">
        <f t="shared" si="9"/>
        <v>960785.64</v>
      </c>
      <c r="AJ26" s="24">
        <f t="shared" si="4"/>
        <v>85290.079999999958</v>
      </c>
    </row>
    <row r="27" spans="1:36" x14ac:dyDescent="0.25">
      <c r="A27" s="1" t="s">
        <v>363</v>
      </c>
      <c r="B27" s="1" t="s">
        <v>365</v>
      </c>
      <c r="C27" s="52">
        <v>2937</v>
      </c>
      <c r="D27" s="52" t="s">
        <v>802</v>
      </c>
      <c r="E27" t="s">
        <v>2450</v>
      </c>
      <c r="F27">
        <v>217267.93</v>
      </c>
      <c r="G27">
        <v>35859</v>
      </c>
      <c r="H27">
        <v>13542</v>
      </c>
      <c r="I27">
        <v>315966.92</v>
      </c>
      <c r="J27">
        <v>169036.78</v>
      </c>
      <c r="K27">
        <v>0</v>
      </c>
      <c r="N27">
        <v>0</v>
      </c>
      <c r="P27">
        <v>-1459997.3</v>
      </c>
      <c r="Q27">
        <v>2337378.21</v>
      </c>
      <c r="R27">
        <v>18798.32</v>
      </c>
      <c r="U27">
        <v>254870</v>
      </c>
      <c r="X27">
        <v>254870</v>
      </c>
      <c r="AA27">
        <v>116821.75</v>
      </c>
      <c r="AB27">
        <v>27684.85</v>
      </c>
      <c r="AE27" s="56">
        <f t="shared" si="5"/>
        <v>266668.93</v>
      </c>
      <c r="AF27" s="184">
        <f t="shared" si="6"/>
        <v>0</v>
      </c>
      <c r="AG27" s="19">
        <f t="shared" si="7"/>
        <v>266668.93</v>
      </c>
      <c r="AH27" s="20">
        <f t="shared" si="8"/>
        <v>273668.32</v>
      </c>
      <c r="AI27" s="14">
        <f t="shared" si="9"/>
        <v>399376.6</v>
      </c>
      <c r="AJ27" s="24">
        <f t="shared" si="4"/>
        <v>-125708.27999999997</v>
      </c>
    </row>
    <row r="28" spans="1:36" x14ac:dyDescent="0.25">
      <c r="A28" s="1" t="s">
        <v>363</v>
      </c>
      <c r="B28" s="1" t="s">
        <v>365</v>
      </c>
      <c r="C28" s="52">
        <v>2576</v>
      </c>
      <c r="D28" s="52" t="s">
        <v>803</v>
      </c>
      <c r="E28" t="s">
        <v>2451</v>
      </c>
      <c r="F28">
        <v>407781.3</v>
      </c>
      <c r="G28">
        <v>26441.67</v>
      </c>
      <c r="H28">
        <v>44247.75</v>
      </c>
      <c r="I28">
        <v>5837.09</v>
      </c>
      <c r="J28">
        <v>251913.86</v>
      </c>
      <c r="K28">
        <v>9700</v>
      </c>
      <c r="L28">
        <v>33992.26</v>
      </c>
      <c r="N28">
        <v>1221.71</v>
      </c>
      <c r="P28">
        <v>-1518738.8</v>
      </c>
      <c r="Q28">
        <v>2446216.73</v>
      </c>
      <c r="R28">
        <v>51574.5</v>
      </c>
      <c r="U28">
        <v>241619</v>
      </c>
      <c r="X28">
        <v>290445</v>
      </c>
      <c r="AA28">
        <v>208041.01</v>
      </c>
      <c r="AB28">
        <v>30877.72</v>
      </c>
      <c r="AE28" s="56">
        <f t="shared" si="5"/>
        <v>478470.72</v>
      </c>
      <c r="AF28" s="184">
        <f t="shared" si="6"/>
        <v>44913.97</v>
      </c>
      <c r="AG28" s="19">
        <f t="shared" si="7"/>
        <v>433556.75</v>
      </c>
      <c r="AH28" s="20">
        <f t="shared" si="8"/>
        <v>293193.5</v>
      </c>
      <c r="AI28" s="14">
        <f t="shared" si="9"/>
        <v>529363.73</v>
      </c>
      <c r="AJ28" s="24">
        <f t="shared" si="4"/>
        <v>-236170.22999999998</v>
      </c>
    </row>
    <row r="29" spans="1:36" x14ac:dyDescent="0.25">
      <c r="A29" s="1" t="s">
        <v>368</v>
      </c>
      <c r="B29" s="1" t="s">
        <v>369</v>
      </c>
      <c r="C29" s="52">
        <v>3880</v>
      </c>
      <c r="D29" s="52" t="s">
        <v>804</v>
      </c>
      <c r="E29" t="s">
        <v>2452</v>
      </c>
      <c r="F29">
        <v>533319.41</v>
      </c>
      <c r="G29">
        <v>106181.73</v>
      </c>
      <c r="H29">
        <v>53923.91</v>
      </c>
      <c r="I29">
        <v>478541.63</v>
      </c>
      <c r="J29">
        <v>934137.47</v>
      </c>
      <c r="N29">
        <v>10825.71</v>
      </c>
      <c r="P29">
        <v>-143233.79</v>
      </c>
      <c r="Q29">
        <v>1940194.37</v>
      </c>
      <c r="R29">
        <v>66009.2</v>
      </c>
      <c r="S29">
        <v>594572</v>
      </c>
      <c r="U29">
        <v>436768.33</v>
      </c>
      <c r="X29">
        <v>507728.33</v>
      </c>
      <c r="Y29">
        <v>320</v>
      </c>
      <c r="Z29">
        <v>256</v>
      </c>
      <c r="AA29">
        <v>247019.64</v>
      </c>
      <c r="AB29">
        <v>43707.7</v>
      </c>
      <c r="AE29" s="56">
        <f t="shared" si="5"/>
        <v>693425.05</v>
      </c>
      <c r="AF29" s="184">
        <f t="shared" si="6"/>
        <v>10825.71</v>
      </c>
      <c r="AG29" s="19">
        <f t="shared" si="7"/>
        <v>682599.34000000008</v>
      </c>
      <c r="AH29" s="20">
        <f t="shared" si="8"/>
        <v>1097349.53</v>
      </c>
      <c r="AI29" s="14">
        <f t="shared" si="9"/>
        <v>799031.66999999993</v>
      </c>
      <c r="AJ29" s="24">
        <f t="shared" si="4"/>
        <v>298317.8600000001</v>
      </c>
    </row>
    <row r="30" spans="1:36" x14ac:dyDescent="0.25">
      <c r="A30" s="1" t="s">
        <v>368</v>
      </c>
      <c r="B30" s="1" t="s">
        <v>369</v>
      </c>
      <c r="C30" s="52">
        <v>3169</v>
      </c>
      <c r="D30" s="52" t="s">
        <v>805</v>
      </c>
      <c r="E30" t="s">
        <v>2453</v>
      </c>
      <c r="F30">
        <v>623111.38</v>
      </c>
      <c r="G30">
        <v>32301.94</v>
      </c>
      <c r="H30">
        <v>12432.32</v>
      </c>
      <c r="I30">
        <v>1542118.52</v>
      </c>
      <c r="J30">
        <v>404511.6</v>
      </c>
      <c r="N30">
        <v>55.08</v>
      </c>
      <c r="P30">
        <v>2369737.25</v>
      </c>
      <c r="Q30">
        <v>225942.27</v>
      </c>
      <c r="R30">
        <v>60126.85</v>
      </c>
      <c r="S30">
        <v>279420.59000000003</v>
      </c>
      <c r="U30">
        <v>101976</v>
      </c>
      <c r="X30">
        <v>186970</v>
      </c>
      <c r="Y30">
        <v>1200</v>
      </c>
      <c r="AA30">
        <v>157163.24</v>
      </c>
      <c r="AB30">
        <v>77449.039999999994</v>
      </c>
      <c r="AE30" s="56">
        <f t="shared" si="5"/>
        <v>667845.6399999999</v>
      </c>
      <c r="AF30" s="184">
        <f t="shared" si="6"/>
        <v>55.08</v>
      </c>
      <c r="AG30" s="19">
        <f t="shared" si="7"/>
        <v>667790.55999999994</v>
      </c>
      <c r="AH30" s="20">
        <f t="shared" si="8"/>
        <v>441523.44</v>
      </c>
      <c r="AI30" s="14">
        <f t="shared" si="9"/>
        <v>422782.27999999997</v>
      </c>
      <c r="AJ30" s="24">
        <f t="shared" si="4"/>
        <v>18741.160000000033</v>
      </c>
    </row>
    <row r="31" spans="1:36" x14ac:dyDescent="0.25">
      <c r="A31" s="1" t="s">
        <v>368</v>
      </c>
      <c r="B31" s="1" t="s">
        <v>369</v>
      </c>
      <c r="C31" s="52">
        <v>7059</v>
      </c>
      <c r="D31" s="52" t="s">
        <v>806</v>
      </c>
      <c r="E31" t="s">
        <v>2454</v>
      </c>
      <c r="F31">
        <v>885569.47</v>
      </c>
      <c r="G31">
        <v>13835.43</v>
      </c>
      <c r="H31">
        <v>37333.51</v>
      </c>
      <c r="I31">
        <v>833434.95</v>
      </c>
      <c r="J31">
        <v>184080.53</v>
      </c>
      <c r="N31">
        <v>10.41</v>
      </c>
      <c r="P31">
        <v>1680346.95</v>
      </c>
      <c r="Q31">
        <v>519805.36</v>
      </c>
      <c r="R31">
        <v>149002.41</v>
      </c>
      <c r="S31">
        <v>169510</v>
      </c>
      <c r="U31">
        <v>637000</v>
      </c>
      <c r="X31">
        <v>771789</v>
      </c>
      <c r="Y31">
        <v>1200</v>
      </c>
      <c r="Z31">
        <v>452</v>
      </c>
      <c r="AA31">
        <v>199590.16</v>
      </c>
      <c r="AB31">
        <v>28390.080000000002</v>
      </c>
      <c r="AD31">
        <v>200000</v>
      </c>
      <c r="AE31" s="56">
        <f t="shared" si="5"/>
        <v>936738.41</v>
      </c>
      <c r="AF31" s="184">
        <f t="shared" si="6"/>
        <v>10.41</v>
      </c>
      <c r="AG31" s="19">
        <f t="shared" si="7"/>
        <v>936728</v>
      </c>
      <c r="AH31" s="20">
        <f t="shared" si="8"/>
        <v>955512.41</v>
      </c>
      <c r="AI31" s="14">
        <f t="shared" si="9"/>
        <v>1201421.24</v>
      </c>
      <c r="AJ31" s="24">
        <f t="shared" si="4"/>
        <v>-245908.82999999996</v>
      </c>
    </row>
    <row r="32" spans="1:36" x14ac:dyDescent="0.25">
      <c r="A32" s="1" t="s">
        <v>368</v>
      </c>
      <c r="B32" s="1" t="s">
        <v>369</v>
      </c>
      <c r="C32" s="52">
        <v>4668</v>
      </c>
      <c r="D32" s="52" t="s">
        <v>807</v>
      </c>
      <c r="E32" t="s">
        <v>2455</v>
      </c>
      <c r="F32">
        <v>1114598.28</v>
      </c>
      <c r="G32">
        <v>40187.300000000003</v>
      </c>
      <c r="H32">
        <v>21683.01</v>
      </c>
      <c r="I32">
        <v>1917905.86</v>
      </c>
      <c r="J32">
        <v>296319.28000000003</v>
      </c>
      <c r="N32">
        <v>98.92</v>
      </c>
      <c r="P32">
        <v>3352601.6</v>
      </c>
      <c r="Q32">
        <v>164243.42000000001</v>
      </c>
      <c r="R32">
        <v>49906.239999999998</v>
      </c>
      <c r="S32">
        <v>101347</v>
      </c>
      <c r="U32">
        <v>321118</v>
      </c>
      <c r="X32">
        <v>380570</v>
      </c>
      <c r="AA32">
        <v>109440.05</v>
      </c>
      <c r="AB32">
        <v>49691.4</v>
      </c>
      <c r="AD32">
        <v>58920</v>
      </c>
      <c r="AE32" s="56">
        <f t="shared" si="5"/>
        <v>1176468.5900000001</v>
      </c>
      <c r="AF32" s="184">
        <f t="shared" si="6"/>
        <v>98.92</v>
      </c>
      <c r="AG32" s="19">
        <f t="shared" si="7"/>
        <v>1176369.6700000002</v>
      </c>
      <c r="AH32" s="20">
        <f t="shared" si="8"/>
        <v>472371.24</v>
      </c>
      <c r="AI32" s="14">
        <f t="shared" si="9"/>
        <v>598621.44999999995</v>
      </c>
      <c r="AJ32" s="24">
        <f t="shared" si="4"/>
        <v>-126250.20999999996</v>
      </c>
    </row>
    <row r="33" spans="1:36" x14ac:dyDescent="0.25">
      <c r="A33" s="1" t="s">
        <v>368</v>
      </c>
      <c r="B33" s="1" t="s">
        <v>369</v>
      </c>
      <c r="C33" s="52">
        <v>5951</v>
      </c>
      <c r="D33" s="52" t="s">
        <v>808</v>
      </c>
      <c r="E33" t="s">
        <v>2456</v>
      </c>
      <c r="F33">
        <v>143454.16</v>
      </c>
      <c r="G33">
        <v>64557.5</v>
      </c>
      <c r="H33">
        <v>57529.14</v>
      </c>
      <c r="I33">
        <v>446037.98</v>
      </c>
      <c r="J33">
        <v>241749.1</v>
      </c>
      <c r="N33">
        <v>542.66</v>
      </c>
      <c r="P33">
        <v>-2809030.73</v>
      </c>
      <c r="Q33">
        <v>3631737.05</v>
      </c>
      <c r="R33">
        <v>78269.460000000006</v>
      </c>
      <c r="S33">
        <v>112222.91</v>
      </c>
      <c r="U33">
        <v>450107</v>
      </c>
      <c r="W33">
        <v>200000</v>
      </c>
      <c r="X33">
        <v>519093</v>
      </c>
      <c r="Y33">
        <v>320</v>
      </c>
      <c r="Z33">
        <v>544</v>
      </c>
      <c r="AA33">
        <v>160631.60999999999</v>
      </c>
      <c r="AB33">
        <v>29931.86</v>
      </c>
      <c r="AE33" s="56">
        <f t="shared" si="5"/>
        <v>265540.8</v>
      </c>
      <c r="AF33" s="184">
        <f t="shared" si="6"/>
        <v>542.66</v>
      </c>
      <c r="AG33" s="19">
        <f t="shared" si="7"/>
        <v>264998.14</v>
      </c>
      <c r="AH33" s="20">
        <f t="shared" si="8"/>
        <v>840599.37</v>
      </c>
      <c r="AI33" s="14">
        <f t="shared" si="9"/>
        <v>710520.47</v>
      </c>
      <c r="AJ33" s="24">
        <f t="shared" si="4"/>
        <v>130078.90000000002</v>
      </c>
    </row>
    <row r="34" spans="1:36" x14ac:dyDescent="0.25">
      <c r="A34" s="1" t="s">
        <v>368</v>
      </c>
      <c r="B34" s="1" t="s">
        <v>369</v>
      </c>
      <c r="C34" s="52">
        <v>4528</v>
      </c>
      <c r="D34" s="52" t="s">
        <v>809</v>
      </c>
      <c r="E34" t="s">
        <v>2457</v>
      </c>
      <c r="F34">
        <v>1495146.67</v>
      </c>
      <c r="G34">
        <v>96791.93</v>
      </c>
      <c r="H34">
        <v>78843.09</v>
      </c>
      <c r="I34">
        <v>215388.34</v>
      </c>
      <c r="J34">
        <v>742261.5</v>
      </c>
      <c r="N34">
        <v>43.28</v>
      </c>
      <c r="P34">
        <v>1386950.18</v>
      </c>
      <c r="Q34">
        <v>669957.9</v>
      </c>
      <c r="R34">
        <v>119053.35</v>
      </c>
      <c r="S34">
        <v>789104.51</v>
      </c>
      <c r="U34">
        <v>118542.67</v>
      </c>
      <c r="W34">
        <v>58920</v>
      </c>
      <c r="X34">
        <v>250770.67</v>
      </c>
      <c r="Y34">
        <v>25125</v>
      </c>
      <c r="Z34">
        <v>6296</v>
      </c>
      <c r="AA34">
        <v>186676.47</v>
      </c>
      <c r="AB34">
        <v>45272.22</v>
      </c>
      <c r="AE34" s="56">
        <f t="shared" si="5"/>
        <v>1670781.69</v>
      </c>
      <c r="AF34" s="184">
        <f t="shared" si="6"/>
        <v>43.28</v>
      </c>
      <c r="AG34" s="19">
        <f t="shared" si="7"/>
        <v>1670738.41</v>
      </c>
      <c r="AH34" s="20">
        <f t="shared" si="8"/>
        <v>1085620.53</v>
      </c>
      <c r="AI34" s="14">
        <f t="shared" si="9"/>
        <v>514140.36</v>
      </c>
      <c r="AJ34" s="24">
        <f t="shared" si="4"/>
        <v>571480.17000000004</v>
      </c>
    </row>
    <row r="35" spans="1:36" x14ac:dyDescent="0.25">
      <c r="A35" s="1" t="s">
        <v>368</v>
      </c>
      <c r="B35" s="1" t="s">
        <v>369</v>
      </c>
      <c r="C35" s="52">
        <v>5805</v>
      </c>
      <c r="D35" s="52" t="s">
        <v>810</v>
      </c>
      <c r="E35" t="s">
        <v>2458</v>
      </c>
      <c r="F35">
        <v>908873</v>
      </c>
      <c r="G35">
        <v>53414.5</v>
      </c>
      <c r="H35">
        <v>25955.31</v>
      </c>
      <c r="I35">
        <v>463432.22</v>
      </c>
      <c r="J35">
        <v>291533.37</v>
      </c>
      <c r="N35">
        <v>24.28</v>
      </c>
      <c r="P35">
        <v>-526275.07999999996</v>
      </c>
      <c r="Q35">
        <v>2501284.2200000002</v>
      </c>
      <c r="R35">
        <v>67415.03</v>
      </c>
      <c r="U35">
        <v>356082</v>
      </c>
      <c r="X35">
        <v>466718</v>
      </c>
      <c r="Y35">
        <v>2140</v>
      </c>
      <c r="Z35">
        <v>96</v>
      </c>
      <c r="AA35">
        <v>141446.97</v>
      </c>
      <c r="AB35">
        <v>44921.08</v>
      </c>
      <c r="AE35" s="56">
        <f t="shared" si="5"/>
        <v>988242.81</v>
      </c>
      <c r="AF35" s="184">
        <f t="shared" si="6"/>
        <v>24.28</v>
      </c>
      <c r="AG35" s="19">
        <f t="shared" si="7"/>
        <v>988218.53</v>
      </c>
      <c r="AH35" s="20">
        <f t="shared" si="8"/>
        <v>423497.03</v>
      </c>
      <c r="AI35" s="14">
        <f t="shared" si="9"/>
        <v>655322.04999999993</v>
      </c>
      <c r="AJ35" s="24">
        <f t="shared" si="4"/>
        <v>-231825.0199999999</v>
      </c>
    </row>
    <row r="36" spans="1:36" x14ac:dyDescent="0.25">
      <c r="A36" s="1" t="s">
        <v>368</v>
      </c>
      <c r="B36" s="1" t="s">
        <v>369</v>
      </c>
      <c r="C36" s="52">
        <v>3290</v>
      </c>
      <c r="D36" s="52" t="s">
        <v>811</v>
      </c>
      <c r="E36" t="s">
        <v>2459</v>
      </c>
      <c r="F36">
        <v>145619.21</v>
      </c>
      <c r="G36">
        <v>109999.49</v>
      </c>
      <c r="H36">
        <v>15236.67</v>
      </c>
      <c r="I36">
        <v>1614944.18</v>
      </c>
      <c r="J36">
        <v>370243.99</v>
      </c>
      <c r="N36">
        <v>5629.73</v>
      </c>
      <c r="P36">
        <v>628010.12</v>
      </c>
      <c r="Q36">
        <v>1692932.58</v>
      </c>
      <c r="R36">
        <v>88880.66</v>
      </c>
      <c r="S36">
        <v>101350</v>
      </c>
      <c r="U36">
        <v>306058</v>
      </c>
      <c r="X36">
        <v>393084</v>
      </c>
      <c r="AA36">
        <v>111301.07</v>
      </c>
      <c r="AB36">
        <v>45082.48</v>
      </c>
      <c r="AD36">
        <v>17350</v>
      </c>
      <c r="AE36" s="56">
        <f t="shared" si="5"/>
        <v>270855.37</v>
      </c>
      <c r="AF36" s="184">
        <f t="shared" si="6"/>
        <v>5629.73</v>
      </c>
      <c r="AG36" s="19">
        <f t="shared" si="7"/>
        <v>265225.64</v>
      </c>
      <c r="AH36" s="20">
        <f t="shared" si="8"/>
        <v>496288.66000000003</v>
      </c>
      <c r="AI36" s="14">
        <f t="shared" si="9"/>
        <v>566817.55000000005</v>
      </c>
      <c r="AJ36" s="24">
        <f t="shared" si="4"/>
        <v>-70528.890000000014</v>
      </c>
    </row>
    <row r="37" spans="1:36" x14ac:dyDescent="0.25">
      <c r="A37" s="1" t="s">
        <v>368</v>
      </c>
      <c r="B37" s="1" t="s">
        <v>369</v>
      </c>
      <c r="C37" s="52">
        <v>5014</v>
      </c>
      <c r="D37" s="52" t="s">
        <v>812</v>
      </c>
      <c r="E37" t="s">
        <v>2460</v>
      </c>
      <c r="F37">
        <v>959503.35999999999</v>
      </c>
      <c r="G37">
        <v>23686.43</v>
      </c>
      <c r="H37">
        <v>30331.65</v>
      </c>
      <c r="I37">
        <v>971249.94</v>
      </c>
      <c r="J37">
        <v>796564.99</v>
      </c>
      <c r="N37">
        <v>55.08</v>
      </c>
      <c r="P37">
        <v>1325194.69</v>
      </c>
      <c r="Q37">
        <v>1663595.16</v>
      </c>
      <c r="R37">
        <v>76770.06</v>
      </c>
      <c r="S37">
        <v>100580</v>
      </c>
      <c r="U37">
        <v>299908</v>
      </c>
      <c r="X37">
        <v>346298</v>
      </c>
      <c r="AA37">
        <v>274462.58</v>
      </c>
      <c r="AB37">
        <v>64006.04</v>
      </c>
      <c r="AE37" s="56">
        <f t="shared" si="5"/>
        <v>1013521.4400000001</v>
      </c>
      <c r="AF37" s="184">
        <f t="shared" si="6"/>
        <v>55.08</v>
      </c>
      <c r="AG37" s="19">
        <f t="shared" si="7"/>
        <v>1013466.3600000001</v>
      </c>
      <c r="AH37" s="20">
        <f t="shared" si="8"/>
        <v>477258.06</v>
      </c>
      <c r="AI37" s="14">
        <f t="shared" si="9"/>
        <v>684766.62000000011</v>
      </c>
      <c r="AJ37" s="24">
        <f t="shared" si="4"/>
        <v>-207508.56000000011</v>
      </c>
    </row>
    <row r="38" spans="1:36" x14ac:dyDescent="0.25">
      <c r="A38" s="1" t="s">
        <v>368</v>
      </c>
      <c r="B38" s="1" t="s">
        <v>369</v>
      </c>
      <c r="C38" s="52">
        <v>4611</v>
      </c>
      <c r="D38" s="52" t="s">
        <v>813</v>
      </c>
      <c r="E38" t="s">
        <v>2461</v>
      </c>
      <c r="F38">
        <v>323067.75</v>
      </c>
      <c r="G38">
        <v>52692.34</v>
      </c>
      <c r="H38">
        <v>18662.23</v>
      </c>
      <c r="I38">
        <v>563112.80000000005</v>
      </c>
      <c r="J38">
        <v>567845.94999999995</v>
      </c>
      <c r="N38">
        <v>5.58</v>
      </c>
      <c r="P38">
        <v>-1901897.71</v>
      </c>
      <c r="Q38">
        <v>3267492.72</v>
      </c>
      <c r="R38">
        <v>96182.87</v>
      </c>
      <c r="S38">
        <v>358690</v>
      </c>
      <c r="U38">
        <v>611723</v>
      </c>
      <c r="X38">
        <v>671050</v>
      </c>
      <c r="Y38">
        <v>320</v>
      </c>
      <c r="Z38">
        <v>432</v>
      </c>
      <c r="AA38">
        <v>185063.61</v>
      </c>
      <c r="AB38">
        <v>49949.78</v>
      </c>
      <c r="AE38" s="56">
        <f t="shared" si="5"/>
        <v>394422.31999999995</v>
      </c>
      <c r="AF38" s="184">
        <f t="shared" si="6"/>
        <v>5.58</v>
      </c>
      <c r="AG38" s="19">
        <f t="shared" si="7"/>
        <v>394416.73999999993</v>
      </c>
      <c r="AH38" s="20">
        <f t="shared" si="8"/>
        <v>1066595.8700000001</v>
      </c>
      <c r="AI38" s="14">
        <f t="shared" si="9"/>
        <v>906815.39</v>
      </c>
      <c r="AJ38" s="24">
        <f t="shared" si="4"/>
        <v>159780.4800000001</v>
      </c>
    </row>
    <row r="39" spans="1:36" x14ac:dyDescent="0.25">
      <c r="A39" s="1" t="s">
        <v>372</v>
      </c>
      <c r="B39" s="1" t="s">
        <v>373</v>
      </c>
      <c r="C39" s="52">
        <v>2051</v>
      </c>
      <c r="D39" s="52" t="s">
        <v>814</v>
      </c>
      <c r="E39" t="s">
        <v>2462</v>
      </c>
      <c r="F39">
        <v>887347.91</v>
      </c>
      <c r="G39">
        <v>242952.04</v>
      </c>
      <c r="H39">
        <v>76242.33</v>
      </c>
      <c r="I39">
        <v>543565.35</v>
      </c>
      <c r="J39">
        <v>427153.04</v>
      </c>
      <c r="K39">
        <v>46372.15</v>
      </c>
      <c r="L39">
        <v>7200</v>
      </c>
      <c r="N39">
        <v>34.1</v>
      </c>
      <c r="O39">
        <v>17688.88</v>
      </c>
      <c r="P39">
        <v>132865.29</v>
      </c>
      <c r="Q39">
        <v>1814650.86</v>
      </c>
      <c r="R39">
        <v>366333.85</v>
      </c>
      <c r="S39">
        <v>411.5</v>
      </c>
      <c r="U39">
        <v>452272</v>
      </c>
      <c r="W39">
        <v>127000</v>
      </c>
      <c r="X39">
        <v>560626</v>
      </c>
      <c r="AA39">
        <v>169309.77</v>
      </c>
      <c r="AB39">
        <v>57632.19</v>
      </c>
      <c r="AE39" s="56">
        <f t="shared" si="5"/>
        <v>1206542.28</v>
      </c>
      <c r="AF39" s="184">
        <f t="shared" si="6"/>
        <v>53606.25</v>
      </c>
      <c r="AG39" s="19">
        <f t="shared" si="7"/>
        <v>1152936.03</v>
      </c>
      <c r="AH39" s="20">
        <f t="shared" si="8"/>
        <v>946017.35</v>
      </c>
      <c r="AI39" s="14">
        <f t="shared" si="9"/>
        <v>787567.96</v>
      </c>
      <c r="AJ39" s="24">
        <f t="shared" si="4"/>
        <v>158449.39000000001</v>
      </c>
    </row>
    <row r="40" spans="1:36" x14ac:dyDescent="0.25">
      <c r="A40" s="1" t="s">
        <v>372</v>
      </c>
      <c r="B40" s="1" t="s">
        <v>373</v>
      </c>
      <c r="C40" s="52">
        <v>1787</v>
      </c>
      <c r="D40" s="52" t="s">
        <v>815</v>
      </c>
      <c r="E40" t="s">
        <v>2463</v>
      </c>
      <c r="F40">
        <v>461441.46</v>
      </c>
      <c r="G40">
        <v>149008.29999999999</v>
      </c>
      <c r="H40">
        <v>67808.31</v>
      </c>
      <c r="I40">
        <v>848286.81</v>
      </c>
      <c r="J40">
        <v>62926.63</v>
      </c>
      <c r="K40">
        <v>19149.32</v>
      </c>
      <c r="L40">
        <v>7200</v>
      </c>
      <c r="N40">
        <v>62888.04</v>
      </c>
      <c r="P40">
        <v>-341308.4</v>
      </c>
      <c r="Q40">
        <v>1914111.01</v>
      </c>
      <c r="R40">
        <v>215799.3</v>
      </c>
      <c r="U40">
        <v>422681</v>
      </c>
      <c r="X40">
        <v>558567</v>
      </c>
      <c r="Z40">
        <v>500</v>
      </c>
      <c r="AA40">
        <v>122260.13</v>
      </c>
      <c r="AB40">
        <v>29721.63</v>
      </c>
      <c r="AE40" s="56">
        <f t="shared" si="5"/>
        <v>678258.07000000007</v>
      </c>
      <c r="AF40" s="184">
        <f t="shared" si="6"/>
        <v>89237.36</v>
      </c>
      <c r="AG40" s="19">
        <f t="shared" si="7"/>
        <v>589020.71000000008</v>
      </c>
      <c r="AH40" s="20">
        <f t="shared" si="8"/>
        <v>638480.30000000005</v>
      </c>
      <c r="AI40" s="14">
        <f t="shared" si="9"/>
        <v>711048.76</v>
      </c>
      <c r="AJ40" s="24">
        <f t="shared" si="4"/>
        <v>-72568.459999999963</v>
      </c>
    </row>
    <row r="41" spans="1:36" x14ac:dyDescent="0.25">
      <c r="A41" s="1" t="s">
        <v>372</v>
      </c>
      <c r="B41" s="1" t="s">
        <v>373</v>
      </c>
      <c r="C41" s="52">
        <v>2904</v>
      </c>
      <c r="D41" s="52" t="s">
        <v>816</v>
      </c>
      <c r="E41" t="s">
        <v>2464</v>
      </c>
      <c r="F41">
        <v>326421.2</v>
      </c>
      <c r="G41">
        <v>237556.23</v>
      </c>
      <c r="H41">
        <v>52706</v>
      </c>
      <c r="I41">
        <v>1741687.17</v>
      </c>
      <c r="J41">
        <v>136314</v>
      </c>
      <c r="K41">
        <v>26054.89</v>
      </c>
      <c r="L41">
        <v>8250</v>
      </c>
      <c r="N41">
        <v>995.23</v>
      </c>
      <c r="O41">
        <v>14166.84</v>
      </c>
      <c r="P41">
        <v>2697734.9</v>
      </c>
      <c r="Q41">
        <v>174893.33</v>
      </c>
      <c r="R41">
        <v>259287.11</v>
      </c>
      <c r="S41">
        <v>833.32</v>
      </c>
      <c r="T41">
        <v>1660.67</v>
      </c>
      <c r="U41">
        <v>317823</v>
      </c>
      <c r="X41">
        <v>387292</v>
      </c>
      <c r="AA41">
        <v>241247.51</v>
      </c>
      <c r="AB41">
        <v>330475.18</v>
      </c>
      <c r="AC41">
        <v>48000</v>
      </c>
      <c r="AE41" s="56">
        <f t="shared" si="5"/>
        <v>616683.43000000005</v>
      </c>
      <c r="AF41" s="184">
        <f t="shared" si="6"/>
        <v>35300.120000000003</v>
      </c>
      <c r="AG41" s="19">
        <f t="shared" si="7"/>
        <v>581383.31000000006</v>
      </c>
      <c r="AH41" s="20">
        <f t="shared" si="8"/>
        <v>579604.1</v>
      </c>
      <c r="AI41" s="14">
        <f t="shared" si="9"/>
        <v>1007014.69</v>
      </c>
      <c r="AJ41" s="24">
        <f t="shared" si="4"/>
        <v>-427410.58999999997</v>
      </c>
    </row>
    <row r="42" spans="1:36" x14ac:dyDescent="0.25">
      <c r="A42" s="1" t="s">
        <v>372</v>
      </c>
      <c r="B42" s="1" t="s">
        <v>373</v>
      </c>
      <c r="C42" s="52">
        <v>3978</v>
      </c>
      <c r="D42" s="52" t="s">
        <v>817</v>
      </c>
      <c r="E42" t="s">
        <v>2465</v>
      </c>
      <c r="F42">
        <v>1022019.56</v>
      </c>
      <c r="G42">
        <v>373552.6</v>
      </c>
      <c r="H42">
        <v>106248.05</v>
      </c>
      <c r="I42">
        <v>1085449.69</v>
      </c>
      <c r="J42">
        <v>171334.26</v>
      </c>
      <c r="K42">
        <v>71016.289999999994</v>
      </c>
      <c r="L42">
        <v>7200</v>
      </c>
      <c r="N42">
        <v>2264.42</v>
      </c>
      <c r="O42">
        <v>383924.33</v>
      </c>
      <c r="P42">
        <v>283702.7</v>
      </c>
      <c r="Q42">
        <v>1897157.59</v>
      </c>
      <c r="R42">
        <v>452617.12</v>
      </c>
      <c r="S42">
        <v>4111.3999999999996</v>
      </c>
      <c r="U42">
        <v>408941</v>
      </c>
      <c r="X42">
        <v>492230</v>
      </c>
      <c r="AA42">
        <v>213317.35</v>
      </c>
      <c r="AB42">
        <v>46783.34</v>
      </c>
      <c r="AE42" s="56">
        <f t="shared" si="5"/>
        <v>1501820.2100000002</v>
      </c>
      <c r="AF42" s="184">
        <f t="shared" si="6"/>
        <v>80480.709999999992</v>
      </c>
      <c r="AG42" s="19">
        <f t="shared" si="7"/>
        <v>1421339.5000000002</v>
      </c>
      <c r="AH42" s="20">
        <f t="shared" si="8"/>
        <v>865669.52</v>
      </c>
      <c r="AI42" s="14">
        <f t="shared" si="9"/>
        <v>752330.69</v>
      </c>
      <c r="AJ42" s="24">
        <f t="shared" si="4"/>
        <v>113338.83000000007</v>
      </c>
    </row>
    <row r="43" spans="1:36" x14ac:dyDescent="0.25">
      <c r="A43" s="1" t="s">
        <v>372</v>
      </c>
      <c r="B43" s="1" t="s">
        <v>373</v>
      </c>
      <c r="C43" s="52">
        <v>3763</v>
      </c>
      <c r="D43" s="52" t="s">
        <v>818</v>
      </c>
      <c r="E43" t="s">
        <v>2466</v>
      </c>
      <c r="F43">
        <v>1076348.7</v>
      </c>
      <c r="G43">
        <v>213463.45</v>
      </c>
      <c r="H43">
        <v>60299.43</v>
      </c>
      <c r="I43">
        <v>1345137.54</v>
      </c>
      <c r="J43">
        <v>456159.97</v>
      </c>
      <c r="K43">
        <v>28582.639999999999</v>
      </c>
      <c r="L43">
        <v>7200</v>
      </c>
      <c r="N43">
        <v>752.34</v>
      </c>
      <c r="P43">
        <v>1539922.37</v>
      </c>
      <c r="Q43">
        <v>1769380.27</v>
      </c>
      <c r="R43">
        <v>254569.46</v>
      </c>
      <c r="U43">
        <v>424591</v>
      </c>
      <c r="X43">
        <v>543947</v>
      </c>
      <c r="AA43">
        <v>216531.26</v>
      </c>
      <c r="AB43">
        <v>34110.730000000003</v>
      </c>
      <c r="AC43">
        <v>79000</v>
      </c>
      <c r="AE43" s="56">
        <f t="shared" si="5"/>
        <v>1350111.5799999998</v>
      </c>
      <c r="AF43" s="184">
        <f t="shared" si="6"/>
        <v>36534.979999999996</v>
      </c>
      <c r="AG43" s="19">
        <f t="shared" si="7"/>
        <v>1313576.5999999999</v>
      </c>
      <c r="AH43" s="20">
        <f t="shared" si="8"/>
        <v>679160.46</v>
      </c>
      <c r="AI43" s="14">
        <f t="shared" si="9"/>
        <v>873588.99</v>
      </c>
      <c r="AJ43" s="24">
        <f t="shared" si="4"/>
        <v>-194428.53000000003</v>
      </c>
    </row>
    <row r="44" spans="1:36" x14ac:dyDescent="0.25">
      <c r="A44" s="1" t="s">
        <v>372</v>
      </c>
      <c r="B44" s="1" t="s">
        <v>373</v>
      </c>
      <c r="C44" s="52">
        <v>973</v>
      </c>
      <c r="D44" s="52" t="s">
        <v>819</v>
      </c>
      <c r="E44" t="s">
        <v>2467</v>
      </c>
      <c r="F44">
        <v>465666.9</v>
      </c>
      <c r="G44">
        <v>113584.19</v>
      </c>
      <c r="H44">
        <v>3574</v>
      </c>
      <c r="I44">
        <v>780013.76</v>
      </c>
      <c r="J44">
        <v>212781.03</v>
      </c>
      <c r="K44">
        <v>23898.33</v>
      </c>
      <c r="L44">
        <v>7200</v>
      </c>
      <c r="N44">
        <v>5</v>
      </c>
      <c r="P44">
        <v>-1234392.1299999999</v>
      </c>
      <c r="Q44">
        <v>2854151.72</v>
      </c>
      <c r="R44">
        <v>177535.24</v>
      </c>
      <c r="U44">
        <v>294014</v>
      </c>
      <c r="X44">
        <v>360112</v>
      </c>
      <c r="AA44">
        <v>119868.2</v>
      </c>
      <c r="AB44">
        <v>66812.08</v>
      </c>
      <c r="AE44" s="56">
        <f t="shared" si="5"/>
        <v>582825.09000000008</v>
      </c>
      <c r="AF44" s="184">
        <f t="shared" si="6"/>
        <v>31103.33</v>
      </c>
      <c r="AG44" s="19">
        <f t="shared" si="7"/>
        <v>551721.76000000013</v>
      </c>
      <c r="AH44" s="20">
        <f t="shared" si="8"/>
        <v>471549.24</v>
      </c>
      <c r="AI44" s="14">
        <f t="shared" si="9"/>
        <v>546792.28</v>
      </c>
      <c r="AJ44" s="24">
        <f t="shared" si="4"/>
        <v>-75243.040000000037</v>
      </c>
    </row>
    <row r="45" spans="1:36" x14ac:dyDescent="0.25">
      <c r="A45" s="1" t="s">
        <v>372</v>
      </c>
      <c r="B45" s="1" t="s">
        <v>373</v>
      </c>
      <c r="C45" s="52">
        <v>4069</v>
      </c>
      <c r="D45" s="52" t="s">
        <v>820</v>
      </c>
      <c r="E45" t="s">
        <v>2468</v>
      </c>
      <c r="F45">
        <v>302273.21000000002</v>
      </c>
      <c r="G45">
        <v>83660.149999999994</v>
      </c>
      <c r="H45">
        <v>63205.36</v>
      </c>
      <c r="I45">
        <v>366977.35</v>
      </c>
      <c r="J45">
        <v>251073.83</v>
      </c>
      <c r="K45">
        <v>23398.35</v>
      </c>
      <c r="L45">
        <v>15200</v>
      </c>
      <c r="N45">
        <v>0</v>
      </c>
      <c r="P45">
        <v>-827838</v>
      </c>
      <c r="Q45">
        <v>1832494.5</v>
      </c>
      <c r="R45">
        <v>281410.59000000003</v>
      </c>
      <c r="U45">
        <v>278102</v>
      </c>
      <c r="X45">
        <v>334548</v>
      </c>
      <c r="AA45">
        <v>181789.46</v>
      </c>
      <c r="AB45">
        <v>19240.080000000002</v>
      </c>
      <c r="AE45" s="56">
        <f t="shared" si="5"/>
        <v>449138.72</v>
      </c>
      <c r="AF45" s="184">
        <f t="shared" si="6"/>
        <v>38598.35</v>
      </c>
      <c r="AG45" s="19">
        <f t="shared" si="7"/>
        <v>410540.37</v>
      </c>
      <c r="AH45" s="20">
        <f t="shared" si="8"/>
        <v>559512.59000000008</v>
      </c>
      <c r="AI45" s="14">
        <f t="shared" si="9"/>
        <v>535577.53999999992</v>
      </c>
      <c r="AJ45" s="24">
        <f t="shared" si="4"/>
        <v>23935.050000000163</v>
      </c>
    </row>
    <row r="46" spans="1:36" x14ac:dyDescent="0.25">
      <c r="A46" s="1" t="s">
        <v>372</v>
      </c>
      <c r="B46" s="1" t="s">
        <v>373</v>
      </c>
      <c r="C46" s="52">
        <v>5012</v>
      </c>
      <c r="D46" s="52" t="s">
        <v>821</v>
      </c>
      <c r="E46" t="s">
        <v>2469</v>
      </c>
      <c r="F46">
        <v>483764.09</v>
      </c>
      <c r="G46">
        <v>28325</v>
      </c>
      <c r="H46">
        <v>11488.93</v>
      </c>
      <c r="I46">
        <v>298362.77</v>
      </c>
      <c r="J46">
        <v>454804.12</v>
      </c>
      <c r="K46">
        <v>1718</v>
      </c>
      <c r="L46">
        <v>12588.36</v>
      </c>
      <c r="N46">
        <v>166.98</v>
      </c>
      <c r="P46">
        <v>-35817.589999999997</v>
      </c>
      <c r="Q46">
        <v>1474437.8</v>
      </c>
      <c r="R46">
        <v>76890.17</v>
      </c>
      <c r="U46">
        <v>219057</v>
      </c>
      <c r="X46">
        <v>310330</v>
      </c>
      <c r="AA46">
        <v>121281.60000000001</v>
      </c>
      <c r="AB46">
        <v>40684.21</v>
      </c>
      <c r="AE46" s="56">
        <f t="shared" si="5"/>
        <v>523578.02</v>
      </c>
      <c r="AF46" s="184">
        <f t="shared" si="6"/>
        <v>14473.34</v>
      </c>
      <c r="AG46" s="19">
        <f t="shared" si="7"/>
        <v>509104.68</v>
      </c>
      <c r="AH46" s="20">
        <f t="shared" si="8"/>
        <v>295947.17</v>
      </c>
      <c r="AI46" s="14">
        <f t="shared" si="9"/>
        <v>472295.81</v>
      </c>
      <c r="AJ46" s="24">
        <f t="shared" si="4"/>
        <v>-176348.64</v>
      </c>
    </row>
    <row r="47" spans="1:36" x14ac:dyDescent="0.25">
      <c r="A47" s="1" t="s">
        <v>372</v>
      </c>
      <c r="B47" s="1" t="s">
        <v>373</v>
      </c>
      <c r="C47" s="52">
        <v>5988</v>
      </c>
      <c r="D47" s="52" t="s">
        <v>822</v>
      </c>
      <c r="E47" t="s">
        <v>2470</v>
      </c>
      <c r="F47">
        <v>396483.29</v>
      </c>
      <c r="G47">
        <v>174986.76</v>
      </c>
      <c r="H47">
        <v>71187.69</v>
      </c>
      <c r="I47">
        <v>946933.25</v>
      </c>
      <c r="J47">
        <v>317477.40999999997</v>
      </c>
      <c r="K47">
        <v>143029.94</v>
      </c>
      <c r="L47">
        <v>10350</v>
      </c>
      <c r="N47">
        <v>3612.21</v>
      </c>
      <c r="P47">
        <v>-277219.64</v>
      </c>
      <c r="Q47">
        <v>2225815.7200000002</v>
      </c>
      <c r="R47">
        <v>254515.18</v>
      </c>
      <c r="U47">
        <v>461668</v>
      </c>
      <c r="X47">
        <v>633174</v>
      </c>
      <c r="AA47">
        <v>236795.66</v>
      </c>
      <c r="AB47">
        <v>44733.35</v>
      </c>
      <c r="AE47" s="56">
        <f t="shared" si="5"/>
        <v>642657.74</v>
      </c>
      <c r="AF47" s="184">
        <f t="shared" si="6"/>
        <v>156992.15</v>
      </c>
      <c r="AG47" s="19">
        <f t="shared" si="7"/>
        <v>485665.58999999997</v>
      </c>
      <c r="AH47" s="20">
        <f t="shared" si="8"/>
        <v>716183.17999999993</v>
      </c>
      <c r="AI47" s="14">
        <f t="shared" si="9"/>
        <v>914703.01</v>
      </c>
      <c r="AJ47" s="24">
        <f t="shared" si="4"/>
        <v>-198519.83000000007</v>
      </c>
    </row>
    <row r="48" spans="1:36" x14ac:dyDescent="0.25">
      <c r="A48" s="1" t="s">
        <v>372</v>
      </c>
      <c r="B48" s="1" t="s">
        <v>373</v>
      </c>
      <c r="C48" s="52">
        <v>2518</v>
      </c>
      <c r="D48" s="52" t="s">
        <v>823</v>
      </c>
      <c r="E48" t="s">
        <v>2471</v>
      </c>
      <c r="F48">
        <v>300007.40000000002</v>
      </c>
      <c r="G48">
        <v>43344.54</v>
      </c>
      <c r="H48">
        <v>43837.21</v>
      </c>
      <c r="I48">
        <v>949952.86</v>
      </c>
      <c r="J48">
        <v>111346.52</v>
      </c>
      <c r="K48">
        <v>45322.84</v>
      </c>
      <c r="L48">
        <v>7200</v>
      </c>
      <c r="N48">
        <v>0</v>
      </c>
      <c r="P48">
        <v>1218009.6399999999</v>
      </c>
      <c r="Q48">
        <v>216270.07999999999</v>
      </c>
      <c r="R48">
        <v>181232.62</v>
      </c>
      <c r="T48">
        <v>1785.32</v>
      </c>
      <c r="U48">
        <v>195146</v>
      </c>
      <c r="X48">
        <v>271242</v>
      </c>
      <c r="AA48">
        <v>115815.06</v>
      </c>
      <c r="AB48">
        <v>29420.91</v>
      </c>
      <c r="AE48" s="56">
        <f t="shared" si="5"/>
        <v>387189.15</v>
      </c>
      <c r="AF48" s="184">
        <f t="shared" si="6"/>
        <v>52522.84</v>
      </c>
      <c r="AG48" s="19">
        <f t="shared" si="7"/>
        <v>334666.31000000006</v>
      </c>
      <c r="AH48" s="20">
        <f t="shared" si="8"/>
        <v>378163.94</v>
      </c>
      <c r="AI48" s="14">
        <f t="shared" si="9"/>
        <v>416477.97</v>
      </c>
      <c r="AJ48" s="24">
        <f t="shared" si="4"/>
        <v>-38314.02999999997</v>
      </c>
    </row>
    <row r="49" spans="1:36" x14ac:dyDescent="0.25">
      <c r="A49" s="1" t="s">
        <v>372</v>
      </c>
      <c r="B49" s="1" t="s">
        <v>373</v>
      </c>
      <c r="C49" s="52">
        <v>5747</v>
      </c>
      <c r="D49" s="52" t="s">
        <v>824</v>
      </c>
      <c r="E49" t="s">
        <v>2472</v>
      </c>
      <c r="F49">
        <v>817226.51</v>
      </c>
      <c r="G49">
        <v>354097.25</v>
      </c>
      <c r="H49">
        <v>75156.11</v>
      </c>
      <c r="I49">
        <v>912253.71</v>
      </c>
      <c r="J49">
        <v>195080.79</v>
      </c>
      <c r="K49">
        <v>19243.400000000001</v>
      </c>
      <c r="L49">
        <v>8950</v>
      </c>
      <c r="N49">
        <v>3571</v>
      </c>
      <c r="O49">
        <v>247922.95</v>
      </c>
      <c r="P49">
        <v>-178538.47</v>
      </c>
      <c r="Q49">
        <v>2200312.12</v>
      </c>
      <c r="R49">
        <v>492195.78</v>
      </c>
      <c r="U49">
        <v>400800.64</v>
      </c>
      <c r="X49">
        <v>561137.64</v>
      </c>
      <c r="AA49">
        <v>236051.45</v>
      </c>
      <c r="AB49">
        <v>43453.96</v>
      </c>
      <c r="AE49" s="56">
        <f t="shared" si="5"/>
        <v>1246479.8700000001</v>
      </c>
      <c r="AF49" s="184">
        <f t="shared" si="6"/>
        <v>31764.400000000001</v>
      </c>
      <c r="AG49" s="19">
        <f t="shared" si="7"/>
        <v>1214715.4700000002</v>
      </c>
      <c r="AH49" s="20">
        <f t="shared" si="8"/>
        <v>892996.42</v>
      </c>
      <c r="AI49" s="14">
        <f t="shared" si="9"/>
        <v>840643.05</v>
      </c>
      <c r="AJ49" s="24">
        <f t="shared" si="4"/>
        <v>52353.369999999995</v>
      </c>
    </row>
    <row r="50" spans="1:36" x14ac:dyDescent="0.25">
      <c r="A50" s="1" t="s">
        <v>372</v>
      </c>
      <c r="B50" s="1" t="s">
        <v>373</v>
      </c>
      <c r="C50" s="52">
        <v>3454</v>
      </c>
      <c r="D50" s="52" t="s">
        <v>825</v>
      </c>
      <c r="E50" t="s">
        <v>2473</v>
      </c>
      <c r="F50">
        <v>433206.25</v>
      </c>
      <c r="G50">
        <v>362155.08</v>
      </c>
      <c r="H50">
        <v>63346.33</v>
      </c>
      <c r="I50">
        <v>544583.25</v>
      </c>
      <c r="J50">
        <v>101419.69</v>
      </c>
      <c r="K50">
        <v>27852.48</v>
      </c>
      <c r="L50">
        <v>22400</v>
      </c>
      <c r="N50">
        <v>3447.25</v>
      </c>
      <c r="P50">
        <v>-1499704.23</v>
      </c>
      <c r="Q50">
        <v>2882325.41</v>
      </c>
      <c r="R50">
        <v>304741.46000000002</v>
      </c>
      <c r="U50">
        <v>337386</v>
      </c>
      <c r="X50">
        <v>407948</v>
      </c>
      <c r="AA50">
        <v>150606.87</v>
      </c>
      <c r="AB50">
        <v>15182.9</v>
      </c>
      <c r="AE50" s="56">
        <f t="shared" si="5"/>
        <v>858707.66</v>
      </c>
      <c r="AF50" s="184">
        <f t="shared" si="6"/>
        <v>53699.729999999996</v>
      </c>
      <c r="AG50" s="19">
        <f t="shared" si="7"/>
        <v>805007.93</v>
      </c>
      <c r="AH50" s="20">
        <f t="shared" si="8"/>
        <v>642127.46</v>
      </c>
      <c r="AI50" s="14">
        <f t="shared" si="9"/>
        <v>573737.77</v>
      </c>
      <c r="AJ50" s="24">
        <f t="shared" si="4"/>
        <v>68389.689999999944</v>
      </c>
    </row>
    <row r="51" spans="1:36" x14ac:dyDescent="0.25">
      <c r="A51" s="1" t="s">
        <v>372</v>
      </c>
      <c r="B51" s="1" t="s">
        <v>373</v>
      </c>
      <c r="C51" s="52">
        <v>3787</v>
      </c>
      <c r="D51" s="52" t="s">
        <v>826</v>
      </c>
      <c r="E51" t="s">
        <v>2474</v>
      </c>
      <c r="F51">
        <v>336083.1</v>
      </c>
      <c r="G51">
        <v>323645.12</v>
      </c>
      <c r="H51">
        <v>12862.06</v>
      </c>
      <c r="I51">
        <v>561617.1</v>
      </c>
      <c r="J51">
        <v>50449.38</v>
      </c>
      <c r="K51">
        <v>22417.37</v>
      </c>
      <c r="L51">
        <v>70396.94</v>
      </c>
      <c r="N51">
        <v>1098.04</v>
      </c>
      <c r="O51">
        <v>34565.269999999997</v>
      </c>
      <c r="P51">
        <v>-602835.85</v>
      </c>
      <c r="Q51">
        <v>1671717.03</v>
      </c>
      <c r="R51">
        <v>256206.83</v>
      </c>
      <c r="S51">
        <v>678.93</v>
      </c>
      <c r="U51">
        <v>216559</v>
      </c>
      <c r="X51">
        <v>261289</v>
      </c>
      <c r="AA51">
        <v>111073.63</v>
      </c>
      <c r="AB51">
        <v>13784.17</v>
      </c>
      <c r="AE51" s="56">
        <f t="shared" si="5"/>
        <v>672590.28</v>
      </c>
      <c r="AF51" s="184">
        <f t="shared" si="6"/>
        <v>93912.349999999991</v>
      </c>
      <c r="AG51" s="19">
        <f t="shared" si="7"/>
        <v>578677.93000000005</v>
      </c>
      <c r="AH51" s="20">
        <f t="shared" si="8"/>
        <v>473444.76</v>
      </c>
      <c r="AI51" s="14">
        <f t="shared" si="9"/>
        <v>386146.8</v>
      </c>
      <c r="AJ51" s="24">
        <f t="shared" si="4"/>
        <v>87297.960000000021</v>
      </c>
    </row>
    <row r="52" spans="1:36" x14ac:dyDescent="0.25">
      <c r="A52" s="1" t="s">
        <v>372</v>
      </c>
      <c r="B52" s="1" t="s">
        <v>373</v>
      </c>
      <c r="C52" s="52">
        <v>4306</v>
      </c>
      <c r="D52" s="52" t="s">
        <v>827</v>
      </c>
      <c r="E52" t="s">
        <v>2475</v>
      </c>
      <c r="F52">
        <v>606725.07999999996</v>
      </c>
      <c r="G52">
        <v>352541.63</v>
      </c>
      <c r="H52">
        <v>66421.440000000002</v>
      </c>
      <c r="I52">
        <v>679564.37</v>
      </c>
      <c r="J52">
        <v>370628.04</v>
      </c>
      <c r="K52">
        <v>41447.49</v>
      </c>
      <c r="L52">
        <v>7200</v>
      </c>
      <c r="N52">
        <v>28.03</v>
      </c>
      <c r="P52">
        <v>1456173.29</v>
      </c>
      <c r="Q52">
        <v>579857.57999999996</v>
      </c>
      <c r="R52">
        <v>352157.57</v>
      </c>
      <c r="U52">
        <v>222423.88</v>
      </c>
      <c r="X52">
        <v>291663.88</v>
      </c>
      <c r="AA52">
        <v>249144.05</v>
      </c>
      <c r="AB52">
        <v>42599.35</v>
      </c>
      <c r="AE52" s="56">
        <f t="shared" si="5"/>
        <v>1025688.1499999999</v>
      </c>
      <c r="AF52" s="184">
        <f t="shared" si="6"/>
        <v>48675.519999999997</v>
      </c>
      <c r="AG52" s="19">
        <f t="shared" si="7"/>
        <v>977012.62999999989</v>
      </c>
      <c r="AH52" s="20">
        <f t="shared" si="8"/>
        <v>574581.44999999995</v>
      </c>
      <c r="AI52" s="14">
        <f t="shared" si="9"/>
        <v>583407.27999999991</v>
      </c>
      <c r="AJ52" s="24">
        <f t="shared" si="4"/>
        <v>-8825.8299999999581</v>
      </c>
    </row>
    <row r="53" spans="1:36" x14ac:dyDescent="0.25">
      <c r="A53" s="1" t="s">
        <v>372</v>
      </c>
      <c r="B53" s="1" t="s">
        <v>373</v>
      </c>
      <c r="C53" s="52">
        <v>2587</v>
      </c>
      <c r="D53" s="52" t="s">
        <v>828</v>
      </c>
      <c r="E53" t="s">
        <v>2476</v>
      </c>
      <c r="F53">
        <v>210341.16</v>
      </c>
      <c r="G53">
        <v>271332.71999999997</v>
      </c>
      <c r="H53">
        <v>24376.27</v>
      </c>
      <c r="I53">
        <v>1124774.95</v>
      </c>
      <c r="J53">
        <v>109853.1</v>
      </c>
      <c r="K53">
        <v>38048.83</v>
      </c>
      <c r="L53">
        <v>7200</v>
      </c>
      <c r="N53">
        <v>24.49</v>
      </c>
      <c r="P53">
        <v>1239871.8799999999</v>
      </c>
      <c r="Q53">
        <v>446722.69</v>
      </c>
      <c r="R53">
        <v>210268.15</v>
      </c>
      <c r="T53">
        <v>796.23</v>
      </c>
      <c r="U53">
        <v>250859.5</v>
      </c>
      <c r="X53">
        <v>315723.5</v>
      </c>
      <c r="AA53">
        <v>108235.12</v>
      </c>
      <c r="AB53">
        <v>29154.95</v>
      </c>
      <c r="AE53" s="56">
        <f t="shared" si="5"/>
        <v>506050.15</v>
      </c>
      <c r="AF53" s="184">
        <f t="shared" si="6"/>
        <v>45273.32</v>
      </c>
      <c r="AG53" s="19">
        <f t="shared" si="7"/>
        <v>460776.83</v>
      </c>
      <c r="AH53" s="20">
        <f t="shared" si="8"/>
        <v>461923.88</v>
      </c>
      <c r="AI53" s="14">
        <f t="shared" si="9"/>
        <v>453113.57</v>
      </c>
      <c r="AJ53" s="24">
        <f t="shared" si="4"/>
        <v>8810.3099999999977</v>
      </c>
    </row>
    <row r="54" spans="1:36" x14ac:dyDescent="0.25">
      <c r="A54" s="1" t="s">
        <v>376</v>
      </c>
      <c r="B54" s="1" t="s">
        <v>377</v>
      </c>
      <c r="C54" s="52">
        <v>2455</v>
      </c>
      <c r="D54" s="52" t="s">
        <v>829</v>
      </c>
      <c r="E54" t="s">
        <v>2479</v>
      </c>
      <c r="F54">
        <v>742026.01</v>
      </c>
      <c r="G54">
        <v>0</v>
      </c>
      <c r="H54">
        <v>40822.370000000003</v>
      </c>
      <c r="I54">
        <v>4</v>
      </c>
      <c r="J54">
        <v>534582.06999999995</v>
      </c>
      <c r="K54">
        <v>0</v>
      </c>
      <c r="L54">
        <v>41878.74</v>
      </c>
      <c r="N54">
        <v>84.11</v>
      </c>
      <c r="P54">
        <v>-585387.46</v>
      </c>
      <c r="Q54">
        <v>1557377.06</v>
      </c>
      <c r="R54">
        <v>119544.97</v>
      </c>
      <c r="S54">
        <v>542100</v>
      </c>
      <c r="U54">
        <v>175105</v>
      </c>
      <c r="X54">
        <v>267065</v>
      </c>
      <c r="Z54">
        <v>3000</v>
      </c>
      <c r="AA54">
        <v>155603.85999999999</v>
      </c>
      <c r="AB54">
        <v>107599.11</v>
      </c>
      <c r="AE54" s="56">
        <f t="shared" si="5"/>
        <v>782848.38</v>
      </c>
      <c r="AF54" s="184">
        <f t="shared" si="6"/>
        <v>41962.85</v>
      </c>
      <c r="AG54" s="19">
        <f t="shared" si="7"/>
        <v>740885.53</v>
      </c>
      <c r="AH54" s="20">
        <f t="shared" si="8"/>
        <v>836749.97</v>
      </c>
      <c r="AI54" s="14">
        <f t="shared" si="9"/>
        <v>533267.97</v>
      </c>
      <c r="AJ54" s="24">
        <f t="shared" si="4"/>
        <v>303482</v>
      </c>
    </row>
    <row r="55" spans="1:36" x14ac:dyDescent="0.25">
      <c r="A55" s="1" t="s">
        <v>376</v>
      </c>
      <c r="B55" s="1" t="s">
        <v>377</v>
      </c>
      <c r="C55" s="52">
        <v>2020</v>
      </c>
      <c r="D55" s="52" t="s">
        <v>830</v>
      </c>
      <c r="E55" t="s">
        <v>2480</v>
      </c>
      <c r="F55">
        <v>230458.41</v>
      </c>
      <c r="G55">
        <v>0</v>
      </c>
      <c r="H55">
        <v>67063.539999999994</v>
      </c>
      <c r="I55">
        <v>757194</v>
      </c>
      <c r="J55">
        <v>663219.94999999995</v>
      </c>
      <c r="L55">
        <v>31850.03</v>
      </c>
      <c r="N55">
        <v>90.19</v>
      </c>
      <c r="P55">
        <v>515443.61</v>
      </c>
      <c r="Q55">
        <v>1296912.72</v>
      </c>
      <c r="R55">
        <v>40417.54</v>
      </c>
      <c r="S55">
        <v>120000</v>
      </c>
      <c r="U55">
        <v>286447</v>
      </c>
      <c r="X55">
        <v>351023</v>
      </c>
      <c r="AA55">
        <v>89459.05</v>
      </c>
      <c r="AB55">
        <v>132743.14000000001</v>
      </c>
      <c r="AE55" s="56">
        <f t="shared" si="5"/>
        <v>297521.95</v>
      </c>
      <c r="AF55" s="184">
        <f t="shared" si="6"/>
        <v>31940.219999999998</v>
      </c>
      <c r="AG55" s="19">
        <f t="shared" si="7"/>
        <v>265581.73000000004</v>
      </c>
      <c r="AH55" s="20">
        <f t="shared" si="8"/>
        <v>446864.54000000004</v>
      </c>
      <c r="AI55" s="14">
        <f t="shared" si="9"/>
        <v>573225.18999999994</v>
      </c>
      <c r="AJ55" s="24">
        <f t="shared" si="4"/>
        <v>-126360.64999999991</v>
      </c>
    </row>
    <row r="56" spans="1:36" x14ac:dyDescent="0.25">
      <c r="A56" s="1" t="s">
        <v>376</v>
      </c>
      <c r="B56" s="1" t="s">
        <v>377</v>
      </c>
      <c r="C56" s="52">
        <v>3422</v>
      </c>
      <c r="D56" s="52" t="s">
        <v>831</v>
      </c>
      <c r="E56" t="s">
        <v>2481</v>
      </c>
      <c r="F56">
        <v>381220.01</v>
      </c>
      <c r="G56">
        <v>0</v>
      </c>
      <c r="H56">
        <v>67744.41</v>
      </c>
      <c r="I56">
        <v>321808.17</v>
      </c>
      <c r="J56">
        <v>516464.29</v>
      </c>
      <c r="K56">
        <v>0</v>
      </c>
      <c r="L56">
        <v>35296.5</v>
      </c>
      <c r="N56">
        <v>127.54</v>
      </c>
      <c r="P56">
        <v>-271754.21999999997</v>
      </c>
      <c r="Q56">
        <v>1593000.06</v>
      </c>
      <c r="R56">
        <v>204516.45</v>
      </c>
      <c r="S56">
        <v>95900</v>
      </c>
      <c r="U56">
        <v>201656</v>
      </c>
      <c r="X56">
        <v>345300</v>
      </c>
      <c r="Y56">
        <v>160</v>
      </c>
      <c r="Z56">
        <v>380</v>
      </c>
      <c r="AA56">
        <v>106844.5</v>
      </c>
      <c r="AB56">
        <v>118820.95</v>
      </c>
      <c r="AE56" s="56">
        <f t="shared" si="5"/>
        <v>448964.42000000004</v>
      </c>
      <c r="AF56" s="184">
        <f t="shared" si="6"/>
        <v>35424.04</v>
      </c>
      <c r="AG56" s="19">
        <f t="shared" si="7"/>
        <v>413540.38000000006</v>
      </c>
      <c r="AH56" s="20">
        <f t="shared" si="8"/>
        <v>502072.45</v>
      </c>
      <c r="AI56" s="14">
        <f t="shared" si="9"/>
        <v>571505.44999999995</v>
      </c>
      <c r="AJ56" s="24">
        <f t="shared" si="4"/>
        <v>-69432.999999999942</v>
      </c>
    </row>
    <row r="57" spans="1:36" x14ac:dyDescent="0.25">
      <c r="A57" s="1" t="s">
        <v>376</v>
      </c>
      <c r="B57" s="1" t="s">
        <v>377</v>
      </c>
      <c r="C57" s="52">
        <v>2553</v>
      </c>
      <c r="D57" s="52" t="s">
        <v>832</v>
      </c>
      <c r="E57" t="s">
        <v>2482</v>
      </c>
      <c r="F57">
        <v>783564.82</v>
      </c>
      <c r="G57">
        <v>0</v>
      </c>
      <c r="H57">
        <v>14733.29</v>
      </c>
      <c r="I57">
        <v>2</v>
      </c>
      <c r="J57">
        <v>623429.74</v>
      </c>
      <c r="L57">
        <v>36910</v>
      </c>
      <c r="N57">
        <v>0</v>
      </c>
      <c r="P57">
        <v>303245.02</v>
      </c>
      <c r="Q57">
        <v>1262256.71</v>
      </c>
      <c r="R57">
        <v>133602.34</v>
      </c>
      <c r="U57">
        <v>430661</v>
      </c>
      <c r="X57">
        <v>505319</v>
      </c>
      <c r="AA57">
        <v>119447.25</v>
      </c>
      <c r="AB57">
        <v>120178.97</v>
      </c>
      <c r="AE57" s="56">
        <f t="shared" si="5"/>
        <v>798298.11</v>
      </c>
      <c r="AF57" s="184">
        <f t="shared" si="6"/>
        <v>36910</v>
      </c>
      <c r="AG57" s="19">
        <f t="shared" si="7"/>
        <v>761388.11</v>
      </c>
      <c r="AH57" s="20">
        <f t="shared" si="8"/>
        <v>564263.34</v>
      </c>
      <c r="AI57" s="14">
        <f t="shared" si="9"/>
        <v>744945.22</v>
      </c>
      <c r="AJ57" s="24">
        <f t="shared" si="4"/>
        <v>-180681.88</v>
      </c>
    </row>
    <row r="58" spans="1:36" x14ac:dyDescent="0.25">
      <c r="A58" s="1" t="s">
        <v>376</v>
      </c>
      <c r="B58" s="1" t="s">
        <v>377</v>
      </c>
      <c r="C58" s="52">
        <v>961</v>
      </c>
      <c r="D58" s="52" t="s">
        <v>833</v>
      </c>
      <c r="E58" t="s">
        <v>2506</v>
      </c>
      <c r="F58">
        <v>199738.82</v>
      </c>
      <c r="G58">
        <v>0</v>
      </c>
      <c r="H58">
        <v>21083.98</v>
      </c>
      <c r="I58">
        <v>3</v>
      </c>
      <c r="J58">
        <v>1060623.1399999999</v>
      </c>
      <c r="K58">
        <v>0</v>
      </c>
      <c r="L58">
        <v>27163</v>
      </c>
      <c r="N58">
        <v>24.3</v>
      </c>
      <c r="P58">
        <v>-797787.72</v>
      </c>
      <c r="Q58">
        <v>2075132.5</v>
      </c>
      <c r="R58">
        <v>79143.740000000005</v>
      </c>
      <c r="S58">
        <v>125304</v>
      </c>
      <c r="U58">
        <v>214354</v>
      </c>
      <c r="X58">
        <v>253594</v>
      </c>
      <c r="Y58">
        <v>560</v>
      </c>
      <c r="Z58">
        <v>1631</v>
      </c>
      <c r="AA58">
        <v>64900.32</v>
      </c>
      <c r="AB58">
        <v>121199.56</v>
      </c>
      <c r="AE58" s="56">
        <f t="shared" si="5"/>
        <v>220822.80000000002</v>
      </c>
      <c r="AF58" s="184">
        <f t="shared" si="6"/>
        <v>27187.3</v>
      </c>
      <c r="AG58" s="19">
        <f t="shared" si="7"/>
        <v>193635.50000000003</v>
      </c>
      <c r="AH58" s="20">
        <f t="shared" si="8"/>
        <v>418801.74</v>
      </c>
      <c r="AI58" s="14">
        <f t="shared" si="9"/>
        <v>441884.88</v>
      </c>
      <c r="AJ58" s="24">
        <f t="shared" si="4"/>
        <v>-23083.140000000014</v>
      </c>
    </row>
    <row r="59" spans="1:36" x14ac:dyDescent="0.25">
      <c r="A59" s="1" t="s">
        <v>376</v>
      </c>
      <c r="B59" s="1" t="s">
        <v>377</v>
      </c>
      <c r="C59" s="52">
        <v>2039</v>
      </c>
      <c r="D59" s="52" t="s">
        <v>834</v>
      </c>
      <c r="E59" t="s">
        <v>2507</v>
      </c>
      <c r="F59">
        <v>582000.18000000005</v>
      </c>
      <c r="G59">
        <v>0</v>
      </c>
      <c r="H59">
        <v>41768.050000000003</v>
      </c>
      <c r="I59">
        <v>3</v>
      </c>
      <c r="J59">
        <v>464044.24</v>
      </c>
      <c r="K59">
        <v>11130</v>
      </c>
      <c r="L59">
        <v>34533.93</v>
      </c>
      <c r="N59">
        <v>32.090000000000003</v>
      </c>
      <c r="P59">
        <v>-2438830.0099999998</v>
      </c>
      <c r="Q59">
        <v>3409443.43</v>
      </c>
      <c r="R59">
        <v>118737.49</v>
      </c>
      <c r="S59">
        <v>210000</v>
      </c>
      <c r="U59">
        <v>55699</v>
      </c>
      <c r="X59">
        <v>128913</v>
      </c>
      <c r="Y59">
        <v>560</v>
      </c>
      <c r="Z59">
        <v>1560</v>
      </c>
      <c r="AA59">
        <v>87243.31</v>
      </c>
      <c r="AB59">
        <v>94654.15</v>
      </c>
      <c r="AE59" s="56">
        <f t="shared" si="5"/>
        <v>623768.2300000001</v>
      </c>
      <c r="AF59" s="184">
        <f t="shared" si="6"/>
        <v>45696.02</v>
      </c>
      <c r="AG59" s="19">
        <f t="shared" si="7"/>
        <v>578072.21000000008</v>
      </c>
      <c r="AH59" s="20">
        <f t="shared" si="8"/>
        <v>384436.49</v>
      </c>
      <c r="AI59" s="14">
        <f t="shared" si="9"/>
        <v>312930.45999999996</v>
      </c>
      <c r="AJ59" s="24">
        <f t="shared" si="4"/>
        <v>71506.030000000028</v>
      </c>
    </row>
    <row r="60" spans="1:36" x14ac:dyDescent="0.25">
      <c r="A60" s="1" t="s">
        <v>380</v>
      </c>
      <c r="B60" s="1" t="s">
        <v>381</v>
      </c>
      <c r="C60" s="52">
        <v>3187</v>
      </c>
      <c r="D60" s="52" t="s">
        <v>835</v>
      </c>
      <c r="E60" t="s">
        <v>2486</v>
      </c>
      <c r="F60">
        <v>1075122.25</v>
      </c>
      <c r="G60">
        <v>0</v>
      </c>
      <c r="H60">
        <v>29772.23</v>
      </c>
      <c r="I60">
        <v>1203308</v>
      </c>
      <c r="J60">
        <v>331038.01</v>
      </c>
      <c r="L60">
        <v>10000</v>
      </c>
      <c r="N60">
        <v>0</v>
      </c>
      <c r="P60">
        <v>2342278.59</v>
      </c>
      <c r="Q60">
        <v>280935.62</v>
      </c>
      <c r="R60">
        <v>122625.11</v>
      </c>
      <c r="S60">
        <v>135746</v>
      </c>
      <c r="U60">
        <v>174769</v>
      </c>
      <c r="X60">
        <v>247209</v>
      </c>
      <c r="Y60">
        <v>4164</v>
      </c>
      <c r="AA60">
        <v>135228.13</v>
      </c>
      <c r="AB60">
        <v>40512.699999999997</v>
      </c>
      <c r="AE60" s="56">
        <f t="shared" si="5"/>
        <v>1104894.48</v>
      </c>
      <c r="AF60" s="184">
        <f t="shared" si="6"/>
        <v>10000</v>
      </c>
      <c r="AG60" s="19">
        <f t="shared" si="7"/>
        <v>1094894.48</v>
      </c>
      <c r="AH60" s="20">
        <f t="shared" si="8"/>
        <v>433140.11</v>
      </c>
      <c r="AI60" s="14">
        <f t="shared" si="9"/>
        <v>427113.83</v>
      </c>
      <c r="AJ60" s="24">
        <f t="shared" si="4"/>
        <v>6026.2799999999697</v>
      </c>
    </row>
    <row r="61" spans="1:36" x14ac:dyDescent="0.25">
      <c r="A61" s="1" t="s">
        <v>380</v>
      </c>
      <c r="B61" s="1" t="s">
        <v>381</v>
      </c>
      <c r="C61" s="52">
        <v>4931</v>
      </c>
      <c r="D61" s="52" t="s">
        <v>836</v>
      </c>
      <c r="E61" t="s">
        <v>2487</v>
      </c>
      <c r="F61">
        <v>636325.32999999996</v>
      </c>
      <c r="G61">
        <v>0</v>
      </c>
      <c r="H61">
        <v>65021.15</v>
      </c>
      <c r="I61">
        <v>573234.68999999994</v>
      </c>
      <c r="J61">
        <v>313970.63</v>
      </c>
      <c r="L61">
        <v>5000</v>
      </c>
      <c r="N61">
        <v>2733.06</v>
      </c>
      <c r="P61">
        <v>1296494.05</v>
      </c>
      <c r="Q61">
        <v>179132.84</v>
      </c>
      <c r="R61">
        <v>205183.66</v>
      </c>
      <c r="S61">
        <v>438564</v>
      </c>
      <c r="U61">
        <v>520233</v>
      </c>
      <c r="X61">
        <v>657685</v>
      </c>
      <c r="Y61">
        <v>2232</v>
      </c>
      <c r="AA61">
        <v>203054.66</v>
      </c>
      <c r="AB61">
        <v>35817.15</v>
      </c>
      <c r="AD61">
        <v>160000</v>
      </c>
      <c r="AE61" s="56">
        <f t="shared" si="5"/>
        <v>701346.48</v>
      </c>
      <c r="AF61" s="184">
        <f t="shared" si="6"/>
        <v>7733.0599999999995</v>
      </c>
      <c r="AG61" s="19">
        <f t="shared" si="7"/>
        <v>693613.41999999993</v>
      </c>
      <c r="AH61" s="20">
        <f t="shared" si="8"/>
        <v>1163980.6600000001</v>
      </c>
      <c r="AI61" s="14">
        <f t="shared" si="9"/>
        <v>1058788.81</v>
      </c>
      <c r="AJ61" s="24">
        <f t="shared" si="4"/>
        <v>105191.85000000009</v>
      </c>
    </row>
    <row r="62" spans="1:36" x14ac:dyDescent="0.25">
      <c r="A62" s="1" t="s">
        <v>474</v>
      </c>
      <c r="B62" s="1" t="s">
        <v>381</v>
      </c>
      <c r="C62" s="52">
        <v>2673</v>
      </c>
      <c r="D62" s="52" t="s">
        <v>837</v>
      </c>
      <c r="E62" t="s">
        <v>2488</v>
      </c>
      <c r="F62">
        <v>177244.98</v>
      </c>
      <c r="G62">
        <v>0</v>
      </c>
      <c r="H62">
        <v>29843.87</v>
      </c>
      <c r="I62">
        <v>9</v>
      </c>
      <c r="J62">
        <v>174973.07</v>
      </c>
      <c r="L62">
        <v>10000</v>
      </c>
      <c r="N62">
        <v>0</v>
      </c>
      <c r="P62">
        <v>-2496569.46</v>
      </c>
      <c r="Q62">
        <v>2768470.84</v>
      </c>
      <c r="R62">
        <v>158861.73000000001</v>
      </c>
      <c r="U62">
        <v>192871</v>
      </c>
      <c r="V62">
        <v>100000</v>
      </c>
      <c r="X62">
        <v>255981</v>
      </c>
      <c r="AA62">
        <v>82384.42</v>
      </c>
      <c r="AB62">
        <v>13197.77</v>
      </c>
      <c r="AE62" s="56">
        <f t="shared" si="5"/>
        <v>207088.85</v>
      </c>
      <c r="AF62" s="184">
        <f t="shared" si="6"/>
        <v>10000</v>
      </c>
      <c r="AG62" s="19">
        <f t="shared" si="7"/>
        <v>197088.85</v>
      </c>
      <c r="AH62" s="20">
        <f t="shared" si="8"/>
        <v>451732.73</v>
      </c>
      <c r="AI62" s="14">
        <f t="shared" si="9"/>
        <v>351563.19</v>
      </c>
      <c r="AJ62" s="24">
        <f t="shared" si="4"/>
        <v>100169.53999999998</v>
      </c>
    </row>
    <row r="63" spans="1:36" x14ac:dyDescent="0.25">
      <c r="A63" s="1" t="s">
        <v>380</v>
      </c>
      <c r="B63" s="1" t="s">
        <v>381</v>
      </c>
      <c r="C63" s="52">
        <v>3204</v>
      </c>
      <c r="D63" s="52" t="s">
        <v>838</v>
      </c>
      <c r="E63" t="s">
        <v>2489</v>
      </c>
      <c r="F63">
        <v>1098799.3500000001</v>
      </c>
      <c r="G63">
        <v>32544</v>
      </c>
      <c r="H63">
        <v>77079.28</v>
      </c>
      <c r="I63">
        <v>134673.60999999999</v>
      </c>
      <c r="J63">
        <v>376350.04</v>
      </c>
      <c r="L63">
        <v>13305.16</v>
      </c>
      <c r="N63">
        <v>7.5</v>
      </c>
      <c r="P63">
        <v>-1369282.66</v>
      </c>
      <c r="Q63">
        <v>2027508.56</v>
      </c>
      <c r="R63">
        <v>234883.62</v>
      </c>
      <c r="S63">
        <v>1065084</v>
      </c>
      <c r="U63">
        <v>143475.35999999999</v>
      </c>
      <c r="X63">
        <v>227712.36</v>
      </c>
      <c r="Y63">
        <v>6027.34</v>
      </c>
      <c r="AA63">
        <v>130086.76</v>
      </c>
      <c r="AB63">
        <v>31708.799999999999</v>
      </c>
      <c r="AE63" s="56">
        <f t="shared" si="5"/>
        <v>1208422.6300000001</v>
      </c>
      <c r="AF63" s="184">
        <f t="shared" si="6"/>
        <v>13312.66</v>
      </c>
      <c r="AG63" s="19">
        <f t="shared" si="7"/>
        <v>1195109.9700000002</v>
      </c>
      <c r="AH63" s="20">
        <f t="shared" si="8"/>
        <v>1443442.98</v>
      </c>
      <c r="AI63" s="14">
        <f t="shared" si="9"/>
        <v>395535.25999999995</v>
      </c>
      <c r="AJ63" s="24">
        <f t="shared" si="4"/>
        <v>1047907.72</v>
      </c>
    </row>
    <row r="64" spans="1:36" x14ac:dyDescent="0.25">
      <c r="A64" s="1" t="s">
        <v>380</v>
      </c>
      <c r="B64" s="1" t="s">
        <v>381</v>
      </c>
      <c r="C64" s="52">
        <v>2244</v>
      </c>
      <c r="D64" s="52" t="s">
        <v>839</v>
      </c>
      <c r="E64" t="s">
        <v>2490</v>
      </c>
      <c r="F64">
        <v>1327434.82</v>
      </c>
      <c r="G64">
        <v>5272</v>
      </c>
      <c r="H64">
        <v>59867.46</v>
      </c>
      <c r="I64">
        <v>1334078.3899999999</v>
      </c>
      <c r="J64">
        <v>234517.19</v>
      </c>
      <c r="L64">
        <v>6500</v>
      </c>
      <c r="N64">
        <v>222.06</v>
      </c>
      <c r="P64">
        <v>2464788.7799999998</v>
      </c>
      <c r="Q64">
        <v>179132.84</v>
      </c>
      <c r="R64">
        <v>197091.1</v>
      </c>
      <c r="S64">
        <v>522100</v>
      </c>
      <c r="U64">
        <v>46515</v>
      </c>
      <c r="X64">
        <v>171013</v>
      </c>
      <c r="Y64">
        <v>1920</v>
      </c>
      <c r="AA64">
        <v>139381.5</v>
      </c>
      <c r="AB64">
        <v>42865.42</v>
      </c>
      <c r="AD64">
        <v>100000</v>
      </c>
      <c r="AE64" s="56">
        <f t="shared" si="5"/>
        <v>1392574.28</v>
      </c>
      <c r="AF64" s="184">
        <f t="shared" si="6"/>
        <v>6722.06</v>
      </c>
      <c r="AG64" s="19">
        <f t="shared" si="7"/>
        <v>1385852.22</v>
      </c>
      <c r="AH64" s="20">
        <f t="shared" si="8"/>
        <v>765706.1</v>
      </c>
      <c r="AI64" s="14">
        <f t="shared" si="9"/>
        <v>455179.92</v>
      </c>
      <c r="AJ64" s="24">
        <f t="shared" si="4"/>
        <v>310526.18</v>
      </c>
    </row>
    <row r="65" spans="1:36" x14ac:dyDescent="0.25">
      <c r="A65" s="1" t="s">
        <v>384</v>
      </c>
      <c r="B65" s="1" t="s">
        <v>385</v>
      </c>
      <c r="C65" s="52">
        <v>5619</v>
      </c>
      <c r="D65" s="52" t="s">
        <v>840</v>
      </c>
      <c r="E65" t="s">
        <v>2491</v>
      </c>
      <c r="F65">
        <v>798740.09</v>
      </c>
      <c r="G65">
        <v>61725.5</v>
      </c>
      <c r="H65">
        <v>2607</v>
      </c>
      <c r="I65">
        <v>980190.69</v>
      </c>
      <c r="J65">
        <v>241831.24</v>
      </c>
      <c r="K65">
        <v>0</v>
      </c>
      <c r="L65">
        <v>43000</v>
      </c>
      <c r="N65">
        <v>2866.36</v>
      </c>
      <c r="P65">
        <v>-643246.84</v>
      </c>
      <c r="Q65">
        <v>2752937.45</v>
      </c>
      <c r="R65">
        <v>191229.95</v>
      </c>
      <c r="T65">
        <v>1965.13</v>
      </c>
      <c r="U65">
        <v>372029</v>
      </c>
      <c r="W65">
        <v>2100</v>
      </c>
      <c r="X65">
        <v>500787</v>
      </c>
      <c r="Y65">
        <v>640</v>
      </c>
      <c r="Z65">
        <v>756</v>
      </c>
      <c r="AA65">
        <v>75845.87</v>
      </c>
      <c r="AB65">
        <v>59757.66</v>
      </c>
      <c r="AE65" s="56">
        <f t="shared" si="5"/>
        <v>863072.59</v>
      </c>
      <c r="AF65" s="184">
        <f t="shared" si="6"/>
        <v>45866.36</v>
      </c>
      <c r="AG65" s="19">
        <f t="shared" si="7"/>
        <v>817206.23</v>
      </c>
      <c r="AH65" s="20">
        <f t="shared" si="8"/>
        <v>567324.08000000007</v>
      </c>
      <c r="AI65" s="14">
        <f t="shared" si="9"/>
        <v>637786.53</v>
      </c>
      <c r="AJ65" s="24">
        <f t="shared" si="4"/>
        <v>-70462.449999999953</v>
      </c>
    </row>
    <row r="66" spans="1:36" x14ac:dyDescent="0.25">
      <c r="A66" s="1" t="s">
        <v>384</v>
      </c>
      <c r="B66" s="1" t="s">
        <v>385</v>
      </c>
      <c r="C66" s="52">
        <v>5086</v>
      </c>
      <c r="D66" s="52" t="s">
        <v>841</v>
      </c>
      <c r="E66" t="s">
        <v>2492</v>
      </c>
      <c r="F66">
        <v>733474.52</v>
      </c>
      <c r="G66">
        <v>0</v>
      </c>
      <c r="H66">
        <v>66479.28</v>
      </c>
      <c r="I66">
        <v>335401.5</v>
      </c>
      <c r="J66">
        <v>446241.46</v>
      </c>
      <c r="K66">
        <v>0</v>
      </c>
      <c r="L66">
        <v>0</v>
      </c>
      <c r="N66">
        <v>4712.47</v>
      </c>
      <c r="P66">
        <v>-1730429.52</v>
      </c>
      <c r="Q66">
        <v>3437556.74</v>
      </c>
      <c r="R66">
        <v>109217.64</v>
      </c>
      <c r="U66">
        <v>239245.8</v>
      </c>
      <c r="X66">
        <v>327282.8</v>
      </c>
      <c r="AA66">
        <v>113314.51</v>
      </c>
      <c r="AB66">
        <v>38109.06</v>
      </c>
      <c r="AE66" s="56">
        <f t="shared" si="5"/>
        <v>799953.8</v>
      </c>
      <c r="AF66" s="184">
        <f t="shared" si="6"/>
        <v>4712.47</v>
      </c>
      <c r="AG66" s="19">
        <f t="shared" si="7"/>
        <v>795241.33000000007</v>
      </c>
      <c r="AH66" s="20">
        <f t="shared" si="8"/>
        <v>348463.44</v>
      </c>
      <c r="AI66" s="14">
        <f t="shared" si="9"/>
        <v>478706.37</v>
      </c>
      <c r="AJ66" s="24">
        <f t="shared" si="4"/>
        <v>-130242.93</v>
      </c>
    </row>
    <row r="67" spans="1:36" x14ac:dyDescent="0.25">
      <c r="A67" s="1" t="s">
        <v>384</v>
      </c>
      <c r="B67" s="1" t="s">
        <v>385</v>
      </c>
      <c r="C67" s="52">
        <v>7208</v>
      </c>
      <c r="D67" s="52" t="s">
        <v>842</v>
      </c>
      <c r="E67" t="s">
        <v>2493</v>
      </c>
      <c r="F67">
        <v>810105.27</v>
      </c>
      <c r="G67">
        <v>0</v>
      </c>
      <c r="H67">
        <v>108019.07</v>
      </c>
      <c r="I67">
        <v>1073599.98</v>
      </c>
      <c r="J67">
        <v>351063.25</v>
      </c>
      <c r="K67">
        <v>0</v>
      </c>
      <c r="L67">
        <v>0</v>
      </c>
      <c r="N67">
        <v>9132.67</v>
      </c>
      <c r="P67">
        <v>1787553.78</v>
      </c>
      <c r="Q67">
        <v>785641.8</v>
      </c>
      <c r="R67">
        <v>135698.32999999999</v>
      </c>
      <c r="U67">
        <v>453739</v>
      </c>
      <c r="X67">
        <v>562719</v>
      </c>
      <c r="Y67">
        <v>240</v>
      </c>
      <c r="Z67">
        <v>1176</v>
      </c>
      <c r="AA67">
        <v>219469.13</v>
      </c>
      <c r="AB67">
        <v>45373.88</v>
      </c>
      <c r="AE67" s="56">
        <f t="shared" si="5"/>
        <v>918124.34000000008</v>
      </c>
      <c r="AF67" s="184">
        <f t="shared" si="6"/>
        <v>9132.67</v>
      </c>
      <c r="AG67" s="19">
        <f t="shared" si="7"/>
        <v>908991.67</v>
      </c>
      <c r="AH67" s="20">
        <f t="shared" si="8"/>
        <v>589437.32999999996</v>
      </c>
      <c r="AI67" s="14">
        <f t="shared" si="9"/>
        <v>828978.01</v>
      </c>
      <c r="AJ67" s="24">
        <f t="shared" si="4"/>
        <v>-239540.68000000005</v>
      </c>
    </row>
    <row r="68" spans="1:36" x14ac:dyDescent="0.25">
      <c r="A68" s="1" t="s">
        <v>388</v>
      </c>
      <c r="B68" s="1" t="s">
        <v>389</v>
      </c>
      <c r="C68" s="52">
        <v>2983</v>
      </c>
      <c r="D68" s="52" t="s">
        <v>843</v>
      </c>
      <c r="E68" t="s">
        <v>2494</v>
      </c>
      <c r="F68">
        <v>262043.62</v>
      </c>
      <c r="G68">
        <v>0</v>
      </c>
      <c r="H68">
        <v>64313.94</v>
      </c>
      <c r="I68">
        <v>217443.6</v>
      </c>
      <c r="J68">
        <v>342344.58</v>
      </c>
      <c r="L68">
        <v>3255</v>
      </c>
      <c r="N68">
        <v>1060.82</v>
      </c>
      <c r="P68">
        <v>915339.41</v>
      </c>
      <c r="R68">
        <v>476691.51</v>
      </c>
      <c r="U68">
        <v>453614</v>
      </c>
      <c r="X68">
        <v>630594</v>
      </c>
      <c r="Y68">
        <v>5220</v>
      </c>
      <c r="Z68">
        <v>4361.0600000000004</v>
      </c>
      <c r="AA68">
        <v>275452.09999999998</v>
      </c>
      <c r="AB68">
        <v>21765.84</v>
      </c>
      <c r="AD68">
        <v>26422</v>
      </c>
      <c r="AE68" s="56">
        <f t="shared" si="5"/>
        <v>326357.56</v>
      </c>
      <c r="AF68" s="184">
        <f t="shared" si="6"/>
        <v>4315.82</v>
      </c>
      <c r="AG68" s="19">
        <f t="shared" si="7"/>
        <v>322041.74</v>
      </c>
      <c r="AH68" s="20">
        <f t="shared" si="8"/>
        <v>930305.51</v>
      </c>
      <c r="AI68" s="14">
        <f t="shared" si="9"/>
        <v>963815</v>
      </c>
      <c r="AJ68" s="24">
        <f t="shared" si="4"/>
        <v>-33509.489999999991</v>
      </c>
    </row>
    <row r="69" spans="1:36" x14ac:dyDescent="0.25">
      <c r="A69" s="1" t="s">
        <v>388</v>
      </c>
      <c r="B69" s="1" t="s">
        <v>389</v>
      </c>
      <c r="C69" s="52">
        <v>3185</v>
      </c>
      <c r="D69" s="52" t="s">
        <v>844</v>
      </c>
      <c r="E69" t="s">
        <v>2495</v>
      </c>
      <c r="F69">
        <v>472609.96</v>
      </c>
      <c r="G69">
        <v>0</v>
      </c>
      <c r="H69">
        <v>10971.35</v>
      </c>
      <c r="I69">
        <v>1070976.6499999999</v>
      </c>
      <c r="J69">
        <v>288701.42</v>
      </c>
      <c r="N69">
        <v>6565.28</v>
      </c>
      <c r="P69">
        <v>1938700.11</v>
      </c>
      <c r="R69">
        <v>187943.88</v>
      </c>
      <c r="U69">
        <v>247198</v>
      </c>
      <c r="X69">
        <v>331431</v>
      </c>
      <c r="AA69">
        <v>126179.4</v>
      </c>
      <c r="AB69">
        <v>46667.49</v>
      </c>
      <c r="AD69">
        <v>32870</v>
      </c>
      <c r="AE69" s="56">
        <f t="shared" si="5"/>
        <v>483581.31</v>
      </c>
      <c r="AF69" s="184">
        <f t="shared" si="6"/>
        <v>6565.28</v>
      </c>
      <c r="AG69" s="19">
        <f t="shared" si="7"/>
        <v>477016.02999999997</v>
      </c>
      <c r="AH69" s="20">
        <f t="shared" si="8"/>
        <v>435141.88</v>
      </c>
      <c r="AI69" s="14">
        <f t="shared" si="9"/>
        <v>537147.89</v>
      </c>
      <c r="AJ69" s="24">
        <f t="shared" ref="AJ69:AJ83" si="10">AH69-AI69</f>
        <v>-102006.01000000001</v>
      </c>
    </row>
    <row r="70" spans="1:36" x14ac:dyDescent="0.25">
      <c r="A70" s="1" t="s">
        <v>388</v>
      </c>
      <c r="B70" s="1" t="s">
        <v>389</v>
      </c>
      <c r="C70" s="52">
        <v>5687</v>
      </c>
      <c r="D70" s="52" t="s">
        <v>845</v>
      </c>
      <c r="E70" t="s">
        <v>2496</v>
      </c>
      <c r="F70">
        <v>569433.26</v>
      </c>
      <c r="G70">
        <v>0</v>
      </c>
      <c r="H70">
        <v>93019.21</v>
      </c>
      <c r="I70">
        <v>104654.57</v>
      </c>
      <c r="J70">
        <v>30143.94</v>
      </c>
      <c r="N70">
        <v>774.8</v>
      </c>
      <c r="P70">
        <v>839043.79</v>
      </c>
      <c r="R70">
        <v>327151.53999999998</v>
      </c>
      <c r="T70">
        <v>1839.57</v>
      </c>
      <c r="U70">
        <v>487670.36</v>
      </c>
      <c r="X70">
        <v>587504.36</v>
      </c>
      <c r="AA70">
        <v>224210.6</v>
      </c>
      <c r="AB70">
        <v>27718.12</v>
      </c>
      <c r="AD70">
        <v>19796</v>
      </c>
      <c r="AE70" s="56">
        <f t="shared" si="5"/>
        <v>662452.47</v>
      </c>
      <c r="AF70" s="184">
        <f t="shared" si="6"/>
        <v>774.8</v>
      </c>
      <c r="AG70" s="19">
        <f t="shared" si="7"/>
        <v>661677.66999999993</v>
      </c>
      <c r="AH70" s="20">
        <f t="shared" si="8"/>
        <v>816661.47</v>
      </c>
      <c r="AI70" s="14">
        <f t="shared" si="9"/>
        <v>859229.08</v>
      </c>
      <c r="AJ70" s="24">
        <f t="shared" si="10"/>
        <v>-42567.609999999986</v>
      </c>
    </row>
    <row r="71" spans="1:36" x14ac:dyDescent="0.25">
      <c r="A71" s="1" t="s">
        <v>388</v>
      </c>
      <c r="B71" s="1" t="s">
        <v>389</v>
      </c>
      <c r="C71" s="52">
        <v>5400</v>
      </c>
      <c r="D71" s="52" t="s">
        <v>846</v>
      </c>
      <c r="E71" t="s">
        <v>2497</v>
      </c>
      <c r="F71">
        <v>819587.54</v>
      </c>
      <c r="G71">
        <v>0</v>
      </c>
      <c r="H71">
        <v>77434.149999999994</v>
      </c>
      <c r="I71">
        <v>3936375.36</v>
      </c>
      <c r="J71">
        <v>334804.63</v>
      </c>
      <c r="L71">
        <v>15680</v>
      </c>
      <c r="N71">
        <v>5.4</v>
      </c>
      <c r="P71">
        <v>5596154.46</v>
      </c>
      <c r="R71">
        <v>274745.5</v>
      </c>
      <c r="U71">
        <v>319024</v>
      </c>
      <c r="X71">
        <v>424694</v>
      </c>
      <c r="AA71">
        <v>241320.73</v>
      </c>
      <c r="AB71">
        <v>366287.95</v>
      </c>
      <c r="AD71">
        <v>5105</v>
      </c>
      <c r="AE71" s="56">
        <f t="shared" si="5"/>
        <v>897021.69000000006</v>
      </c>
      <c r="AF71" s="184">
        <f t="shared" si="6"/>
        <v>15685.4</v>
      </c>
      <c r="AG71" s="19">
        <f t="shared" si="7"/>
        <v>881336.29</v>
      </c>
      <c r="AH71" s="20">
        <f t="shared" si="8"/>
        <v>593769.5</v>
      </c>
      <c r="AI71" s="14">
        <f t="shared" si="9"/>
        <v>1037407.6799999999</v>
      </c>
      <c r="AJ71" s="24">
        <f t="shared" si="10"/>
        <v>-443638.17999999993</v>
      </c>
    </row>
    <row r="72" spans="1:36" x14ac:dyDescent="0.25">
      <c r="A72" s="1" t="s">
        <v>388</v>
      </c>
      <c r="B72" s="1" t="s">
        <v>389</v>
      </c>
      <c r="C72" s="52">
        <v>9957</v>
      </c>
      <c r="D72" s="52" t="s">
        <v>847</v>
      </c>
      <c r="E72" t="s">
        <v>2498</v>
      </c>
      <c r="F72">
        <v>651610.44999999995</v>
      </c>
      <c r="G72">
        <v>0</v>
      </c>
      <c r="H72">
        <v>15000</v>
      </c>
      <c r="I72">
        <v>1886915.04</v>
      </c>
      <c r="J72">
        <v>333544.06</v>
      </c>
      <c r="M72">
        <v>13000</v>
      </c>
      <c r="N72">
        <v>2380</v>
      </c>
      <c r="P72">
        <v>2722603.71</v>
      </c>
      <c r="R72">
        <v>639511.93000000005</v>
      </c>
      <c r="U72">
        <v>691299</v>
      </c>
      <c r="X72">
        <v>808381</v>
      </c>
      <c r="AA72">
        <v>196206.37</v>
      </c>
      <c r="AB72">
        <v>85969.72</v>
      </c>
      <c r="AD72">
        <v>91168</v>
      </c>
      <c r="AE72" s="56">
        <f t="shared" si="5"/>
        <v>666610.44999999995</v>
      </c>
      <c r="AF72" s="184">
        <f t="shared" si="6"/>
        <v>15380</v>
      </c>
      <c r="AG72" s="19">
        <f t="shared" si="7"/>
        <v>651230.44999999995</v>
      </c>
      <c r="AH72" s="20">
        <f t="shared" si="8"/>
        <v>1330810.9300000002</v>
      </c>
      <c r="AI72" s="14">
        <f t="shared" si="9"/>
        <v>1181725.0900000001</v>
      </c>
      <c r="AJ72" s="24">
        <f t="shared" si="10"/>
        <v>149085.84000000008</v>
      </c>
    </row>
    <row r="73" spans="1:36" x14ac:dyDescent="0.25">
      <c r="A73" s="1" t="s">
        <v>388</v>
      </c>
      <c r="B73" s="1" t="s">
        <v>389</v>
      </c>
      <c r="C73" s="52">
        <v>2898</v>
      </c>
      <c r="D73" s="52" t="s">
        <v>848</v>
      </c>
      <c r="E73" t="s">
        <v>2499</v>
      </c>
      <c r="F73">
        <v>592300.12</v>
      </c>
      <c r="G73">
        <v>0</v>
      </c>
      <c r="H73">
        <v>19971.689999999999</v>
      </c>
      <c r="I73">
        <v>451108.44</v>
      </c>
      <c r="J73">
        <v>300457.59000000003</v>
      </c>
      <c r="N73">
        <v>4610</v>
      </c>
      <c r="P73">
        <v>1531116.52</v>
      </c>
      <c r="R73">
        <v>273441.08</v>
      </c>
      <c r="U73">
        <v>267584</v>
      </c>
      <c r="X73">
        <v>375354</v>
      </c>
      <c r="Y73">
        <v>560</v>
      </c>
      <c r="Z73">
        <v>1280</v>
      </c>
      <c r="AA73">
        <v>293994.92</v>
      </c>
      <c r="AB73">
        <v>25001.84</v>
      </c>
      <c r="AD73">
        <v>16723</v>
      </c>
      <c r="AE73" s="56">
        <f t="shared" si="5"/>
        <v>612271.80999999994</v>
      </c>
      <c r="AF73" s="184">
        <f t="shared" si="6"/>
        <v>4610</v>
      </c>
      <c r="AG73" s="19">
        <f t="shared" si="7"/>
        <v>607661.80999999994</v>
      </c>
      <c r="AH73" s="20">
        <f t="shared" si="8"/>
        <v>541025.08000000007</v>
      </c>
      <c r="AI73" s="14">
        <f t="shared" si="9"/>
        <v>712913.75999999989</v>
      </c>
      <c r="AJ73" s="24">
        <f t="shared" si="10"/>
        <v>-171888.67999999982</v>
      </c>
    </row>
    <row r="74" spans="1:36" x14ac:dyDescent="0.25">
      <c r="A74" s="1" t="s">
        <v>388</v>
      </c>
      <c r="B74" s="1" t="s">
        <v>389</v>
      </c>
      <c r="C74" s="52">
        <v>3080</v>
      </c>
      <c r="D74" s="52" t="s">
        <v>849</v>
      </c>
      <c r="E74" t="s">
        <v>2500</v>
      </c>
      <c r="F74">
        <v>187696.87</v>
      </c>
      <c r="G74">
        <v>0</v>
      </c>
      <c r="H74">
        <v>14135.05</v>
      </c>
      <c r="I74">
        <v>831451.86</v>
      </c>
      <c r="J74">
        <v>240458.43</v>
      </c>
      <c r="K74">
        <v>162</v>
      </c>
      <c r="L74">
        <v>4687.8100000000004</v>
      </c>
      <c r="N74">
        <v>28761.72</v>
      </c>
      <c r="P74">
        <v>1573551.38</v>
      </c>
      <c r="R74">
        <v>106719.99</v>
      </c>
      <c r="T74">
        <v>2713</v>
      </c>
      <c r="U74">
        <v>173518.48</v>
      </c>
      <c r="X74">
        <v>353581.48</v>
      </c>
      <c r="AA74">
        <v>217798.33</v>
      </c>
      <c r="AB74">
        <v>35920.36</v>
      </c>
      <c r="AD74">
        <v>9072</v>
      </c>
      <c r="AE74" s="56">
        <f t="shared" si="5"/>
        <v>201831.91999999998</v>
      </c>
      <c r="AF74" s="184">
        <f t="shared" si="6"/>
        <v>33611.53</v>
      </c>
      <c r="AG74" s="19">
        <f t="shared" si="7"/>
        <v>168220.38999999998</v>
      </c>
      <c r="AH74" s="20">
        <f t="shared" si="8"/>
        <v>282951.47000000003</v>
      </c>
      <c r="AI74" s="14">
        <f t="shared" si="9"/>
        <v>616372.16999999993</v>
      </c>
      <c r="AJ74" s="24">
        <f t="shared" si="10"/>
        <v>-333420.6999999999</v>
      </c>
    </row>
    <row r="75" spans="1:36" x14ac:dyDescent="0.25">
      <c r="A75" s="1" t="s">
        <v>392</v>
      </c>
      <c r="B75" s="1" t="s">
        <v>393</v>
      </c>
      <c r="C75" s="52">
        <v>5394</v>
      </c>
      <c r="D75" s="52" t="s">
        <v>850</v>
      </c>
      <c r="E75" t="s">
        <v>2501</v>
      </c>
      <c r="F75">
        <v>853497.88</v>
      </c>
      <c r="G75">
        <v>118717.7</v>
      </c>
      <c r="H75">
        <v>53059.23</v>
      </c>
      <c r="I75">
        <v>1217044.48</v>
      </c>
      <c r="J75">
        <v>1229255.3</v>
      </c>
      <c r="L75">
        <v>3722.45</v>
      </c>
      <c r="N75">
        <v>477</v>
      </c>
      <c r="P75">
        <v>1513373.29</v>
      </c>
      <c r="Q75">
        <v>2174520.91</v>
      </c>
      <c r="R75">
        <v>152420.76</v>
      </c>
      <c r="U75">
        <v>270195.61</v>
      </c>
      <c r="X75">
        <v>399138.61</v>
      </c>
      <c r="Y75">
        <v>320</v>
      </c>
      <c r="Z75">
        <v>1392</v>
      </c>
      <c r="AA75">
        <v>107672.28</v>
      </c>
      <c r="AB75">
        <v>134112.54</v>
      </c>
      <c r="AD75">
        <v>500</v>
      </c>
      <c r="AE75" s="56">
        <f t="shared" si="5"/>
        <v>1025274.8099999999</v>
      </c>
      <c r="AF75" s="184">
        <f t="shared" si="6"/>
        <v>4199.45</v>
      </c>
      <c r="AG75" s="19">
        <f t="shared" si="7"/>
        <v>1021075.36</v>
      </c>
      <c r="AH75" s="20">
        <f t="shared" si="8"/>
        <v>422616.37</v>
      </c>
      <c r="AI75" s="14">
        <f t="shared" si="9"/>
        <v>643135.43000000005</v>
      </c>
      <c r="AJ75" s="24">
        <f t="shared" si="10"/>
        <v>-220519.06000000006</v>
      </c>
    </row>
    <row r="76" spans="1:36" x14ac:dyDescent="0.25">
      <c r="A76" s="1" t="s">
        <v>392</v>
      </c>
      <c r="B76" s="1" t="s">
        <v>393</v>
      </c>
      <c r="C76" s="52">
        <v>6493</v>
      </c>
      <c r="D76" s="52" t="s">
        <v>851</v>
      </c>
      <c r="E76" t="s">
        <v>2502</v>
      </c>
      <c r="F76">
        <v>482948.43</v>
      </c>
      <c r="G76">
        <v>106985</v>
      </c>
      <c r="H76">
        <v>72213.179999999993</v>
      </c>
      <c r="I76">
        <v>684075.61</v>
      </c>
      <c r="J76">
        <v>449583.93</v>
      </c>
      <c r="L76">
        <v>19200</v>
      </c>
      <c r="N76">
        <v>2762.63</v>
      </c>
      <c r="P76">
        <v>2032023.57</v>
      </c>
      <c r="R76">
        <v>147735.6</v>
      </c>
      <c r="U76">
        <v>385056</v>
      </c>
      <c r="X76">
        <v>557072</v>
      </c>
      <c r="Y76">
        <v>2820</v>
      </c>
      <c r="Z76">
        <v>1388</v>
      </c>
      <c r="AA76">
        <v>136226.99</v>
      </c>
      <c r="AB76">
        <v>79244.66</v>
      </c>
      <c r="AD76">
        <v>14220</v>
      </c>
      <c r="AE76" s="56">
        <f t="shared" si="5"/>
        <v>662146.60999999987</v>
      </c>
      <c r="AF76" s="184">
        <f t="shared" si="6"/>
        <v>21962.63</v>
      </c>
      <c r="AG76" s="19">
        <f t="shared" si="7"/>
        <v>640183.97999999986</v>
      </c>
      <c r="AH76" s="20">
        <f t="shared" si="8"/>
        <v>532791.6</v>
      </c>
      <c r="AI76" s="14">
        <f t="shared" si="9"/>
        <v>790971.65</v>
      </c>
      <c r="AJ76" s="24">
        <f t="shared" si="10"/>
        <v>-258180.05000000005</v>
      </c>
    </row>
    <row r="77" spans="1:36" x14ac:dyDescent="0.25">
      <c r="A77" s="1" t="s">
        <v>392</v>
      </c>
      <c r="B77" s="1" t="s">
        <v>393</v>
      </c>
      <c r="C77" s="52">
        <v>2652</v>
      </c>
      <c r="D77" s="52" t="s">
        <v>852</v>
      </c>
      <c r="E77" t="s">
        <v>2503</v>
      </c>
      <c r="F77">
        <v>542541.91</v>
      </c>
      <c r="G77">
        <v>1205</v>
      </c>
      <c r="H77">
        <v>25900</v>
      </c>
      <c r="I77">
        <v>10743.04</v>
      </c>
      <c r="J77">
        <v>145393.97</v>
      </c>
      <c r="L77">
        <v>9792.42</v>
      </c>
      <c r="N77">
        <v>0</v>
      </c>
      <c r="P77">
        <v>829275.73</v>
      </c>
      <c r="R77">
        <v>78785.539999999994</v>
      </c>
      <c r="U77">
        <v>148120</v>
      </c>
      <c r="X77">
        <v>191654</v>
      </c>
      <c r="Y77">
        <v>880</v>
      </c>
      <c r="Z77">
        <v>3376</v>
      </c>
      <c r="AA77">
        <v>129528.61</v>
      </c>
      <c r="AB77">
        <v>14751.16</v>
      </c>
      <c r="AE77" s="56">
        <f t="shared" ref="AE77:AE86" si="11">SUM(F77:H77)</f>
        <v>569646.91</v>
      </c>
      <c r="AF77" s="184">
        <f t="shared" ref="AF77:AF86" si="12">SUM(K77:N77)</f>
        <v>9792.42</v>
      </c>
      <c r="AG77" s="19">
        <f t="shared" ref="AG77:AG86" si="13">AE77-AF77</f>
        <v>559854.49</v>
      </c>
      <c r="AH77" s="20">
        <f t="shared" ref="AH77:AH86" si="14">SUM(R77:W77)</f>
        <v>226905.53999999998</v>
      </c>
      <c r="AI77" s="14">
        <f t="shared" ref="AI77:AI86" si="15">SUM(X77:AD77)</f>
        <v>340189.76999999996</v>
      </c>
      <c r="AJ77" s="24">
        <f t="shared" si="10"/>
        <v>-113284.22999999998</v>
      </c>
    </row>
    <row r="78" spans="1:36" x14ac:dyDescent="0.25">
      <c r="A78" s="1" t="s">
        <v>392</v>
      </c>
      <c r="B78" s="1" t="s">
        <v>393</v>
      </c>
      <c r="C78" s="52">
        <v>5048</v>
      </c>
      <c r="D78" s="52" t="s">
        <v>853</v>
      </c>
      <c r="E78" t="s">
        <v>2504</v>
      </c>
      <c r="F78">
        <v>241715.57</v>
      </c>
      <c r="G78">
        <v>91457</v>
      </c>
      <c r="H78">
        <v>47950</v>
      </c>
      <c r="I78">
        <v>575022.98</v>
      </c>
      <c r="J78">
        <v>110729.41</v>
      </c>
      <c r="L78">
        <v>14861</v>
      </c>
      <c r="N78">
        <v>2636.37</v>
      </c>
      <c r="P78">
        <v>1252947.57</v>
      </c>
      <c r="R78">
        <v>77950.98</v>
      </c>
      <c r="U78">
        <v>359506</v>
      </c>
      <c r="X78">
        <v>482536</v>
      </c>
      <c r="Y78">
        <v>2260</v>
      </c>
      <c r="Z78">
        <v>6752</v>
      </c>
      <c r="AA78">
        <v>102057.46</v>
      </c>
      <c r="AB78">
        <v>39084.5</v>
      </c>
      <c r="AD78">
        <v>8337</v>
      </c>
      <c r="AE78" s="56">
        <f t="shared" si="11"/>
        <v>381122.57</v>
      </c>
      <c r="AF78" s="184">
        <f t="shared" si="12"/>
        <v>17497.37</v>
      </c>
      <c r="AG78" s="19">
        <f t="shared" si="13"/>
        <v>363625.2</v>
      </c>
      <c r="AH78" s="20">
        <f t="shared" si="14"/>
        <v>437456.98</v>
      </c>
      <c r="AI78" s="14">
        <f t="shared" si="15"/>
        <v>641026.96</v>
      </c>
      <c r="AJ78" s="24">
        <f t="shared" si="10"/>
        <v>-203569.97999999998</v>
      </c>
    </row>
    <row r="79" spans="1:36" x14ac:dyDescent="0.25">
      <c r="A79" s="1" t="s">
        <v>392</v>
      </c>
      <c r="B79" s="1" t="s">
        <v>393</v>
      </c>
      <c r="C79" s="52">
        <v>4607</v>
      </c>
      <c r="D79" s="52" t="s">
        <v>854</v>
      </c>
      <c r="E79" t="s">
        <v>2505</v>
      </c>
      <c r="F79">
        <v>629076.21</v>
      </c>
      <c r="G79">
        <v>101372.64</v>
      </c>
      <c r="H79">
        <v>15000</v>
      </c>
      <c r="I79">
        <v>1382114.75</v>
      </c>
      <c r="J79">
        <v>821273.31</v>
      </c>
      <c r="L79">
        <v>9252</v>
      </c>
      <c r="N79">
        <v>16250.38</v>
      </c>
      <c r="P79">
        <v>3117327.16</v>
      </c>
      <c r="R79">
        <v>143143.45000000001</v>
      </c>
      <c r="S79">
        <v>569</v>
      </c>
      <c r="U79">
        <v>350763</v>
      </c>
      <c r="X79">
        <v>444387</v>
      </c>
      <c r="Y79">
        <v>480</v>
      </c>
      <c r="Z79">
        <v>1936</v>
      </c>
      <c r="AA79">
        <v>163460.74</v>
      </c>
      <c r="AB79">
        <v>70217.84</v>
      </c>
      <c r="AD79">
        <v>7986.5</v>
      </c>
      <c r="AE79" s="56">
        <f t="shared" si="11"/>
        <v>745448.85</v>
      </c>
      <c r="AF79" s="184">
        <f t="shared" si="12"/>
        <v>25502.379999999997</v>
      </c>
      <c r="AG79" s="19">
        <f t="shared" si="13"/>
        <v>719946.47</v>
      </c>
      <c r="AH79" s="20">
        <f t="shared" si="14"/>
        <v>494475.45</v>
      </c>
      <c r="AI79" s="14">
        <f t="shared" si="15"/>
        <v>688468.08</v>
      </c>
      <c r="AJ79" s="24">
        <f t="shared" si="10"/>
        <v>-193992.62999999995</v>
      </c>
    </row>
    <row r="80" spans="1:36" x14ac:dyDescent="0.25">
      <c r="A80" s="1" t="s">
        <v>392</v>
      </c>
      <c r="B80" s="1" t="s">
        <v>393</v>
      </c>
      <c r="C80" s="52">
        <v>3828</v>
      </c>
      <c r="D80" s="52" t="s">
        <v>855</v>
      </c>
      <c r="E80" t="s">
        <v>2508</v>
      </c>
      <c r="F80">
        <v>582178.44999999995</v>
      </c>
      <c r="G80">
        <v>150965.76000000001</v>
      </c>
      <c r="H80">
        <v>16424</v>
      </c>
      <c r="I80">
        <v>101756.41</v>
      </c>
      <c r="J80">
        <v>87419.78</v>
      </c>
      <c r="L80">
        <v>11400</v>
      </c>
      <c r="N80">
        <v>0</v>
      </c>
      <c r="P80">
        <v>1065132.8899999999</v>
      </c>
      <c r="R80">
        <v>25062.36</v>
      </c>
      <c r="U80">
        <v>195447</v>
      </c>
      <c r="X80">
        <v>232955</v>
      </c>
      <c r="Y80">
        <v>3370</v>
      </c>
      <c r="Z80">
        <v>6160</v>
      </c>
      <c r="AA80">
        <v>100482.87</v>
      </c>
      <c r="AB80">
        <v>14655.48</v>
      </c>
      <c r="AD80">
        <v>674.5</v>
      </c>
      <c r="AE80" s="56">
        <f t="shared" si="11"/>
        <v>749568.21</v>
      </c>
      <c r="AF80" s="184">
        <f t="shared" si="12"/>
        <v>11400</v>
      </c>
      <c r="AG80" s="19">
        <f t="shared" si="13"/>
        <v>738168.21</v>
      </c>
      <c r="AH80" s="20">
        <f t="shared" si="14"/>
        <v>220509.36</v>
      </c>
      <c r="AI80" s="14">
        <f t="shared" si="15"/>
        <v>358297.85</v>
      </c>
      <c r="AJ80" s="24">
        <f t="shared" si="10"/>
        <v>-137788.49</v>
      </c>
    </row>
    <row r="81" spans="1:36" x14ac:dyDescent="0.25">
      <c r="A81" s="1" t="s">
        <v>396</v>
      </c>
      <c r="B81" s="1" t="s">
        <v>397</v>
      </c>
      <c r="C81" s="52">
        <v>1142</v>
      </c>
      <c r="D81" s="52" t="s">
        <v>856</v>
      </c>
      <c r="E81" t="s">
        <v>2477</v>
      </c>
      <c r="F81">
        <v>235885.7</v>
      </c>
      <c r="G81">
        <v>0</v>
      </c>
      <c r="H81">
        <v>11542.14</v>
      </c>
      <c r="I81">
        <v>257064.07</v>
      </c>
      <c r="J81">
        <v>214731.01</v>
      </c>
      <c r="N81">
        <v>0</v>
      </c>
      <c r="P81">
        <v>504292.61</v>
      </c>
      <c r="Q81">
        <v>300000</v>
      </c>
      <c r="R81">
        <v>100355.98</v>
      </c>
      <c r="U81">
        <v>159880</v>
      </c>
      <c r="X81">
        <v>237625</v>
      </c>
      <c r="Y81">
        <v>1576</v>
      </c>
      <c r="AA81">
        <v>33229.870000000003</v>
      </c>
      <c r="AB81">
        <v>72874.8</v>
      </c>
      <c r="AE81" s="56">
        <f t="shared" si="11"/>
        <v>247427.84000000003</v>
      </c>
      <c r="AF81" s="184">
        <f t="shared" si="12"/>
        <v>0</v>
      </c>
      <c r="AG81" s="19">
        <f t="shared" si="13"/>
        <v>247427.84000000003</v>
      </c>
      <c r="AH81" s="20">
        <f t="shared" si="14"/>
        <v>260235.97999999998</v>
      </c>
      <c r="AI81" s="14">
        <f t="shared" si="15"/>
        <v>345305.67</v>
      </c>
      <c r="AJ81" s="24">
        <f t="shared" si="10"/>
        <v>-85069.69</v>
      </c>
    </row>
    <row r="82" spans="1:36" x14ac:dyDescent="0.25">
      <c r="A82" s="1" t="s">
        <v>396</v>
      </c>
      <c r="B82" s="1" t="s">
        <v>397</v>
      </c>
      <c r="C82" s="52">
        <v>1176</v>
      </c>
      <c r="D82" s="52" t="s">
        <v>857</v>
      </c>
      <c r="E82" t="s">
        <v>2478</v>
      </c>
      <c r="F82">
        <v>415558.59</v>
      </c>
      <c r="G82">
        <v>0</v>
      </c>
      <c r="H82">
        <v>11568.13</v>
      </c>
      <c r="I82">
        <v>977426.14</v>
      </c>
      <c r="J82">
        <v>105993.62</v>
      </c>
      <c r="L82">
        <v>0</v>
      </c>
      <c r="N82">
        <v>2101</v>
      </c>
      <c r="P82">
        <v>-250954.96</v>
      </c>
      <c r="Q82">
        <v>1891769.64</v>
      </c>
      <c r="R82">
        <v>104199.03999999999</v>
      </c>
      <c r="U82">
        <v>176596</v>
      </c>
      <c r="X82">
        <v>268697</v>
      </c>
      <c r="Y82">
        <v>721</v>
      </c>
      <c r="AA82">
        <v>41266.239999999998</v>
      </c>
      <c r="AB82">
        <v>102480</v>
      </c>
      <c r="AE82" s="56">
        <f t="shared" si="11"/>
        <v>427126.72000000003</v>
      </c>
      <c r="AF82" s="184">
        <f t="shared" si="12"/>
        <v>2101</v>
      </c>
      <c r="AG82" s="19">
        <f t="shared" si="13"/>
        <v>425025.72000000003</v>
      </c>
      <c r="AH82" s="20">
        <f t="shared" si="14"/>
        <v>280795.03999999998</v>
      </c>
      <c r="AI82" s="14">
        <f t="shared" si="15"/>
        <v>413164.24</v>
      </c>
      <c r="AJ82" s="24">
        <f t="shared" si="10"/>
        <v>-132369.20000000001</v>
      </c>
    </row>
    <row r="83" spans="1:36" x14ac:dyDescent="0.25">
      <c r="A83" s="1" t="s">
        <v>396</v>
      </c>
      <c r="B83" s="1" t="s">
        <v>397</v>
      </c>
      <c r="C83" s="52">
        <v>2332</v>
      </c>
      <c r="D83" s="52" t="s">
        <v>858</v>
      </c>
      <c r="E83" t="s">
        <v>2483</v>
      </c>
      <c r="F83">
        <v>34832.1</v>
      </c>
      <c r="G83">
        <v>0</v>
      </c>
      <c r="H83">
        <v>4826.38</v>
      </c>
      <c r="I83">
        <v>686543.35</v>
      </c>
      <c r="J83">
        <v>163181.85999999999</v>
      </c>
      <c r="N83">
        <v>0</v>
      </c>
      <c r="P83">
        <v>-818681.07</v>
      </c>
      <c r="Q83">
        <v>1862215.28</v>
      </c>
      <c r="R83">
        <v>108755.6</v>
      </c>
      <c r="U83">
        <v>323364.5</v>
      </c>
      <c r="X83">
        <v>443898.5</v>
      </c>
      <c r="Y83">
        <v>2512</v>
      </c>
      <c r="AA83">
        <v>74080.14</v>
      </c>
      <c r="AB83">
        <v>65774.58</v>
      </c>
      <c r="AD83">
        <v>5.4</v>
      </c>
      <c r="AE83" s="56">
        <f t="shared" si="11"/>
        <v>39658.479999999996</v>
      </c>
      <c r="AF83" s="184">
        <f t="shared" si="12"/>
        <v>0</v>
      </c>
      <c r="AG83" s="19">
        <f t="shared" si="13"/>
        <v>39658.479999999996</v>
      </c>
      <c r="AH83" s="20">
        <f t="shared" si="14"/>
        <v>432120.1</v>
      </c>
      <c r="AI83" s="14">
        <f t="shared" si="15"/>
        <v>586270.62</v>
      </c>
      <c r="AJ83" s="24">
        <f t="shared" si="10"/>
        <v>-154150.52000000002</v>
      </c>
    </row>
    <row r="84" spans="1:36" x14ac:dyDescent="0.25">
      <c r="A84" s="1" t="s">
        <v>396</v>
      </c>
      <c r="B84" s="1" t="s">
        <v>397</v>
      </c>
      <c r="C84" s="52">
        <v>2410</v>
      </c>
      <c r="D84" s="52" t="s">
        <v>859</v>
      </c>
      <c r="E84" t="s">
        <v>2484</v>
      </c>
      <c r="F84">
        <v>223114.05</v>
      </c>
      <c r="G84">
        <v>0</v>
      </c>
      <c r="H84">
        <v>26664.73</v>
      </c>
      <c r="I84">
        <v>200753.9</v>
      </c>
      <c r="J84">
        <v>135357.82999999999</v>
      </c>
      <c r="N84">
        <v>484</v>
      </c>
      <c r="P84">
        <v>-1401456.23</v>
      </c>
      <c r="Q84">
        <v>2000000</v>
      </c>
      <c r="R84">
        <v>100461.6</v>
      </c>
      <c r="U84">
        <v>315074</v>
      </c>
      <c r="W84">
        <v>2000</v>
      </c>
      <c r="X84">
        <v>353714</v>
      </c>
      <c r="Y84">
        <v>10275</v>
      </c>
      <c r="AA84">
        <v>50953.11</v>
      </c>
      <c r="AB84">
        <v>15730.75</v>
      </c>
      <c r="AE84" s="56">
        <f t="shared" si="11"/>
        <v>249778.78</v>
      </c>
      <c r="AF84" s="184">
        <f t="shared" si="12"/>
        <v>484</v>
      </c>
      <c r="AG84" s="19">
        <f t="shared" si="13"/>
        <v>249294.78</v>
      </c>
      <c r="AH84" s="20">
        <f t="shared" si="14"/>
        <v>417535.6</v>
      </c>
      <c r="AI84" s="14">
        <f t="shared" si="15"/>
        <v>430672.86</v>
      </c>
      <c r="AJ84" s="24">
        <f>AH84-AI84</f>
        <v>-13137.260000000009</v>
      </c>
    </row>
    <row r="85" spans="1:36" x14ac:dyDescent="0.25">
      <c r="A85" s="1" t="s">
        <v>396</v>
      </c>
      <c r="B85" s="1" t="s">
        <v>397</v>
      </c>
      <c r="C85" s="52">
        <v>3521</v>
      </c>
      <c r="D85" s="52" t="s">
        <v>860</v>
      </c>
      <c r="E85" t="s">
        <v>2485</v>
      </c>
      <c r="F85">
        <v>178492.71</v>
      </c>
      <c r="G85">
        <v>0</v>
      </c>
      <c r="H85">
        <v>39219.35</v>
      </c>
      <c r="I85">
        <v>2018966.31</v>
      </c>
      <c r="J85">
        <v>632349.34</v>
      </c>
      <c r="N85">
        <v>1550.85</v>
      </c>
      <c r="P85">
        <v>-960923.68</v>
      </c>
      <c r="Q85">
        <v>4000000</v>
      </c>
      <c r="R85">
        <v>137708.69</v>
      </c>
      <c r="U85">
        <v>299845</v>
      </c>
      <c r="X85">
        <v>370025</v>
      </c>
      <c r="Y85">
        <v>22464</v>
      </c>
      <c r="AA85">
        <v>82251.72</v>
      </c>
      <c r="AB85">
        <v>131412.43</v>
      </c>
      <c r="AD85">
        <v>3000</v>
      </c>
      <c r="AE85" s="56">
        <f t="shared" si="11"/>
        <v>217712.06</v>
      </c>
      <c r="AF85" s="184">
        <f t="shared" si="12"/>
        <v>1550.85</v>
      </c>
      <c r="AG85" s="19">
        <f t="shared" si="13"/>
        <v>216161.21</v>
      </c>
      <c r="AH85" s="20">
        <f t="shared" si="14"/>
        <v>437553.69</v>
      </c>
      <c r="AI85" s="14">
        <f t="shared" si="15"/>
        <v>609153.14999999991</v>
      </c>
      <c r="AJ85" s="24">
        <f t="shared" ref="AJ85:AJ86" si="16">AH85-AI85</f>
        <v>-171599.4599999999</v>
      </c>
    </row>
    <row r="86" spans="1:36" x14ac:dyDescent="0.25">
      <c r="AE86" s="56">
        <f t="shared" si="11"/>
        <v>0</v>
      </c>
      <c r="AF86" s="184">
        <f t="shared" si="12"/>
        <v>0</v>
      </c>
      <c r="AG86" s="19">
        <f t="shared" si="13"/>
        <v>0</v>
      </c>
      <c r="AH86" s="20">
        <f t="shared" si="14"/>
        <v>0</v>
      </c>
      <c r="AI86" s="14">
        <f t="shared" si="15"/>
        <v>0</v>
      </c>
      <c r="AJ86" s="24">
        <f t="shared" si="16"/>
        <v>0</v>
      </c>
    </row>
    <row r="87" spans="1:36" x14ac:dyDescent="0.25">
      <c r="AE87" s="39"/>
      <c r="AF87" s="27"/>
      <c r="AG87" s="24"/>
      <c r="AH87" s="22"/>
      <c r="AI87" s="21"/>
    </row>
    <row r="88" spans="1:36" x14ac:dyDescent="0.25">
      <c r="AE88" s="39"/>
      <c r="AF88" s="27"/>
      <c r="AG88" s="24"/>
      <c r="AH88" s="22"/>
      <c r="AI88" s="21"/>
    </row>
    <row r="89" spans="1:36" x14ac:dyDescent="0.25">
      <c r="AE89" s="39"/>
      <c r="AF89" s="27"/>
      <c r="AG89" s="24"/>
      <c r="AH89" s="22"/>
      <c r="AI89" s="21"/>
    </row>
    <row r="90" spans="1:36" x14ac:dyDescent="0.25">
      <c r="AE90" s="39"/>
      <c r="AF90" s="27"/>
      <c r="AG90" s="24"/>
      <c r="AH90" s="22"/>
      <c r="AI90" s="21"/>
    </row>
    <row r="91" spans="1:36" x14ac:dyDescent="0.25">
      <c r="AE91" s="39"/>
      <c r="AF91" s="27"/>
      <c r="AG91" s="24"/>
      <c r="AH91" s="22"/>
      <c r="AI91" s="21"/>
    </row>
    <row r="92" spans="1:36" x14ac:dyDescent="0.25">
      <c r="AE92" s="39"/>
      <c r="AF92" s="27"/>
      <c r="AG92" s="24"/>
      <c r="AH92" s="22"/>
      <c r="AI92" s="21"/>
    </row>
    <row r="93" spans="1:36" x14ac:dyDescent="0.25">
      <c r="AE93" s="39"/>
      <c r="AF93" s="27"/>
      <c r="AG93" s="24"/>
      <c r="AH93" s="22"/>
      <c r="AI93" s="21"/>
    </row>
    <row r="94" spans="1:36" x14ac:dyDescent="0.25">
      <c r="AE94" s="39"/>
      <c r="AF94" s="27"/>
      <c r="AG94" s="24"/>
      <c r="AH94" s="22"/>
      <c r="AI94" s="21"/>
    </row>
    <row r="95" spans="1:36" x14ac:dyDescent="0.25">
      <c r="AE95" s="39"/>
      <c r="AF95" s="27"/>
      <c r="AG95" s="24"/>
      <c r="AH95" s="22"/>
      <c r="AI95" s="21"/>
    </row>
    <row r="96" spans="1:36" x14ac:dyDescent="0.25">
      <c r="AE96" s="39"/>
      <c r="AF96" s="27"/>
      <c r="AG96" s="24"/>
      <c r="AH96" s="22"/>
      <c r="AI96" s="21"/>
    </row>
    <row r="97" spans="31:35" x14ac:dyDescent="0.25">
      <c r="AE97" s="39"/>
      <c r="AF97" s="27"/>
      <c r="AG97" s="24"/>
      <c r="AH97" s="22"/>
      <c r="AI97" s="21"/>
    </row>
    <row r="98" spans="31:35" x14ac:dyDescent="0.25">
      <c r="AE98" s="39"/>
      <c r="AF98" s="27"/>
      <c r="AG98" s="24"/>
      <c r="AH98" s="22"/>
      <c r="AI98" s="21"/>
    </row>
    <row r="99" spans="31:35" x14ac:dyDescent="0.25">
      <c r="AE99" s="39"/>
      <c r="AF99" s="27"/>
      <c r="AG99" s="24"/>
      <c r="AH99" s="22"/>
      <c r="AI99" s="21"/>
    </row>
    <row r="100" spans="31:35" x14ac:dyDescent="0.25">
      <c r="AE100" s="39"/>
      <c r="AF100" s="27"/>
      <c r="AG100" s="24"/>
      <c r="AH100" s="22"/>
      <c r="AI100" s="21"/>
    </row>
    <row r="101" spans="31:35" x14ac:dyDescent="0.25">
      <c r="AE101" s="39"/>
      <c r="AF101" s="27"/>
      <c r="AG101" s="24"/>
      <c r="AH101" s="22"/>
      <c r="AI101" s="21"/>
    </row>
    <row r="102" spans="31:35" x14ac:dyDescent="0.25">
      <c r="AE102" s="39"/>
      <c r="AF102" s="27"/>
      <c r="AG102" s="24"/>
      <c r="AH102" s="22"/>
      <c r="AI102" s="21"/>
    </row>
    <row r="103" spans="31:35" x14ac:dyDescent="0.25">
      <c r="AE103" s="39"/>
      <c r="AF103" s="27"/>
      <c r="AG103" s="24"/>
      <c r="AH103" s="22"/>
      <c r="AI103" s="21"/>
    </row>
    <row r="104" spans="31:35" x14ac:dyDescent="0.25">
      <c r="AE104" s="39"/>
      <c r="AF104" s="27"/>
      <c r="AG104" s="24"/>
      <c r="AH104" s="22"/>
      <c r="AI104" s="21"/>
    </row>
    <row r="105" spans="31:35" x14ac:dyDescent="0.25">
      <c r="AE105" s="39"/>
      <c r="AF105" s="27"/>
      <c r="AG105" s="24"/>
      <c r="AH105" s="22"/>
      <c r="AI105" s="21"/>
    </row>
    <row r="106" spans="31:35" x14ac:dyDescent="0.25">
      <c r="AE106" s="39"/>
      <c r="AF106" s="27"/>
      <c r="AG106" s="24"/>
      <c r="AH106" s="22"/>
      <c r="AI106" s="21"/>
    </row>
    <row r="107" spans="31:35" x14ac:dyDescent="0.25">
      <c r="AE107" s="39"/>
      <c r="AF107" s="27"/>
      <c r="AG107" s="24"/>
      <c r="AH107" s="22"/>
      <c r="AI107" s="21"/>
    </row>
    <row r="108" spans="31:35" x14ac:dyDescent="0.25">
      <c r="AE108" s="39"/>
      <c r="AF108" s="27"/>
      <c r="AG108" s="24"/>
      <c r="AH108" s="22"/>
      <c r="AI108" s="21"/>
    </row>
    <row r="109" spans="31:35" x14ac:dyDescent="0.25">
      <c r="AE109" s="39"/>
      <c r="AF109" s="27"/>
      <c r="AG109" s="24"/>
      <c r="AH109" s="22"/>
      <c r="AI109" s="21"/>
    </row>
    <row r="110" spans="31:35" x14ac:dyDescent="0.25">
      <c r="AE110" s="39"/>
      <c r="AF110" s="27"/>
      <c r="AG110" s="24"/>
      <c r="AH110" s="22"/>
      <c r="AI110" s="21"/>
    </row>
    <row r="111" spans="31:35" x14ac:dyDescent="0.25">
      <c r="AE111" s="39"/>
      <c r="AF111" s="27"/>
      <c r="AG111" s="24"/>
      <c r="AH111" s="22"/>
      <c r="AI111" s="21"/>
    </row>
    <row r="112" spans="31:35" x14ac:dyDescent="0.25">
      <c r="AE112" s="39"/>
      <c r="AF112" s="27"/>
      <c r="AG112" s="24"/>
      <c r="AH112" s="22"/>
      <c r="AI112" s="21"/>
    </row>
    <row r="113" spans="31:35" x14ac:dyDescent="0.25">
      <c r="AE113" s="39"/>
      <c r="AF113" s="27"/>
      <c r="AG113" s="24"/>
      <c r="AH113" s="22"/>
      <c r="AI113" s="21"/>
    </row>
    <row r="114" spans="31:35" x14ac:dyDescent="0.25">
      <c r="AE114" s="39"/>
      <c r="AF114" s="27"/>
      <c r="AG114" s="24"/>
      <c r="AH114" s="22"/>
      <c r="AI114" s="21"/>
    </row>
    <row r="115" spans="31:35" x14ac:dyDescent="0.25">
      <c r="AE115" s="39"/>
      <c r="AF115" s="27"/>
      <c r="AG115" s="24"/>
      <c r="AH115" s="22"/>
      <c r="AI115" s="21"/>
    </row>
    <row r="116" spans="31:35" x14ac:dyDescent="0.25">
      <c r="AE116" s="39"/>
      <c r="AF116" s="27"/>
      <c r="AG116" s="24"/>
      <c r="AH116" s="22"/>
      <c r="AI116" s="21"/>
    </row>
    <row r="117" spans="31:35" x14ac:dyDescent="0.25">
      <c r="AE117" s="39"/>
      <c r="AF117" s="27"/>
      <c r="AG117" s="24"/>
      <c r="AH117" s="22"/>
      <c r="AI117" s="21"/>
    </row>
    <row r="118" spans="31:35" x14ac:dyDescent="0.25">
      <c r="AE118" s="39"/>
      <c r="AF118" s="27"/>
      <c r="AG118" s="24"/>
      <c r="AH118" s="22"/>
      <c r="AI118" s="21"/>
    </row>
    <row r="119" spans="31:35" x14ac:dyDescent="0.25">
      <c r="AE119" s="39"/>
      <c r="AF119" s="27"/>
      <c r="AG119" s="24"/>
      <c r="AH119" s="22"/>
      <c r="AI119" s="21"/>
    </row>
    <row r="120" spans="31:35" x14ac:dyDescent="0.25">
      <c r="AE120" s="39"/>
      <c r="AF120" s="27"/>
      <c r="AG120" s="24"/>
      <c r="AH120" s="22"/>
      <c r="AI120" s="21"/>
    </row>
    <row r="121" spans="31:35" x14ac:dyDescent="0.25">
      <c r="AE121" s="39"/>
      <c r="AF121" s="27"/>
      <c r="AG121" s="24"/>
      <c r="AH121" s="22"/>
      <c r="AI121" s="21"/>
    </row>
    <row r="122" spans="31:35" x14ac:dyDescent="0.25">
      <c r="AE122" s="39"/>
      <c r="AF122" s="27"/>
      <c r="AG122" s="24"/>
      <c r="AH122" s="22"/>
      <c r="AI122" s="21"/>
    </row>
    <row r="123" spans="31:35" x14ac:dyDescent="0.25">
      <c r="AE123" s="39"/>
      <c r="AF123" s="27"/>
      <c r="AG123" s="24"/>
      <c r="AH123" s="22"/>
      <c r="AI123" s="21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85"/>
  <sheetViews>
    <sheetView topLeftCell="V1" zoomScale="96" zoomScaleNormal="96" workbookViewId="0">
      <selection sqref="A1:AA1048576"/>
    </sheetView>
  </sheetViews>
  <sheetFormatPr defaultRowHeight="13.8" x14ac:dyDescent="0.25"/>
  <cols>
    <col min="1" max="1" width="32.796875" bestFit="1" customWidth="1"/>
  </cols>
  <sheetData>
    <row r="1" spans="1:27" x14ac:dyDescent="0.25">
      <c r="A1" t="s">
        <v>2056</v>
      </c>
      <c r="B1" t="s">
        <v>2057</v>
      </c>
      <c r="C1" t="s">
        <v>2058</v>
      </c>
      <c r="D1" t="s">
        <v>2059</v>
      </c>
      <c r="E1" t="s">
        <v>2061</v>
      </c>
      <c r="F1" t="s">
        <v>2062</v>
      </c>
      <c r="G1" t="s">
        <v>2065</v>
      </c>
      <c r="H1" t="s">
        <v>2068</v>
      </c>
      <c r="I1" t="s">
        <v>2072</v>
      </c>
      <c r="J1" t="s">
        <v>2073</v>
      </c>
      <c r="K1" t="s">
        <v>2074</v>
      </c>
      <c r="L1" t="s">
        <v>2075</v>
      </c>
      <c r="M1" t="s">
        <v>2076</v>
      </c>
      <c r="N1" t="s">
        <v>2077</v>
      </c>
      <c r="O1" t="s">
        <v>2078</v>
      </c>
      <c r="P1" t="s">
        <v>2079</v>
      </c>
      <c r="Q1" t="s">
        <v>2080</v>
      </c>
      <c r="R1" t="s">
        <v>2081</v>
      </c>
      <c r="S1" t="s">
        <v>2082</v>
      </c>
      <c r="T1" t="s">
        <v>2083</v>
      </c>
      <c r="U1" t="s">
        <v>2079</v>
      </c>
      <c r="V1" t="s">
        <v>2080</v>
      </c>
      <c r="W1" t="s">
        <v>2081</v>
      </c>
      <c r="X1" t="s">
        <v>2082</v>
      </c>
      <c r="Y1" t="s">
        <v>2083</v>
      </c>
      <c r="Z1" t="s">
        <v>2121</v>
      </c>
      <c r="AA1" t="s">
        <v>2084</v>
      </c>
    </row>
    <row r="2" spans="1:27" x14ac:dyDescent="0.25">
      <c r="A2" t="s">
        <v>2085</v>
      </c>
      <c r="B2" t="s">
        <v>2086</v>
      </c>
      <c r="C2" t="s">
        <v>2087</v>
      </c>
      <c r="D2" t="s">
        <v>2088</v>
      </c>
      <c r="E2" t="s">
        <v>2090</v>
      </c>
      <c r="F2" t="s">
        <v>2091</v>
      </c>
      <c r="G2" t="s">
        <v>2094</v>
      </c>
      <c r="H2" t="s">
        <v>2097</v>
      </c>
      <c r="I2" t="s">
        <v>2101</v>
      </c>
      <c r="J2" t="s">
        <v>2102</v>
      </c>
      <c r="K2" t="s">
        <v>2103</v>
      </c>
      <c r="L2" t="s">
        <v>2104</v>
      </c>
      <c r="M2" t="s">
        <v>2105</v>
      </c>
      <c r="N2" t="s">
        <v>2106</v>
      </c>
      <c r="O2" t="s">
        <v>2107</v>
      </c>
      <c r="P2" t="s">
        <v>2108</v>
      </c>
      <c r="Q2" t="s">
        <v>2109</v>
      </c>
      <c r="R2" t="s">
        <v>2110</v>
      </c>
      <c r="S2" t="s">
        <v>2111</v>
      </c>
      <c r="T2" t="s">
        <v>2112</v>
      </c>
      <c r="U2" t="s">
        <v>2108</v>
      </c>
      <c r="V2" t="s">
        <v>2109</v>
      </c>
      <c r="W2" t="s">
        <v>2110</v>
      </c>
      <c r="X2" t="s">
        <v>2111</v>
      </c>
      <c r="Y2" t="s">
        <v>2112</v>
      </c>
      <c r="Z2" t="s">
        <v>2126</v>
      </c>
      <c r="AA2" t="s">
        <v>2113</v>
      </c>
    </row>
    <row r="3" spans="1:27" x14ac:dyDescent="0.25">
      <c r="A3" t="s">
        <v>2114</v>
      </c>
      <c r="B3">
        <v>15861899.539999999</v>
      </c>
      <c r="C3">
        <v>753532.96</v>
      </c>
      <c r="D3">
        <v>2143914.5699999998</v>
      </c>
      <c r="E3">
        <v>3648648.54</v>
      </c>
      <c r="F3">
        <v>2292455.94</v>
      </c>
      <c r="G3">
        <v>21000</v>
      </c>
      <c r="H3">
        <v>203203.86</v>
      </c>
      <c r="I3">
        <v>-13445855.310000001</v>
      </c>
      <c r="J3">
        <v>39665988.380000003</v>
      </c>
      <c r="K3">
        <v>4569425.34</v>
      </c>
      <c r="L3">
        <v>189812.18</v>
      </c>
      <c r="M3">
        <v>4728.42</v>
      </c>
      <c r="N3">
        <v>6587352.7400000002</v>
      </c>
      <c r="O3">
        <v>87900</v>
      </c>
      <c r="P3">
        <v>9396519.7400000002</v>
      </c>
      <c r="Q3">
        <v>12310.9</v>
      </c>
      <c r="R3">
        <v>12700</v>
      </c>
      <c r="S3">
        <v>3532911.48</v>
      </c>
      <c r="T3">
        <v>228661.94</v>
      </c>
      <c r="U3">
        <v>29586472</v>
      </c>
      <c r="V3">
        <v>102586.34</v>
      </c>
      <c r="W3">
        <v>50602.06</v>
      </c>
      <c r="X3">
        <v>11939617.380000001</v>
      </c>
      <c r="Y3">
        <v>4273588.7</v>
      </c>
      <c r="Z3">
        <v>127000</v>
      </c>
      <c r="AA3">
        <v>776149.4</v>
      </c>
    </row>
    <row r="4" spans="1:27" x14ac:dyDescent="0.25">
      <c r="A4" t="s">
        <v>2509</v>
      </c>
      <c r="B4">
        <v>146304.15</v>
      </c>
      <c r="D4">
        <v>59266.25</v>
      </c>
      <c r="E4">
        <v>4851.25</v>
      </c>
      <c r="F4">
        <v>5046.3100000000004</v>
      </c>
      <c r="H4">
        <v>0</v>
      </c>
      <c r="I4">
        <v>-2074635.05</v>
      </c>
      <c r="J4">
        <v>2454167.9500000002</v>
      </c>
      <c r="K4">
        <v>38317.339999999997</v>
      </c>
      <c r="N4">
        <v>192960</v>
      </c>
      <c r="O4">
        <v>13700</v>
      </c>
      <c r="P4">
        <v>316746</v>
      </c>
      <c r="S4">
        <v>91629.62</v>
      </c>
      <c r="T4">
        <v>666.66</v>
      </c>
    </row>
    <row r="5" spans="1:27" x14ac:dyDescent="0.25">
      <c r="A5" t="s">
        <v>2510</v>
      </c>
      <c r="B5">
        <v>175891.98</v>
      </c>
      <c r="D5">
        <v>57785.120000000003</v>
      </c>
      <c r="E5">
        <v>506817.5</v>
      </c>
      <c r="F5">
        <v>91811.37</v>
      </c>
      <c r="H5">
        <v>33800</v>
      </c>
      <c r="I5">
        <v>-1443691.26</v>
      </c>
      <c r="J5">
        <v>2340789.7799999998</v>
      </c>
      <c r="K5">
        <v>11618.49</v>
      </c>
      <c r="N5">
        <v>90220</v>
      </c>
      <c r="O5">
        <v>5900</v>
      </c>
      <c r="P5">
        <v>141322</v>
      </c>
      <c r="R5">
        <v>12700</v>
      </c>
      <c r="S5">
        <v>42704.6</v>
      </c>
      <c r="T5">
        <v>9604.44</v>
      </c>
    </row>
    <row r="6" spans="1:27" x14ac:dyDescent="0.25">
      <c r="A6" t="s">
        <v>2511</v>
      </c>
      <c r="B6">
        <v>642032.99</v>
      </c>
      <c r="C6">
        <v>0</v>
      </c>
      <c r="D6">
        <v>143315.82</v>
      </c>
      <c r="E6">
        <v>417266.52</v>
      </c>
      <c r="F6">
        <v>314923.46999999997</v>
      </c>
      <c r="H6">
        <v>3463</v>
      </c>
      <c r="I6">
        <v>-277280.90000000002</v>
      </c>
      <c r="J6">
        <v>2227185.62</v>
      </c>
      <c r="K6">
        <v>126664.3</v>
      </c>
      <c r="N6">
        <v>483700</v>
      </c>
      <c r="P6">
        <v>596451</v>
      </c>
      <c r="S6">
        <v>431749.8</v>
      </c>
      <c r="T6">
        <v>17992.419999999998</v>
      </c>
    </row>
    <row r="7" spans="1:27" x14ac:dyDescent="0.25">
      <c r="A7" t="s">
        <v>2512</v>
      </c>
      <c r="B7">
        <v>770890.44</v>
      </c>
      <c r="C7">
        <v>0</v>
      </c>
      <c r="D7">
        <v>301717.21000000002</v>
      </c>
      <c r="E7">
        <v>-49443.81</v>
      </c>
      <c r="F7">
        <v>52542.87</v>
      </c>
      <c r="I7">
        <v>-908714.31</v>
      </c>
      <c r="J7">
        <v>2082417.38</v>
      </c>
      <c r="K7">
        <v>117889.28</v>
      </c>
      <c r="N7">
        <v>361260</v>
      </c>
      <c r="O7">
        <v>300</v>
      </c>
      <c r="P7">
        <v>462712</v>
      </c>
      <c r="S7">
        <v>97723.96</v>
      </c>
      <c r="T7">
        <v>17009.68</v>
      </c>
    </row>
    <row r="8" spans="1:27" x14ac:dyDescent="0.25">
      <c r="A8" t="s">
        <v>2513</v>
      </c>
      <c r="B8">
        <v>1013882.9</v>
      </c>
      <c r="C8">
        <v>0</v>
      </c>
      <c r="D8">
        <v>82320.13</v>
      </c>
      <c r="E8">
        <v>4</v>
      </c>
      <c r="F8">
        <v>416019.79</v>
      </c>
      <c r="I8">
        <v>-284251.51</v>
      </c>
      <c r="J8">
        <v>2028298.74</v>
      </c>
      <c r="K8">
        <v>94071.06</v>
      </c>
      <c r="N8">
        <v>374937.74</v>
      </c>
      <c r="P8">
        <v>519474.74</v>
      </c>
      <c r="S8">
        <v>171980.65</v>
      </c>
      <c r="T8">
        <v>9373.82</v>
      </c>
    </row>
    <row r="9" spans="1:27" x14ac:dyDescent="0.25">
      <c r="A9" t="s">
        <v>2514</v>
      </c>
      <c r="B9">
        <v>273663.53000000003</v>
      </c>
      <c r="C9">
        <v>0</v>
      </c>
      <c r="D9">
        <v>116096.22</v>
      </c>
      <c r="E9">
        <v>-61412.25</v>
      </c>
      <c r="F9">
        <v>-1879.85</v>
      </c>
      <c r="I9">
        <v>-2038945.78</v>
      </c>
      <c r="J9">
        <v>2569886.96</v>
      </c>
      <c r="K9">
        <v>116124.81</v>
      </c>
      <c r="M9">
        <v>2243.06</v>
      </c>
      <c r="N9">
        <v>435760</v>
      </c>
      <c r="P9">
        <v>593128</v>
      </c>
      <c r="S9">
        <v>157204.46</v>
      </c>
      <c r="T9">
        <v>8268.94</v>
      </c>
    </row>
    <row r="10" spans="1:27" x14ac:dyDescent="0.25">
      <c r="A10" t="s">
        <v>2515</v>
      </c>
      <c r="B10">
        <v>647279.68000000005</v>
      </c>
      <c r="C10">
        <v>0</v>
      </c>
      <c r="D10">
        <v>75153.06</v>
      </c>
      <c r="E10">
        <v>-150818.87</v>
      </c>
      <c r="F10">
        <v>-773.42</v>
      </c>
      <c r="I10">
        <v>-760574.09</v>
      </c>
      <c r="J10">
        <v>1423307.83</v>
      </c>
      <c r="K10">
        <v>111952.19</v>
      </c>
      <c r="M10">
        <v>2211.46</v>
      </c>
      <c r="N10">
        <v>326860</v>
      </c>
      <c r="P10">
        <v>441232</v>
      </c>
      <c r="S10">
        <v>90814.1</v>
      </c>
      <c r="T10">
        <v>870.84</v>
      </c>
    </row>
    <row r="11" spans="1:27" x14ac:dyDescent="0.25">
      <c r="A11" t="s">
        <v>2516</v>
      </c>
      <c r="B11">
        <v>300723.21999999997</v>
      </c>
      <c r="C11">
        <v>0</v>
      </c>
      <c r="D11">
        <v>29705.63</v>
      </c>
      <c r="E11">
        <v>5</v>
      </c>
      <c r="F11">
        <v>52982.66</v>
      </c>
      <c r="H11">
        <v>0</v>
      </c>
      <c r="I11">
        <v>-1808484.81</v>
      </c>
      <c r="J11">
        <v>2154589.06</v>
      </c>
      <c r="K11">
        <v>344003.44</v>
      </c>
      <c r="L11">
        <v>23722</v>
      </c>
      <c r="N11">
        <v>472920</v>
      </c>
      <c r="O11">
        <v>9000</v>
      </c>
      <c r="P11">
        <v>613830</v>
      </c>
      <c r="S11">
        <v>197348.26</v>
      </c>
      <c r="T11">
        <v>1154.92</v>
      </c>
    </row>
    <row r="12" spans="1:27" x14ac:dyDescent="0.25">
      <c r="A12" t="s">
        <v>2517</v>
      </c>
      <c r="B12">
        <v>255508.24</v>
      </c>
      <c r="C12">
        <v>0</v>
      </c>
      <c r="D12">
        <v>55276.25</v>
      </c>
      <c r="E12">
        <v>4</v>
      </c>
      <c r="F12">
        <v>35824.44</v>
      </c>
      <c r="H12">
        <v>12</v>
      </c>
      <c r="I12">
        <v>35846.17</v>
      </c>
      <c r="J12">
        <v>266818</v>
      </c>
      <c r="K12">
        <v>308784.5</v>
      </c>
      <c r="L12">
        <v>12004</v>
      </c>
      <c r="N12">
        <v>493460</v>
      </c>
      <c r="O12">
        <v>10000</v>
      </c>
      <c r="P12">
        <v>611963</v>
      </c>
      <c r="S12">
        <v>168037.62</v>
      </c>
      <c r="T12">
        <v>311.12</v>
      </c>
      <c r="U12">
        <v>305053</v>
      </c>
      <c r="X12">
        <v>308695.92</v>
      </c>
      <c r="Y12">
        <v>26663.71</v>
      </c>
      <c r="AA12">
        <v>1000</v>
      </c>
    </row>
    <row r="13" spans="1:27" x14ac:dyDescent="0.25">
      <c r="A13" t="s">
        <v>2518</v>
      </c>
      <c r="B13">
        <v>252993.84</v>
      </c>
      <c r="C13">
        <v>0</v>
      </c>
      <c r="D13">
        <v>60797.29</v>
      </c>
      <c r="E13">
        <v>3</v>
      </c>
      <c r="F13">
        <v>23128.560000000001</v>
      </c>
      <c r="I13">
        <v>-2262752.5499999998</v>
      </c>
      <c r="J13">
        <v>2543552.06</v>
      </c>
      <c r="K13">
        <v>414942.17</v>
      </c>
      <c r="L13">
        <v>8793.18</v>
      </c>
      <c r="N13">
        <v>136600</v>
      </c>
      <c r="P13">
        <v>313822</v>
      </c>
      <c r="S13">
        <v>185592.95</v>
      </c>
      <c r="T13">
        <v>4797.22</v>
      </c>
      <c r="U13">
        <v>398557.4</v>
      </c>
      <c r="V13">
        <v>2000</v>
      </c>
      <c r="W13">
        <v>6878</v>
      </c>
      <c r="X13">
        <v>133168.98000000001</v>
      </c>
      <c r="Y13">
        <v>48110.78</v>
      </c>
    </row>
    <row r="14" spans="1:27" x14ac:dyDescent="0.25">
      <c r="A14" t="s">
        <v>2519</v>
      </c>
      <c r="B14">
        <v>355336.13</v>
      </c>
      <c r="C14">
        <v>0</v>
      </c>
      <c r="D14">
        <v>54462.95</v>
      </c>
      <c r="E14">
        <v>2</v>
      </c>
      <c r="F14">
        <v>43709.68</v>
      </c>
      <c r="I14">
        <v>-1277481.8700000001</v>
      </c>
      <c r="J14">
        <v>1708771</v>
      </c>
      <c r="K14">
        <v>397394.22</v>
      </c>
      <c r="L14">
        <v>900</v>
      </c>
      <c r="M14">
        <v>273.89999999999998</v>
      </c>
      <c r="N14">
        <v>370220</v>
      </c>
      <c r="O14">
        <v>10000</v>
      </c>
      <c r="P14">
        <v>537350</v>
      </c>
      <c r="S14">
        <v>210132.89</v>
      </c>
      <c r="T14">
        <v>9083.6</v>
      </c>
      <c r="U14">
        <v>154723</v>
      </c>
      <c r="X14">
        <v>97079.86</v>
      </c>
      <c r="Y14">
        <v>34710.83</v>
      </c>
    </row>
    <row r="15" spans="1:27" x14ac:dyDescent="0.25">
      <c r="A15" t="s">
        <v>2520</v>
      </c>
      <c r="B15">
        <v>397320.72</v>
      </c>
      <c r="C15">
        <v>0</v>
      </c>
      <c r="D15">
        <v>54952.1</v>
      </c>
      <c r="E15">
        <v>4</v>
      </c>
      <c r="F15">
        <v>31</v>
      </c>
      <c r="I15">
        <v>-428354.83</v>
      </c>
      <c r="J15">
        <v>803987.63</v>
      </c>
      <c r="K15">
        <v>367418.98</v>
      </c>
      <c r="L15">
        <v>2760</v>
      </c>
      <c r="N15">
        <v>137820</v>
      </c>
      <c r="P15">
        <v>297298</v>
      </c>
      <c r="S15">
        <v>134025.96</v>
      </c>
      <c r="T15">
        <v>0</v>
      </c>
      <c r="U15">
        <v>536507.80000000005</v>
      </c>
      <c r="X15">
        <v>109560.69</v>
      </c>
      <c r="Y15">
        <v>35977.620000000003</v>
      </c>
    </row>
    <row r="16" spans="1:27" x14ac:dyDescent="0.25">
      <c r="A16" t="s">
        <v>2521</v>
      </c>
      <c r="B16">
        <v>546564.76</v>
      </c>
      <c r="C16">
        <v>0</v>
      </c>
      <c r="D16">
        <v>64278.66</v>
      </c>
      <c r="E16">
        <v>128239.53</v>
      </c>
      <c r="F16">
        <v>86126.66</v>
      </c>
      <c r="H16">
        <v>57.94</v>
      </c>
      <c r="I16">
        <v>-571456.93999999994</v>
      </c>
      <c r="J16">
        <v>1350408.04</v>
      </c>
      <c r="K16">
        <v>329556.28999999998</v>
      </c>
      <c r="L16">
        <v>15285</v>
      </c>
      <c r="N16">
        <v>329850</v>
      </c>
      <c r="O16">
        <v>5000</v>
      </c>
      <c r="P16">
        <v>450973</v>
      </c>
      <c r="S16">
        <v>178647.18</v>
      </c>
      <c r="T16">
        <v>3870.54</v>
      </c>
      <c r="U16">
        <v>515754</v>
      </c>
      <c r="X16">
        <v>192948.68</v>
      </c>
      <c r="Y16">
        <v>27367.65</v>
      </c>
    </row>
    <row r="17" spans="1:27" x14ac:dyDescent="0.25">
      <c r="A17" t="s">
        <v>2525</v>
      </c>
      <c r="B17">
        <v>494724.54</v>
      </c>
      <c r="C17">
        <v>0</v>
      </c>
      <c r="D17">
        <v>50675.08</v>
      </c>
      <c r="E17">
        <v>3</v>
      </c>
      <c r="F17">
        <v>32</v>
      </c>
      <c r="H17">
        <v>0</v>
      </c>
      <c r="I17">
        <v>-1898982.77</v>
      </c>
      <c r="J17">
        <v>2389700.83</v>
      </c>
      <c r="K17">
        <v>298179.25</v>
      </c>
      <c r="L17">
        <v>6348</v>
      </c>
      <c r="N17">
        <v>198140</v>
      </c>
      <c r="O17">
        <v>6000</v>
      </c>
      <c r="P17">
        <v>358650</v>
      </c>
      <c r="S17">
        <v>95300.69</v>
      </c>
      <c r="T17">
        <v>0</v>
      </c>
      <c r="U17">
        <v>538489</v>
      </c>
      <c r="X17">
        <v>138396.96</v>
      </c>
      <c r="Y17">
        <v>26112.880000000001</v>
      </c>
      <c r="AA17">
        <v>500</v>
      </c>
    </row>
    <row r="18" spans="1:27" x14ac:dyDescent="0.25">
      <c r="A18" t="s">
        <v>2526</v>
      </c>
      <c r="B18">
        <v>474429.38</v>
      </c>
      <c r="C18">
        <v>0</v>
      </c>
      <c r="D18">
        <v>51809.26</v>
      </c>
      <c r="E18">
        <v>23381.57</v>
      </c>
      <c r="F18">
        <v>28587.8</v>
      </c>
      <c r="I18">
        <v>-4836145.3499999996</v>
      </c>
      <c r="J18">
        <v>5385590.1100000003</v>
      </c>
      <c r="K18">
        <v>329511.95</v>
      </c>
      <c r="N18">
        <v>190900</v>
      </c>
      <c r="O18">
        <v>4000</v>
      </c>
      <c r="P18">
        <v>312479</v>
      </c>
      <c r="S18">
        <v>177183.02</v>
      </c>
      <c r="T18">
        <v>5986.68</v>
      </c>
      <c r="U18">
        <v>323242</v>
      </c>
      <c r="X18">
        <v>356750.42</v>
      </c>
      <c r="Y18">
        <v>87087.87</v>
      </c>
    </row>
    <row r="19" spans="1:27" x14ac:dyDescent="0.25">
      <c r="A19" t="s">
        <v>2522</v>
      </c>
      <c r="B19">
        <v>897677.65</v>
      </c>
      <c r="C19">
        <v>0</v>
      </c>
      <c r="D19">
        <v>179504.38</v>
      </c>
      <c r="E19">
        <v>643331.05000000005</v>
      </c>
      <c r="F19">
        <v>702719.53</v>
      </c>
      <c r="G19">
        <v>5600</v>
      </c>
      <c r="H19">
        <v>11280</v>
      </c>
      <c r="I19">
        <v>1653349.35</v>
      </c>
      <c r="J19">
        <v>1034850.95</v>
      </c>
      <c r="K19">
        <v>220038.43</v>
      </c>
      <c r="N19">
        <v>730793</v>
      </c>
      <c r="O19">
        <v>6000</v>
      </c>
      <c r="P19">
        <v>947831</v>
      </c>
      <c r="S19">
        <v>229148.47</v>
      </c>
      <c r="T19">
        <v>61699.65</v>
      </c>
      <c r="X19">
        <v>103102.59</v>
      </c>
      <c r="Y19">
        <v>29501.43</v>
      </c>
    </row>
    <row r="20" spans="1:27" x14ac:dyDescent="0.25">
      <c r="A20" t="s">
        <v>2523</v>
      </c>
      <c r="B20">
        <v>521699.95</v>
      </c>
      <c r="C20">
        <v>0</v>
      </c>
      <c r="D20">
        <v>61682.95</v>
      </c>
      <c r="E20">
        <v>35610.69</v>
      </c>
      <c r="F20">
        <v>59504.9</v>
      </c>
      <c r="G20">
        <v>4500</v>
      </c>
      <c r="H20">
        <v>49084.9</v>
      </c>
      <c r="I20">
        <v>-878467.47</v>
      </c>
      <c r="J20">
        <v>1778360.15</v>
      </c>
      <c r="K20">
        <v>130392.91</v>
      </c>
      <c r="N20">
        <v>446495</v>
      </c>
      <c r="O20">
        <v>6000</v>
      </c>
      <c r="P20">
        <v>682897</v>
      </c>
      <c r="S20">
        <v>163632.22</v>
      </c>
      <c r="T20">
        <v>11337.78</v>
      </c>
      <c r="U20">
        <v>302533</v>
      </c>
      <c r="X20">
        <v>269205.42</v>
      </c>
      <c r="Y20">
        <v>12554.41</v>
      </c>
    </row>
    <row r="21" spans="1:27" x14ac:dyDescent="0.25">
      <c r="A21" t="s">
        <v>2524</v>
      </c>
      <c r="B21">
        <v>233920.5</v>
      </c>
      <c r="C21">
        <v>0</v>
      </c>
      <c r="D21">
        <v>196617.55</v>
      </c>
      <c r="E21">
        <v>1473.24</v>
      </c>
      <c r="F21">
        <v>199893.16</v>
      </c>
      <c r="G21">
        <v>5500</v>
      </c>
      <c r="H21">
        <v>103507.02</v>
      </c>
      <c r="I21">
        <v>-1152408.81</v>
      </c>
      <c r="J21">
        <v>1748544.54</v>
      </c>
      <c r="K21">
        <v>210163.36</v>
      </c>
      <c r="L21">
        <v>6000</v>
      </c>
      <c r="N21">
        <v>571942</v>
      </c>
      <c r="O21">
        <v>9000</v>
      </c>
      <c r="P21">
        <v>698224</v>
      </c>
      <c r="Q21">
        <v>9510.9</v>
      </c>
      <c r="S21">
        <v>150968.37</v>
      </c>
      <c r="T21">
        <v>11640.39</v>
      </c>
      <c r="U21">
        <v>280590</v>
      </c>
      <c r="X21">
        <v>145088.20000000001</v>
      </c>
      <c r="Y21">
        <v>65155.32</v>
      </c>
      <c r="AA21">
        <v>500</v>
      </c>
    </row>
    <row r="22" spans="1:27" x14ac:dyDescent="0.25">
      <c r="A22" t="s">
        <v>2527</v>
      </c>
      <c r="B22">
        <v>487242.52</v>
      </c>
      <c r="C22">
        <v>0</v>
      </c>
      <c r="D22">
        <v>135299.26999999999</v>
      </c>
      <c r="E22">
        <v>1186379.51</v>
      </c>
      <c r="F22">
        <v>88912.06</v>
      </c>
      <c r="G22">
        <v>5400</v>
      </c>
      <c r="H22">
        <v>0</v>
      </c>
      <c r="I22">
        <v>-638868.03</v>
      </c>
      <c r="J22">
        <v>2705484.32</v>
      </c>
      <c r="K22">
        <v>108094.77</v>
      </c>
      <c r="N22">
        <v>242515</v>
      </c>
      <c r="O22">
        <v>3000</v>
      </c>
      <c r="P22">
        <v>336633</v>
      </c>
      <c r="Q22">
        <v>2800</v>
      </c>
      <c r="S22">
        <v>164746.07999999999</v>
      </c>
      <c r="T22">
        <v>23613.62</v>
      </c>
      <c r="U22">
        <v>441609</v>
      </c>
      <c r="X22">
        <v>79941.47</v>
      </c>
      <c r="Y22">
        <v>22435.8</v>
      </c>
    </row>
    <row r="23" spans="1:27" x14ac:dyDescent="0.25">
      <c r="U23">
        <v>454883.87</v>
      </c>
      <c r="X23">
        <v>173950.2</v>
      </c>
      <c r="Y23">
        <v>36933.06</v>
      </c>
    </row>
    <row r="24" spans="1:27" x14ac:dyDescent="0.25">
      <c r="U24">
        <v>897671</v>
      </c>
      <c r="X24">
        <v>245874.88</v>
      </c>
      <c r="Y24">
        <v>31890.19</v>
      </c>
      <c r="AA24">
        <v>1000</v>
      </c>
    </row>
    <row r="25" spans="1:27" x14ac:dyDescent="0.25">
      <c r="U25">
        <v>323759.40000000002</v>
      </c>
      <c r="X25">
        <v>135708.51</v>
      </c>
      <c r="Y25">
        <v>25901.82</v>
      </c>
    </row>
    <row r="26" spans="1:27" x14ac:dyDescent="0.25">
      <c r="U26">
        <v>489038.4</v>
      </c>
      <c r="X26">
        <v>440523.57</v>
      </c>
      <c r="Y26">
        <v>30223.67</v>
      </c>
      <c r="AA26">
        <v>1000</v>
      </c>
    </row>
    <row r="27" spans="1:27" x14ac:dyDescent="0.25">
      <c r="U27">
        <v>254870</v>
      </c>
      <c r="X27">
        <v>116821.75</v>
      </c>
      <c r="Y27">
        <v>27684.85</v>
      </c>
    </row>
    <row r="28" spans="1:27" x14ac:dyDescent="0.25">
      <c r="U28">
        <v>290445</v>
      </c>
      <c r="X28">
        <v>208041.01</v>
      </c>
      <c r="Y28">
        <v>30877.72</v>
      </c>
    </row>
    <row r="29" spans="1:27" x14ac:dyDescent="0.25">
      <c r="U29">
        <v>507728.33</v>
      </c>
      <c r="V29">
        <v>320</v>
      </c>
      <c r="W29">
        <v>256</v>
      </c>
      <c r="X29">
        <v>247019.64</v>
      </c>
      <c r="Y29">
        <v>43707.7</v>
      </c>
    </row>
    <row r="30" spans="1:27" x14ac:dyDescent="0.25">
      <c r="U30">
        <v>186970</v>
      </c>
      <c r="V30">
        <v>1200</v>
      </c>
      <c r="X30">
        <v>157163.24</v>
      </c>
      <c r="Y30">
        <v>77449.039999999994</v>
      </c>
    </row>
    <row r="31" spans="1:27" x14ac:dyDescent="0.25">
      <c r="U31">
        <v>771789</v>
      </c>
      <c r="V31">
        <v>1200</v>
      </c>
      <c r="W31">
        <v>452</v>
      </c>
      <c r="X31">
        <v>199590.16</v>
      </c>
      <c r="Y31">
        <v>28390.080000000002</v>
      </c>
      <c r="AA31">
        <v>200000</v>
      </c>
    </row>
    <row r="32" spans="1:27" x14ac:dyDescent="0.25">
      <c r="U32">
        <v>380570</v>
      </c>
      <c r="X32">
        <v>109440.05</v>
      </c>
      <c r="Y32">
        <v>49691.4</v>
      </c>
      <c r="AA32">
        <v>58920</v>
      </c>
    </row>
    <row r="33" spans="21:27" x14ac:dyDescent="0.25">
      <c r="U33">
        <v>519093</v>
      </c>
      <c r="V33">
        <v>320</v>
      </c>
      <c r="W33">
        <v>544</v>
      </c>
      <c r="X33">
        <v>160631.60999999999</v>
      </c>
      <c r="Y33">
        <v>29931.86</v>
      </c>
    </row>
    <row r="34" spans="21:27" x14ac:dyDescent="0.25">
      <c r="U34">
        <v>250770.67</v>
      </c>
      <c r="V34">
        <v>25125</v>
      </c>
      <c r="W34">
        <v>6296</v>
      </c>
      <c r="X34">
        <v>186676.47</v>
      </c>
      <c r="Y34">
        <v>45272.22</v>
      </c>
    </row>
    <row r="35" spans="21:27" x14ac:dyDescent="0.25">
      <c r="U35">
        <v>466718</v>
      </c>
      <c r="V35">
        <v>2140</v>
      </c>
      <c r="W35">
        <v>96</v>
      </c>
      <c r="X35">
        <v>141446.97</v>
      </c>
      <c r="Y35">
        <v>44921.08</v>
      </c>
    </row>
    <row r="36" spans="21:27" x14ac:dyDescent="0.25">
      <c r="U36">
        <v>393084</v>
      </c>
      <c r="X36">
        <v>111301.07</v>
      </c>
      <c r="Y36">
        <v>45082.48</v>
      </c>
      <c r="AA36">
        <v>17350</v>
      </c>
    </row>
    <row r="37" spans="21:27" x14ac:dyDescent="0.25">
      <c r="U37">
        <v>346298</v>
      </c>
      <c r="X37">
        <v>274462.58</v>
      </c>
      <c r="Y37">
        <v>64006.04</v>
      </c>
    </row>
    <row r="38" spans="21:27" x14ac:dyDescent="0.25">
      <c r="U38">
        <v>671050</v>
      </c>
      <c r="V38">
        <v>320</v>
      </c>
      <c r="W38">
        <v>432</v>
      </c>
      <c r="X38">
        <v>185063.61</v>
      </c>
      <c r="Y38">
        <v>49949.78</v>
      </c>
    </row>
    <row r="39" spans="21:27" x14ac:dyDescent="0.25">
      <c r="U39">
        <v>560626</v>
      </c>
      <c r="X39">
        <v>169309.77</v>
      </c>
      <c r="Y39">
        <v>57632.19</v>
      </c>
    </row>
    <row r="40" spans="21:27" x14ac:dyDescent="0.25">
      <c r="U40">
        <v>558567</v>
      </c>
      <c r="W40">
        <v>500</v>
      </c>
      <c r="X40">
        <v>122260.13</v>
      </c>
      <c r="Y40">
        <v>29721.63</v>
      </c>
    </row>
    <row r="41" spans="21:27" x14ac:dyDescent="0.25">
      <c r="U41">
        <v>387292</v>
      </c>
      <c r="X41">
        <v>241247.51</v>
      </c>
      <c r="Y41">
        <v>330475.18</v>
      </c>
      <c r="Z41">
        <v>48000</v>
      </c>
    </row>
    <row r="42" spans="21:27" x14ac:dyDescent="0.25">
      <c r="U42">
        <v>492230</v>
      </c>
      <c r="X42">
        <v>213317.35</v>
      </c>
      <c r="Y42">
        <v>46783.34</v>
      </c>
    </row>
    <row r="43" spans="21:27" x14ac:dyDescent="0.25">
      <c r="U43">
        <v>543947</v>
      </c>
      <c r="X43">
        <v>216531.26</v>
      </c>
      <c r="Y43">
        <v>34110.730000000003</v>
      </c>
      <c r="Z43">
        <v>79000</v>
      </c>
    </row>
    <row r="44" spans="21:27" x14ac:dyDescent="0.25">
      <c r="U44">
        <v>360112</v>
      </c>
      <c r="X44">
        <v>119868.2</v>
      </c>
      <c r="Y44">
        <v>66812.08</v>
      </c>
    </row>
    <row r="45" spans="21:27" x14ac:dyDescent="0.25">
      <c r="U45">
        <v>334548</v>
      </c>
      <c r="X45">
        <v>181789.46</v>
      </c>
      <c r="Y45">
        <v>19240.080000000002</v>
      </c>
    </row>
    <row r="46" spans="21:27" x14ac:dyDescent="0.25">
      <c r="U46">
        <v>310330</v>
      </c>
      <c r="X46">
        <v>121281.60000000001</v>
      </c>
      <c r="Y46">
        <v>40684.21</v>
      </c>
    </row>
    <row r="47" spans="21:27" x14ac:dyDescent="0.25">
      <c r="U47">
        <v>633174</v>
      </c>
      <c r="X47">
        <v>236795.66</v>
      </c>
      <c r="Y47">
        <v>44733.35</v>
      </c>
    </row>
    <row r="48" spans="21:27" x14ac:dyDescent="0.25">
      <c r="U48">
        <v>271242</v>
      </c>
      <c r="X48">
        <v>115815.06</v>
      </c>
      <c r="Y48">
        <v>29420.91</v>
      </c>
    </row>
    <row r="49" spans="21:27" x14ac:dyDescent="0.25">
      <c r="U49">
        <v>561137.64</v>
      </c>
      <c r="X49">
        <v>236051.45</v>
      </c>
      <c r="Y49">
        <v>43453.96</v>
      </c>
    </row>
    <row r="50" spans="21:27" x14ac:dyDescent="0.25">
      <c r="U50">
        <v>407948</v>
      </c>
      <c r="X50">
        <v>150606.87</v>
      </c>
      <c r="Y50">
        <v>15182.9</v>
      </c>
    </row>
    <row r="51" spans="21:27" x14ac:dyDescent="0.25">
      <c r="U51">
        <v>261289</v>
      </c>
      <c r="X51">
        <v>111073.63</v>
      </c>
      <c r="Y51">
        <v>13784.17</v>
      </c>
    </row>
    <row r="52" spans="21:27" x14ac:dyDescent="0.25">
      <c r="U52">
        <v>291663.88</v>
      </c>
      <c r="X52">
        <v>249144.05</v>
      </c>
      <c r="Y52">
        <v>42599.35</v>
      </c>
    </row>
    <row r="53" spans="21:27" x14ac:dyDescent="0.25">
      <c r="U53">
        <v>315723.5</v>
      </c>
      <c r="X53">
        <v>108235.12</v>
      </c>
      <c r="Y53">
        <v>29154.95</v>
      </c>
    </row>
    <row r="54" spans="21:27" x14ac:dyDescent="0.25">
      <c r="U54">
        <v>237625</v>
      </c>
      <c r="V54">
        <v>1576</v>
      </c>
      <c r="X54">
        <v>33229.870000000003</v>
      </c>
      <c r="Y54">
        <v>72874.8</v>
      </c>
    </row>
    <row r="55" spans="21:27" x14ac:dyDescent="0.25">
      <c r="U55">
        <v>268697</v>
      </c>
      <c r="V55">
        <v>721</v>
      </c>
      <c r="X55">
        <v>41266.239999999998</v>
      </c>
      <c r="Y55">
        <v>102480</v>
      </c>
    </row>
    <row r="56" spans="21:27" x14ac:dyDescent="0.25">
      <c r="U56">
        <v>267065</v>
      </c>
      <c r="W56">
        <v>3000</v>
      </c>
      <c r="X56">
        <v>155603.85999999999</v>
      </c>
      <c r="Y56">
        <v>107599.11</v>
      </c>
    </row>
    <row r="57" spans="21:27" x14ac:dyDescent="0.25">
      <c r="U57">
        <v>351023</v>
      </c>
      <c r="X57">
        <v>89459.05</v>
      </c>
      <c r="Y57">
        <v>132743.14000000001</v>
      </c>
    </row>
    <row r="58" spans="21:27" x14ac:dyDescent="0.25">
      <c r="U58">
        <v>345300</v>
      </c>
      <c r="V58">
        <v>160</v>
      </c>
      <c r="W58">
        <v>380</v>
      </c>
      <c r="X58">
        <v>106844.5</v>
      </c>
      <c r="Y58">
        <v>118820.95</v>
      </c>
    </row>
    <row r="59" spans="21:27" x14ac:dyDescent="0.25">
      <c r="U59">
        <v>505319</v>
      </c>
      <c r="X59">
        <v>119447.25</v>
      </c>
      <c r="Y59">
        <v>120178.97</v>
      </c>
    </row>
    <row r="60" spans="21:27" x14ac:dyDescent="0.25">
      <c r="U60">
        <v>443898.5</v>
      </c>
      <c r="V60">
        <v>2512</v>
      </c>
      <c r="X60">
        <v>74080.14</v>
      </c>
      <c r="Y60">
        <v>65774.58</v>
      </c>
      <c r="AA60">
        <v>5.4</v>
      </c>
    </row>
    <row r="61" spans="21:27" x14ac:dyDescent="0.25">
      <c r="U61">
        <v>353714</v>
      </c>
      <c r="V61">
        <v>10275</v>
      </c>
      <c r="X61">
        <v>50953.11</v>
      </c>
      <c r="Y61">
        <v>15730.75</v>
      </c>
    </row>
    <row r="62" spans="21:27" x14ac:dyDescent="0.25">
      <c r="U62">
        <v>370025</v>
      </c>
      <c r="V62">
        <v>22464</v>
      </c>
      <c r="X62">
        <v>82251.72</v>
      </c>
      <c r="Y62">
        <v>131412.43</v>
      </c>
      <c r="AA62">
        <v>3000</v>
      </c>
    </row>
    <row r="63" spans="21:27" x14ac:dyDescent="0.25">
      <c r="U63">
        <v>247209</v>
      </c>
      <c r="V63">
        <v>4164</v>
      </c>
      <c r="X63">
        <v>135228.13</v>
      </c>
      <c r="Y63">
        <v>40512.699999999997</v>
      </c>
    </row>
    <row r="64" spans="21:27" x14ac:dyDescent="0.25">
      <c r="U64">
        <v>657685</v>
      </c>
      <c r="V64">
        <v>2232</v>
      </c>
      <c r="X64">
        <v>203054.66</v>
      </c>
      <c r="Y64">
        <v>35817.15</v>
      </c>
      <c r="AA64">
        <v>160000</v>
      </c>
    </row>
    <row r="65" spans="21:27" x14ac:dyDescent="0.25">
      <c r="U65">
        <v>255981</v>
      </c>
      <c r="X65">
        <v>82384.42</v>
      </c>
      <c r="Y65">
        <v>13197.77</v>
      </c>
    </row>
    <row r="66" spans="21:27" x14ac:dyDescent="0.25">
      <c r="U66">
        <v>227712.36</v>
      </c>
      <c r="V66">
        <v>6027.34</v>
      </c>
      <c r="X66">
        <v>130086.76</v>
      </c>
      <c r="Y66">
        <v>31708.799999999999</v>
      </c>
    </row>
    <row r="67" spans="21:27" x14ac:dyDescent="0.25">
      <c r="U67">
        <v>171013</v>
      </c>
      <c r="V67">
        <v>1920</v>
      </c>
      <c r="X67">
        <v>139381.5</v>
      </c>
      <c r="Y67">
        <v>42865.42</v>
      </c>
      <c r="AA67">
        <v>100000</v>
      </c>
    </row>
    <row r="68" spans="21:27" x14ac:dyDescent="0.25">
      <c r="U68">
        <v>500787</v>
      </c>
      <c r="V68">
        <v>640</v>
      </c>
      <c r="W68">
        <v>756</v>
      </c>
      <c r="X68">
        <v>75845.87</v>
      </c>
      <c r="Y68">
        <v>59757.66</v>
      </c>
    </row>
    <row r="69" spans="21:27" x14ac:dyDescent="0.25">
      <c r="U69">
        <v>327282.8</v>
      </c>
      <c r="X69">
        <v>113314.51</v>
      </c>
      <c r="Y69">
        <v>38109.06</v>
      </c>
    </row>
    <row r="70" spans="21:27" x14ac:dyDescent="0.25">
      <c r="U70">
        <v>562719</v>
      </c>
      <c r="V70">
        <v>240</v>
      </c>
      <c r="W70">
        <v>1176</v>
      </c>
      <c r="X70">
        <v>219469.13</v>
      </c>
      <c r="Y70">
        <v>45373.88</v>
      </c>
    </row>
    <row r="71" spans="21:27" x14ac:dyDescent="0.25">
      <c r="U71">
        <v>630594</v>
      </c>
      <c r="V71">
        <v>5220</v>
      </c>
      <c r="W71">
        <v>4361.0600000000004</v>
      </c>
      <c r="X71">
        <v>275452.09999999998</v>
      </c>
      <c r="Y71">
        <v>21765.84</v>
      </c>
      <c r="AA71">
        <v>26422</v>
      </c>
    </row>
    <row r="72" spans="21:27" x14ac:dyDescent="0.25">
      <c r="U72">
        <v>331431</v>
      </c>
      <c r="X72">
        <v>126179.4</v>
      </c>
      <c r="Y72">
        <v>46667.49</v>
      </c>
      <c r="AA72">
        <v>32870</v>
      </c>
    </row>
    <row r="73" spans="21:27" x14ac:dyDescent="0.25">
      <c r="U73">
        <v>587504.36</v>
      </c>
      <c r="X73">
        <v>224210.6</v>
      </c>
      <c r="Y73">
        <v>27718.12</v>
      </c>
      <c r="AA73">
        <v>19796</v>
      </c>
    </row>
    <row r="74" spans="21:27" x14ac:dyDescent="0.25">
      <c r="U74">
        <v>424694</v>
      </c>
      <c r="X74">
        <v>241320.73</v>
      </c>
      <c r="Y74">
        <v>366287.95</v>
      </c>
      <c r="AA74">
        <v>5105</v>
      </c>
    </row>
    <row r="75" spans="21:27" x14ac:dyDescent="0.25">
      <c r="U75">
        <v>808381</v>
      </c>
      <c r="X75">
        <v>196206.37</v>
      </c>
      <c r="Y75">
        <v>85969.72</v>
      </c>
      <c r="AA75">
        <v>91168</v>
      </c>
    </row>
    <row r="76" spans="21:27" x14ac:dyDescent="0.25">
      <c r="U76">
        <v>375354</v>
      </c>
      <c r="V76">
        <v>560</v>
      </c>
      <c r="W76">
        <v>1280</v>
      </c>
      <c r="X76">
        <v>293994.92</v>
      </c>
      <c r="Y76">
        <v>25001.84</v>
      </c>
      <c r="AA76">
        <v>16723</v>
      </c>
    </row>
    <row r="77" spans="21:27" x14ac:dyDescent="0.25">
      <c r="U77">
        <v>353581.48</v>
      </c>
      <c r="X77">
        <v>217798.33</v>
      </c>
      <c r="Y77">
        <v>35920.36</v>
      </c>
      <c r="AA77">
        <v>9072</v>
      </c>
    </row>
    <row r="78" spans="21:27" x14ac:dyDescent="0.25">
      <c r="U78">
        <v>399138.61</v>
      </c>
      <c r="V78">
        <v>320</v>
      </c>
      <c r="W78">
        <v>1392</v>
      </c>
      <c r="X78">
        <v>107672.28</v>
      </c>
      <c r="Y78">
        <v>134112.54</v>
      </c>
      <c r="AA78">
        <v>500</v>
      </c>
    </row>
    <row r="79" spans="21:27" x14ac:dyDescent="0.25">
      <c r="U79">
        <v>557072</v>
      </c>
      <c r="V79">
        <v>2820</v>
      </c>
      <c r="W79">
        <v>1388</v>
      </c>
      <c r="X79">
        <v>136226.99</v>
      </c>
      <c r="Y79">
        <v>79244.66</v>
      </c>
      <c r="AA79">
        <v>14220</v>
      </c>
    </row>
    <row r="80" spans="21:27" x14ac:dyDescent="0.25">
      <c r="U80">
        <v>191654</v>
      </c>
      <c r="V80">
        <v>880</v>
      </c>
      <c r="W80">
        <v>3376</v>
      </c>
      <c r="X80">
        <v>129528.61</v>
      </c>
      <c r="Y80">
        <v>14751.16</v>
      </c>
    </row>
    <row r="81" spans="21:27" x14ac:dyDescent="0.25">
      <c r="U81">
        <v>482536</v>
      </c>
      <c r="V81">
        <v>2260</v>
      </c>
      <c r="W81">
        <v>6752</v>
      </c>
      <c r="X81">
        <v>102057.46</v>
      </c>
      <c r="Y81">
        <v>39084.5</v>
      </c>
      <c r="AA81">
        <v>8337</v>
      </c>
    </row>
    <row r="82" spans="21:27" x14ac:dyDescent="0.25">
      <c r="U82">
        <v>444387</v>
      </c>
      <c r="V82">
        <v>480</v>
      </c>
      <c r="W82">
        <v>1936</v>
      </c>
      <c r="X82">
        <v>163460.74</v>
      </c>
      <c r="Y82">
        <v>70217.84</v>
      </c>
      <c r="AA82">
        <v>7986.5</v>
      </c>
    </row>
    <row r="83" spans="21:27" x14ac:dyDescent="0.25">
      <c r="U83">
        <v>253594</v>
      </c>
      <c r="V83">
        <v>560</v>
      </c>
      <c r="W83">
        <v>1631</v>
      </c>
      <c r="X83">
        <v>64900.32</v>
      </c>
      <c r="Y83">
        <v>121199.56</v>
      </c>
    </row>
    <row r="84" spans="21:27" x14ac:dyDescent="0.25">
      <c r="U84">
        <v>128913</v>
      </c>
      <c r="V84">
        <v>560</v>
      </c>
      <c r="W84">
        <v>1560</v>
      </c>
      <c r="X84">
        <v>87243.31</v>
      </c>
      <c r="Y84">
        <v>94654.15</v>
      </c>
    </row>
    <row r="85" spans="21:27" x14ac:dyDescent="0.25">
      <c r="U85">
        <v>232955</v>
      </c>
      <c r="V85">
        <v>3370</v>
      </c>
      <c r="W85">
        <v>6160</v>
      </c>
      <c r="X85">
        <v>100482.87</v>
      </c>
      <c r="Y85">
        <v>14655.48</v>
      </c>
      <c r="AA85">
        <v>674.5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2</vt:i4>
      </vt:variant>
    </vt:vector>
  </HeadingPairs>
  <TitlesOfParts>
    <vt:vector size="18" baseType="lpstr">
      <vt:lpstr>บก.</vt:lpstr>
      <vt:lpstr>บึงกาฬ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2025-01-14T02:37:01Z</cp:lastPrinted>
  <dcterms:created xsi:type="dcterms:W3CDTF">2018-02-08T06:24:17Z</dcterms:created>
  <dcterms:modified xsi:type="dcterms:W3CDTF">2025-01-16T09:23:16Z</dcterms:modified>
</cp:coreProperties>
</file>