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67\FDH\เร่งรัดการเบิกจ่ายผ่าน FDH_181267\"/>
    </mc:Choice>
  </mc:AlternateContent>
  <bookViews>
    <workbookView xWindow="0" yWindow="0" windowWidth="11040" windowHeight="8316" tabRatio="887" firstSheet="9" activeTab="9"/>
  </bookViews>
  <sheets>
    <sheet name="เขตสุขภาพที่ 8 " sheetId="5" state="hidden" r:id="rId1"/>
    <sheet name="FDH เทียบ HDC" sheetId="18" state="hidden" r:id="rId2"/>
    <sheet name="Sheet3" sheetId="23" state="hidden" r:id="rId3"/>
    <sheet name="ภาพรวมประเทศ" sheetId="13" state="hidden" r:id="rId4"/>
    <sheet name="รายจังหวัด ภาพรวม" sheetId="11" state="hidden" r:id="rId5"/>
    <sheet name="การขึ้นสถานะและสิทธิ (2)" sheetId="26" state="hidden" r:id="rId6"/>
    <sheet name="การขึ้นสถานะและสิทธิ" sheetId="16" state="hidden" r:id="rId7"/>
    <sheet name="การส่งเคลมภาพรวมจังหวัด" sheetId="28" state="hidden" r:id="rId8"/>
    <sheet name="การส่งเคลม" sheetId="25" state="hidden" r:id="rId9"/>
    <sheet name="แหล่งข้อมูล" sheetId="54" r:id="rId10"/>
    <sheet name="จังหวัด" sheetId="55" r:id="rId11"/>
    <sheet name="รพ.." sheetId="53" r:id="rId12"/>
    <sheet name="ภาพรวมเขต" sheetId="38" state="hidden" r:id="rId13"/>
    <sheet name="นครพนม" sheetId="31" state="hidden" r:id="rId14"/>
    <sheet name="บึงกาฬ" sheetId="32" state="hidden" r:id="rId15"/>
    <sheet name="สกลนคร" sheetId="34" state="hidden" r:id="rId16"/>
    <sheet name="เลย" sheetId="33" state="hidden" r:id="rId17"/>
    <sheet name="หนองคาย" sheetId="35" state="hidden" r:id="rId18"/>
    <sheet name="หนองบัวลำภู" sheetId="36" state="hidden" r:id="rId19"/>
    <sheet name="อุดรธานี" sheetId="37" state="hidden" r:id="rId20"/>
    <sheet name="ภาพรวมเขต  (2)" sheetId="41" state="hidden" r:id="rId21"/>
    <sheet name="ONE ID (2)" sheetId="43" state="hidden" r:id="rId22"/>
    <sheet name="ภาพรวมประเทศ " sheetId="2" state="hidden" r:id="rId23"/>
    <sheet name="ประมวลผลเทียบรายหน่วยบริการ " sheetId="8" state="hidden" r:id="rId24"/>
    <sheet name="Sheet2" sheetId="7" state="hidden" r:id="rId25"/>
  </sheets>
  <externalReferences>
    <externalReference r:id="rId26"/>
    <externalReference r:id="rId27"/>
    <externalReference r:id="rId28"/>
    <externalReference r:id="rId29"/>
  </externalReferences>
  <definedNames>
    <definedName name="_xlnm._FilterDatabase" localSheetId="1" hidden="1">'FDH เทียบ HDC'!$A$2:$H$3</definedName>
    <definedName name="_xlnm._FilterDatabase" localSheetId="2" hidden="1">Sheet3!$A$2:$K$91</definedName>
    <definedName name="_xlnm._FilterDatabase" localSheetId="0" hidden="1">'เขตสุขภาพที่ 8 '!$A$1:$A$98</definedName>
    <definedName name="_xlnm._FilterDatabase" localSheetId="23" hidden="1">'ประมวลผลเทียบรายหน่วยบริการ '!$A$1:$A$91</definedName>
    <definedName name="_xlnm._FilterDatabase" localSheetId="3" hidden="1">ภาพรวมประเทศ!$B$5:$G$5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" i="55" l="1"/>
  <c r="AE17" i="55"/>
  <c r="AD17" i="55"/>
  <c r="AC17" i="55"/>
  <c r="AB17" i="55"/>
  <c r="AA17" i="55"/>
  <c r="Z17" i="55"/>
  <c r="Y17" i="55"/>
  <c r="X17" i="55"/>
  <c r="W17" i="55"/>
  <c r="V17" i="55"/>
  <c r="U17" i="55"/>
  <c r="T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AF17" i="54"/>
  <c r="AE17" i="54"/>
  <c r="AD17" i="54"/>
  <c r="AC17" i="54"/>
  <c r="AB17" i="54"/>
  <c r="AA17" i="54"/>
  <c r="Z17" i="54"/>
  <c r="Y17" i="54"/>
  <c r="X17" i="54"/>
  <c r="W17" i="54"/>
  <c r="V17" i="54"/>
  <c r="U17" i="54"/>
  <c r="T17" i="54"/>
  <c r="S17" i="54"/>
  <c r="R17" i="54"/>
  <c r="Q17" i="54"/>
  <c r="P17" i="54"/>
  <c r="O17" i="54"/>
  <c r="N17" i="54"/>
  <c r="M17" i="54"/>
  <c r="L17" i="54"/>
  <c r="K17" i="54"/>
  <c r="J17" i="54"/>
  <c r="I17" i="54"/>
  <c r="H17" i="54"/>
  <c r="G17" i="54"/>
  <c r="F17" i="54"/>
  <c r="E17" i="54"/>
  <c r="P17" i="53"/>
  <c r="Q17" i="53"/>
  <c r="R17" i="53"/>
  <c r="S17" i="53"/>
  <c r="T17" i="53"/>
  <c r="U17" i="53"/>
  <c r="V17" i="53"/>
  <c r="W17" i="53"/>
  <c r="X17" i="53"/>
  <c r="Y17" i="53"/>
  <c r="Z17" i="53"/>
  <c r="AA17" i="53"/>
  <c r="AB17" i="53"/>
  <c r="AC17" i="53"/>
  <c r="AD17" i="53"/>
  <c r="AE17" i="53"/>
  <c r="AF17" i="53"/>
  <c r="M17" i="53"/>
  <c r="N17" i="53"/>
  <c r="O17" i="53"/>
  <c r="L17" i="53" l="1"/>
  <c r="K17" i="53"/>
  <c r="J17" i="53"/>
  <c r="I17" i="53"/>
  <c r="H17" i="53"/>
  <c r="G17" i="53"/>
  <c r="F17" i="53"/>
  <c r="E17" i="53"/>
  <c r="C44" i="7" l="1"/>
  <c r="C43" i="7"/>
  <c r="C42" i="7"/>
  <c r="C41" i="7"/>
  <c r="C40" i="7"/>
  <c r="C39" i="7"/>
  <c r="C38" i="7"/>
  <c r="C37" i="7"/>
  <c r="N91" i="8"/>
  <c r="M91" i="8"/>
  <c r="I91" i="8"/>
  <c r="J91" i="8" s="1"/>
  <c r="N90" i="8"/>
  <c r="M90" i="8"/>
  <c r="I90" i="8"/>
  <c r="J90" i="8" s="1"/>
  <c r="N89" i="8"/>
  <c r="M89" i="8"/>
  <c r="I89" i="8"/>
  <c r="J89" i="8" s="1"/>
  <c r="N88" i="8"/>
  <c r="M88" i="8"/>
  <c r="I88" i="8"/>
  <c r="J88" i="8" s="1"/>
  <c r="N87" i="8"/>
  <c r="M87" i="8"/>
  <c r="I87" i="8"/>
  <c r="J87" i="8" s="1"/>
  <c r="N86" i="8"/>
  <c r="M86" i="8"/>
  <c r="I86" i="8"/>
  <c r="J86" i="8" s="1"/>
  <c r="N85" i="8"/>
  <c r="M85" i="8"/>
  <c r="I85" i="8"/>
  <c r="J85" i="8" s="1"/>
  <c r="N84" i="8"/>
  <c r="M84" i="8"/>
  <c r="I84" i="8"/>
  <c r="J84" i="8" s="1"/>
  <c r="N83" i="8"/>
  <c r="M83" i="8"/>
  <c r="I83" i="8"/>
  <c r="J83" i="8" s="1"/>
  <c r="N82" i="8"/>
  <c r="M82" i="8"/>
  <c r="I82" i="8"/>
  <c r="J82" i="8" s="1"/>
  <c r="N81" i="8"/>
  <c r="M81" i="8"/>
  <c r="I81" i="8"/>
  <c r="J81" i="8" s="1"/>
  <c r="N80" i="8"/>
  <c r="M80" i="8"/>
  <c r="I80" i="8"/>
  <c r="J80" i="8" s="1"/>
  <c r="N79" i="8"/>
  <c r="M79" i="8"/>
  <c r="I79" i="8"/>
  <c r="J79" i="8" s="1"/>
  <c r="N78" i="8"/>
  <c r="M78" i="8"/>
  <c r="I78" i="8"/>
  <c r="J78" i="8" s="1"/>
  <c r="N77" i="8"/>
  <c r="M77" i="8"/>
  <c r="I77" i="8"/>
  <c r="J77" i="8" s="1"/>
  <c r="N76" i="8"/>
  <c r="M76" i="8"/>
  <c r="I76" i="8"/>
  <c r="J76" i="8" s="1"/>
  <c r="N75" i="8"/>
  <c r="M75" i="8"/>
  <c r="I75" i="8"/>
  <c r="J75" i="8" s="1"/>
  <c r="N74" i="8"/>
  <c r="M74" i="8"/>
  <c r="I74" i="8"/>
  <c r="J74" i="8" s="1"/>
  <c r="N73" i="8"/>
  <c r="M73" i="8"/>
  <c r="I73" i="8"/>
  <c r="J73" i="8" s="1"/>
  <c r="N72" i="8"/>
  <c r="M72" i="8"/>
  <c r="I72" i="8"/>
  <c r="J72" i="8" s="1"/>
  <c r="N71" i="8"/>
  <c r="M71" i="8"/>
  <c r="I71" i="8"/>
  <c r="J71" i="8" s="1"/>
  <c r="N70" i="8"/>
  <c r="M70" i="8"/>
  <c r="I70" i="8"/>
  <c r="J70" i="8" s="1"/>
  <c r="N69" i="8"/>
  <c r="M69" i="8"/>
  <c r="I69" i="8"/>
  <c r="J69" i="8" s="1"/>
  <c r="N68" i="8"/>
  <c r="M68" i="8"/>
  <c r="I68" i="8"/>
  <c r="J68" i="8" s="1"/>
  <c r="N67" i="8"/>
  <c r="M67" i="8"/>
  <c r="I67" i="8"/>
  <c r="J67" i="8" s="1"/>
  <c r="N66" i="8"/>
  <c r="M66" i="8"/>
  <c r="I66" i="8"/>
  <c r="J66" i="8" s="1"/>
  <c r="N65" i="8"/>
  <c r="M65" i="8"/>
  <c r="I65" i="8"/>
  <c r="J65" i="8" s="1"/>
  <c r="N64" i="8"/>
  <c r="M64" i="8"/>
  <c r="I64" i="8"/>
  <c r="J64" i="8" s="1"/>
  <c r="N63" i="8"/>
  <c r="M63" i="8"/>
  <c r="I63" i="8"/>
  <c r="J63" i="8" s="1"/>
  <c r="N62" i="8"/>
  <c r="M62" i="8"/>
  <c r="I62" i="8"/>
  <c r="J62" i="8" s="1"/>
  <c r="N61" i="8"/>
  <c r="M61" i="8"/>
  <c r="I61" i="8"/>
  <c r="J61" i="8" s="1"/>
  <c r="N60" i="8"/>
  <c r="M60" i="8"/>
  <c r="I60" i="8"/>
  <c r="J60" i="8" s="1"/>
  <c r="N59" i="8"/>
  <c r="M59" i="8"/>
  <c r="I59" i="8"/>
  <c r="J59" i="8" s="1"/>
  <c r="N58" i="8"/>
  <c r="M58" i="8"/>
  <c r="I58" i="8"/>
  <c r="J58" i="8" s="1"/>
  <c r="N57" i="8"/>
  <c r="M57" i="8"/>
  <c r="I57" i="8"/>
  <c r="J57" i="8" s="1"/>
  <c r="N56" i="8"/>
  <c r="M56" i="8"/>
  <c r="I56" i="8"/>
  <c r="J56" i="8" s="1"/>
  <c r="N55" i="8"/>
  <c r="M55" i="8"/>
  <c r="I55" i="8"/>
  <c r="J55" i="8" s="1"/>
  <c r="N54" i="8"/>
  <c r="M54" i="8"/>
  <c r="I54" i="8"/>
  <c r="J54" i="8" s="1"/>
  <c r="N53" i="8"/>
  <c r="M53" i="8"/>
  <c r="I53" i="8"/>
  <c r="J53" i="8" s="1"/>
  <c r="N52" i="8"/>
  <c r="M52" i="8"/>
  <c r="I52" i="8"/>
  <c r="J52" i="8" s="1"/>
  <c r="N51" i="8"/>
  <c r="M51" i="8"/>
  <c r="I51" i="8"/>
  <c r="J51" i="8" s="1"/>
  <c r="N50" i="8"/>
  <c r="M50" i="8"/>
  <c r="I50" i="8"/>
  <c r="J50" i="8" s="1"/>
  <c r="N49" i="8"/>
  <c r="M49" i="8"/>
  <c r="I49" i="8"/>
  <c r="J49" i="8" s="1"/>
  <c r="N48" i="8"/>
  <c r="M48" i="8"/>
  <c r="I48" i="8"/>
  <c r="J48" i="8" s="1"/>
  <c r="N47" i="8"/>
  <c r="M47" i="8"/>
  <c r="I47" i="8"/>
  <c r="J47" i="8" s="1"/>
  <c r="N46" i="8"/>
  <c r="M46" i="8"/>
  <c r="I46" i="8"/>
  <c r="J46" i="8" s="1"/>
  <c r="N45" i="8"/>
  <c r="M45" i="8"/>
  <c r="I45" i="8"/>
  <c r="J45" i="8" s="1"/>
  <c r="N44" i="8"/>
  <c r="M44" i="8"/>
  <c r="I44" i="8"/>
  <c r="J44" i="8" s="1"/>
  <c r="N43" i="8"/>
  <c r="M43" i="8"/>
  <c r="I43" i="8"/>
  <c r="J43" i="8" s="1"/>
  <c r="N42" i="8"/>
  <c r="M42" i="8"/>
  <c r="I42" i="8"/>
  <c r="J42" i="8" s="1"/>
  <c r="N41" i="8"/>
  <c r="M41" i="8"/>
  <c r="I41" i="8"/>
  <c r="J41" i="8" s="1"/>
  <c r="N40" i="8"/>
  <c r="M40" i="8"/>
  <c r="I40" i="8"/>
  <c r="J40" i="8" s="1"/>
  <c r="N39" i="8"/>
  <c r="M39" i="8"/>
  <c r="I39" i="8"/>
  <c r="J39" i="8" s="1"/>
  <c r="N38" i="8"/>
  <c r="M38" i="8"/>
  <c r="I38" i="8"/>
  <c r="J38" i="8" s="1"/>
  <c r="N37" i="8"/>
  <c r="M37" i="8"/>
  <c r="I37" i="8"/>
  <c r="J37" i="8" s="1"/>
  <c r="N36" i="8"/>
  <c r="M36" i="8"/>
  <c r="I36" i="8"/>
  <c r="J36" i="8" s="1"/>
  <c r="N35" i="8"/>
  <c r="M35" i="8"/>
  <c r="I35" i="8"/>
  <c r="J35" i="8" s="1"/>
  <c r="N34" i="8"/>
  <c r="M34" i="8"/>
  <c r="I34" i="8"/>
  <c r="J34" i="8" s="1"/>
  <c r="N33" i="8"/>
  <c r="M33" i="8"/>
  <c r="I33" i="8"/>
  <c r="J33" i="8" s="1"/>
  <c r="N32" i="8"/>
  <c r="M32" i="8"/>
  <c r="I32" i="8"/>
  <c r="J32" i="8" s="1"/>
  <c r="N31" i="8"/>
  <c r="M31" i="8"/>
  <c r="I31" i="8"/>
  <c r="J31" i="8" s="1"/>
  <c r="N30" i="8"/>
  <c r="M30" i="8"/>
  <c r="I30" i="8"/>
  <c r="J30" i="8" s="1"/>
  <c r="N29" i="8"/>
  <c r="M29" i="8"/>
  <c r="I29" i="8"/>
  <c r="J29" i="8" s="1"/>
  <c r="N28" i="8"/>
  <c r="M28" i="8"/>
  <c r="I28" i="8"/>
  <c r="J28" i="8" s="1"/>
  <c r="N27" i="8"/>
  <c r="M27" i="8"/>
  <c r="I27" i="8"/>
  <c r="J27" i="8" s="1"/>
  <c r="N26" i="8"/>
  <c r="M26" i="8"/>
  <c r="I26" i="8"/>
  <c r="J26" i="8" s="1"/>
  <c r="N25" i="8"/>
  <c r="M25" i="8"/>
  <c r="I25" i="8"/>
  <c r="J25" i="8" s="1"/>
  <c r="N24" i="8"/>
  <c r="M24" i="8"/>
  <c r="I24" i="8"/>
  <c r="J24" i="8" s="1"/>
  <c r="N23" i="8"/>
  <c r="M23" i="8"/>
  <c r="I23" i="8"/>
  <c r="J23" i="8" s="1"/>
  <c r="N22" i="8"/>
  <c r="M22" i="8"/>
  <c r="I22" i="8"/>
  <c r="J22" i="8" s="1"/>
  <c r="N21" i="8"/>
  <c r="M21" i="8"/>
  <c r="I21" i="8"/>
  <c r="J21" i="8" s="1"/>
  <c r="N20" i="8"/>
  <c r="M20" i="8"/>
  <c r="I20" i="8"/>
  <c r="J20" i="8" s="1"/>
  <c r="N19" i="8"/>
  <c r="M19" i="8"/>
  <c r="I19" i="8"/>
  <c r="J19" i="8" s="1"/>
  <c r="N18" i="8"/>
  <c r="M18" i="8"/>
  <c r="I18" i="8"/>
  <c r="J18" i="8" s="1"/>
  <c r="N17" i="8"/>
  <c r="M17" i="8"/>
  <c r="I17" i="8"/>
  <c r="J17" i="8" s="1"/>
  <c r="N16" i="8"/>
  <c r="M16" i="8"/>
  <c r="I16" i="8"/>
  <c r="J16" i="8" s="1"/>
  <c r="N15" i="8"/>
  <c r="M15" i="8"/>
  <c r="I15" i="8"/>
  <c r="J15" i="8" s="1"/>
  <c r="N14" i="8"/>
  <c r="M14" i="8"/>
  <c r="I14" i="8"/>
  <c r="J14" i="8" s="1"/>
  <c r="N13" i="8"/>
  <c r="M13" i="8"/>
  <c r="I13" i="8"/>
  <c r="J13" i="8" s="1"/>
  <c r="N12" i="8"/>
  <c r="M12" i="8"/>
  <c r="I12" i="8"/>
  <c r="J12" i="8" s="1"/>
  <c r="N11" i="8"/>
  <c r="M11" i="8"/>
  <c r="I11" i="8"/>
  <c r="J11" i="8" s="1"/>
  <c r="N10" i="8"/>
  <c r="M10" i="8"/>
  <c r="I10" i="8"/>
  <c r="J10" i="8" s="1"/>
  <c r="N9" i="8"/>
  <c r="M9" i="8"/>
  <c r="I9" i="8"/>
  <c r="J9" i="8" s="1"/>
  <c r="N8" i="8"/>
  <c r="M8" i="8"/>
  <c r="I8" i="8"/>
  <c r="J8" i="8" s="1"/>
  <c r="N7" i="8"/>
  <c r="M7" i="8"/>
  <c r="I7" i="8"/>
  <c r="J7" i="8" s="1"/>
  <c r="N6" i="8"/>
  <c r="M6" i="8"/>
  <c r="I6" i="8"/>
  <c r="J6" i="8" s="1"/>
  <c r="N5" i="8"/>
  <c r="M5" i="8"/>
  <c r="I5" i="8"/>
  <c r="J5" i="8" s="1"/>
  <c r="N4" i="8"/>
  <c r="M4" i="8"/>
  <c r="I4" i="8"/>
  <c r="J4" i="8" s="1"/>
  <c r="C9" i="43"/>
  <c r="O12" i="41"/>
  <c r="N12" i="41"/>
  <c r="M12" i="41"/>
  <c r="L12" i="41"/>
  <c r="H12" i="41"/>
  <c r="G12" i="41"/>
  <c r="F12" i="41"/>
  <c r="E12" i="41"/>
  <c r="D12" i="41"/>
  <c r="C12" i="41"/>
  <c r="K11" i="41"/>
  <c r="J11" i="41"/>
  <c r="I11" i="41"/>
  <c r="K10" i="41"/>
  <c r="J10" i="41"/>
  <c r="I10" i="41"/>
  <c r="K9" i="41"/>
  <c r="J9" i="41"/>
  <c r="I9" i="41"/>
  <c r="K8" i="41"/>
  <c r="J8" i="41"/>
  <c r="I8" i="41"/>
  <c r="K7" i="41"/>
  <c r="J7" i="41"/>
  <c r="I7" i="41"/>
  <c r="K6" i="41"/>
  <c r="J6" i="41"/>
  <c r="I6" i="41"/>
  <c r="K5" i="41"/>
  <c r="J5" i="41"/>
  <c r="I5" i="41"/>
  <c r="N14" i="37"/>
  <c r="M14" i="37"/>
  <c r="L14" i="37"/>
  <c r="K14" i="37"/>
  <c r="J14" i="37"/>
  <c r="I14" i="37"/>
  <c r="H14" i="37"/>
  <c r="G14" i="37"/>
  <c r="F14" i="37"/>
  <c r="E14" i="37"/>
  <c r="D14" i="37"/>
  <c r="C14" i="37"/>
  <c r="N14" i="36"/>
  <c r="M14" i="36"/>
  <c r="L14" i="36"/>
  <c r="K14" i="36"/>
  <c r="J14" i="36"/>
  <c r="I14" i="36"/>
  <c r="H14" i="36"/>
  <c r="G14" i="36"/>
  <c r="F14" i="36"/>
  <c r="E14" i="36"/>
  <c r="D14" i="36"/>
  <c r="C14" i="36"/>
  <c r="N14" i="35"/>
  <c r="M14" i="35"/>
  <c r="L14" i="35"/>
  <c r="K14" i="35"/>
  <c r="J14" i="35"/>
  <c r="I14" i="35"/>
  <c r="H14" i="35"/>
  <c r="G14" i="35"/>
  <c r="F14" i="35"/>
  <c r="E14" i="35"/>
  <c r="D14" i="35"/>
  <c r="C14" i="35"/>
  <c r="N14" i="33"/>
  <c r="M14" i="33"/>
  <c r="L14" i="33"/>
  <c r="K14" i="33"/>
  <c r="J14" i="33"/>
  <c r="I14" i="33"/>
  <c r="H14" i="33"/>
  <c r="G14" i="33"/>
  <c r="F14" i="33"/>
  <c r="E14" i="33"/>
  <c r="D14" i="33"/>
  <c r="C14" i="33"/>
  <c r="N14" i="34"/>
  <c r="M14" i="34"/>
  <c r="L14" i="34"/>
  <c r="K14" i="34"/>
  <c r="J14" i="34"/>
  <c r="I14" i="34"/>
  <c r="H14" i="34"/>
  <c r="G14" i="34"/>
  <c r="F14" i="34"/>
  <c r="E14" i="34"/>
  <c r="D14" i="34"/>
  <c r="C14" i="34"/>
  <c r="N14" i="32"/>
  <c r="M14" i="32"/>
  <c r="L14" i="32"/>
  <c r="K14" i="32"/>
  <c r="J14" i="32"/>
  <c r="I14" i="32"/>
  <c r="H14" i="32"/>
  <c r="G14" i="32"/>
  <c r="F14" i="32"/>
  <c r="E14" i="32"/>
  <c r="D14" i="32"/>
  <c r="C14" i="32"/>
  <c r="N14" i="31"/>
  <c r="M14" i="31"/>
  <c r="L14" i="31"/>
  <c r="K14" i="31"/>
  <c r="J14" i="31"/>
  <c r="I14" i="31"/>
  <c r="H14" i="31"/>
  <c r="G14" i="31"/>
  <c r="F14" i="31"/>
  <c r="E14" i="31"/>
  <c r="D14" i="31"/>
  <c r="C14" i="31"/>
  <c r="N11" i="38"/>
  <c r="M11" i="38"/>
  <c r="L11" i="38"/>
  <c r="K11" i="38"/>
  <c r="J11" i="38"/>
  <c r="I11" i="38"/>
  <c r="H11" i="38"/>
  <c r="G11" i="38"/>
  <c r="F11" i="38"/>
  <c r="E11" i="38"/>
  <c r="D11" i="38"/>
  <c r="C11" i="38"/>
  <c r="B49" i="25"/>
  <c r="B11" i="28" s="1"/>
  <c r="C48" i="25"/>
  <c r="E39" i="25"/>
  <c r="D39" i="25"/>
  <c r="C39" i="25"/>
  <c r="C8" i="28" s="1"/>
  <c r="F8" i="28" s="1"/>
  <c r="E32" i="25"/>
  <c r="D32" i="25"/>
  <c r="C32" i="25"/>
  <c r="C7" i="28" s="1"/>
  <c r="F7" i="28" s="1"/>
  <c r="E27" i="25"/>
  <c r="D27" i="25"/>
  <c r="C27" i="25"/>
  <c r="C6" i="28" s="1"/>
  <c r="F6" i="28" s="1"/>
  <c r="C15" i="25"/>
  <c r="E10" i="25"/>
  <c r="D10" i="25"/>
  <c r="C10" i="25"/>
  <c r="E11" i="28"/>
  <c r="D11" i="28"/>
  <c r="C10" i="28"/>
  <c r="F10" i="28" s="1"/>
  <c r="B10" i="28"/>
  <c r="F9" i="28"/>
  <c r="C9" i="28"/>
  <c r="B9" i="28"/>
  <c r="B8" i="28"/>
  <c r="B7" i="28"/>
  <c r="B6" i="28"/>
  <c r="B5" i="28"/>
  <c r="C4" i="28"/>
  <c r="F4" i="28" s="1"/>
  <c r="B4" i="28"/>
  <c r="E11" i="16"/>
  <c r="D11" i="16"/>
  <c r="C11" i="16"/>
  <c r="B11" i="16"/>
  <c r="F10" i="16"/>
  <c r="F9" i="16"/>
  <c r="F8" i="16"/>
  <c r="F7" i="16"/>
  <c r="F6" i="16"/>
  <c r="F5" i="16"/>
  <c r="F4" i="16"/>
  <c r="B11" i="26"/>
  <c r="G12" i="11"/>
  <c r="E12" i="11"/>
  <c r="L76" i="23"/>
  <c r="L69" i="23"/>
  <c r="L59" i="23"/>
  <c r="L40" i="23"/>
  <c r="L25" i="23"/>
  <c r="L16" i="23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J98" i="5"/>
  <c r="E11" i="7" s="1"/>
  <c r="I98" i="5"/>
  <c r="F25" i="7" s="1"/>
  <c r="E38" i="7" s="1"/>
  <c r="H98" i="5"/>
  <c r="E25" i="7" s="1"/>
  <c r="D38" i="7" s="1"/>
  <c r="J76" i="5"/>
  <c r="E10" i="7" s="1"/>
  <c r="I76" i="5"/>
  <c r="F10" i="11" s="1"/>
  <c r="H76" i="5"/>
  <c r="E24" i="7" s="1"/>
  <c r="D43" i="7" s="1"/>
  <c r="J69" i="5"/>
  <c r="E9" i="7" s="1"/>
  <c r="I69" i="5"/>
  <c r="F23" i="7" s="1"/>
  <c r="E41" i="7" s="1"/>
  <c r="H69" i="5"/>
  <c r="D9" i="11" s="1"/>
  <c r="J59" i="5"/>
  <c r="E8" i="7" s="1"/>
  <c r="I59" i="5"/>
  <c r="F22" i="7" s="1"/>
  <c r="E37" i="7" s="1"/>
  <c r="H59" i="5"/>
  <c r="E22" i="7" s="1"/>
  <c r="D37" i="7" s="1"/>
  <c r="J40" i="5"/>
  <c r="E7" i="7" s="1"/>
  <c r="I40" i="5"/>
  <c r="F7" i="11" s="1"/>
  <c r="H40" i="5"/>
  <c r="E21" i="7" s="1"/>
  <c r="D39" i="7" s="1"/>
  <c r="J25" i="5"/>
  <c r="E6" i="7" s="1"/>
  <c r="I25" i="5"/>
  <c r="F6" i="11" s="1"/>
  <c r="H25" i="5"/>
  <c r="D6" i="11" s="1"/>
  <c r="J16" i="5"/>
  <c r="E5" i="7" s="1"/>
  <c r="I16" i="5"/>
  <c r="F19" i="7" s="1"/>
  <c r="H16" i="5"/>
  <c r="K12" i="41" l="1"/>
  <c r="D49" i="25"/>
  <c r="I12" i="41"/>
  <c r="J12" i="41"/>
  <c r="F5" i="11"/>
  <c r="H7" i="11"/>
  <c r="D8" i="11"/>
  <c r="E49" i="25"/>
  <c r="F8" i="11"/>
  <c r="F11" i="16"/>
  <c r="C49" i="25"/>
  <c r="C11" i="28" s="1"/>
  <c r="F11" i="28" s="1"/>
  <c r="H8" i="11"/>
  <c r="H100" i="5"/>
  <c r="F9" i="11"/>
  <c r="H11" i="11"/>
  <c r="E40" i="7"/>
  <c r="E12" i="7"/>
  <c r="I100" i="5"/>
  <c r="H6" i="11"/>
  <c r="H10" i="11"/>
  <c r="F21" i="7"/>
  <c r="E39" i="7" s="1"/>
  <c r="J100" i="5"/>
  <c r="D7" i="11"/>
  <c r="D11" i="11"/>
  <c r="H5" i="11"/>
  <c r="H9" i="11"/>
  <c r="E20" i="7"/>
  <c r="D42" i="7" s="1"/>
  <c r="D10" i="11"/>
  <c r="F20" i="7"/>
  <c r="E42" i="7" s="1"/>
  <c r="F11" i="11"/>
  <c r="C5" i="28"/>
  <c r="F5" i="28" s="1"/>
  <c r="E23" i="7"/>
  <c r="D41" i="7" s="1"/>
  <c r="F24" i="7"/>
  <c r="E43" i="7" s="1"/>
  <c r="D5" i="11"/>
  <c r="E19" i="7"/>
  <c r="H12" i="11" l="1"/>
  <c r="F12" i="11"/>
  <c r="D12" i="11"/>
  <c r="F26" i="7"/>
  <c r="E44" i="7" s="1"/>
  <c r="D40" i="7"/>
  <c r="E26" i="7"/>
  <c r="D44" i="7" s="1"/>
</calcChain>
</file>

<file path=xl/sharedStrings.xml><?xml version="1.0" encoding="utf-8"?>
<sst xmlns="http://schemas.openxmlformats.org/spreadsheetml/2006/main" count="1377" uniqueCount="259">
  <si>
    <t xml:space="preserve">financial data hub เขตสุขภาพที่ 8 </t>
  </si>
  <si>
    <t>ลำดับ</t>
  </si>
  <si>
    <t>รหัสหน่วยบริการ</t>
  </si>
  <si>
    <t>จังหวัด</t>
  </si>
  <si>
    <t>ชื่อโรงพยาบาล</t>
  </si>
  <si>
    <t>API</t>
  </si>
  <si>
    <t>Web Portal</t>
  </si>
  <si>
    <t>OPD</t>
  </si>
  <si>
    <t>IPD</t>
  </si>
  <si>
    <t>รวม</t>
  </si>
  <si>
    <t>โรงพยาบาลอากาศอำนวย</t>
  </si>
  <si>
    <t>โรงพยาบาลสมเด็จพระยุพราชบ้านดุง</t>
  </si>
  <si>
    <t>โรงพยาบาลเชียงคาน</t>
  </si>
  <si>
    <t>โรงพยาบาลพังโคน</t>
  </si>
  <si>
    <t>โรงพยาบาลหนองคาย</t>
  </si>
  <si>
    <t>โรงพยาบาลปากชม</t>
  </si>
  <si>
    <t>โรงพยาบาลบ้านแพง</t>
  </si>
  <si>
    <t>โรงพยาบาลศรีเชียงใหม่</t>
  </si>
  <si>
    <t>โรงพยาบาลสมเด็จพระยุพราชท่าบ่อ</t>
  </si>
  <si>
    <t>โรงพยาบาลนิคมน้ำอูน</t>
  </si>
  <si>
    <t>โรงพยาบาลนาแห้ว</t>
  </si>
  <si>
    <t>โรงพยาบาลโพนนาแก้ว</t>
  </si>
  <si>
    <t>โรงพยาบาลส่องดาว</t>
  </si>
  <si>
    <t>โรงพยาบาลประจักษ์ศิลปาคม</t>
  </si>
  <si>
    <t>โรงพยาบาลกุสุมาลย์</t>
  </si>
  <si>
    <t>โรงพยาบาลสกลนคร</t>
  </si>
  <si>
    <t>โรงพยาบาลกุดจับ</t>
  </si>
  <si>
    <t>เลย</t>
  </si>
  <si>
    <t>หนองคาย</t>
  </si>
  <si>
    <t>สกลนคร</t>
  </si>
  <si>
    <t>อุดรธานี</t>
  </si>
  <si>
    <t>นครพนม</t>
  </si>
  <si>
    <t>โรงพยาบาลกุดบาก</t>
  </si>
  <si>
    <t xml:space="preserve">จำนวน รพ. ที่ส่งข้อมูล </t>
  </si>
  <si>
    <t xml:space="preserve">จำนวน รพ. ทั้งหมด </t>
  </si>
  <si>
    <t xml:space="preserve">จำนวนรายการที่เข้ารับบริการทั้งหมด </t>
  </si>
  <si>
    <t>ค่ารักษาพยาบาลรวมทั้งหมด</t>
  </si>
  <si>
    <t>โรงพยาบาลภูเรือ</t>
  </si>
  <si>
    <t>โรงพยาบาลบึงกาฬ</t>
  </si>
  <si>
    <t>บึงกาฬ</t>
  </si>
  <si>
    <t>โรงพยาบาลเลย</t>
  </si>
  <si>
    <t>โรงพยาบาลเพ็ญ</t>
  </si>
  <si>
    <t>โรงพยาบาลสมเด็จพระยุพราชสว่างแดนดิน</t>
  </si>
  <si>
    <t>ร้อยละของหน่วยบริการส่งข้อมูล</t>
  </si>
  <si>
    <t>โรงพยาบาลนายูง</t>
  </si>
  <si>
    <t>โรงพยาบาลหนองบัวลำภู</t>
  </si>
  <si>
    <t>หนองบัวลำภู</t>
  </si>
  <si>
    <t>เขต</t>
  </si>
  <si>
    <t>ชื่อจังหวัด</t>
  </si>
  <si>
    <t>ร้อยละ</t>
  </si>
  <si>
    <t>ผลรวม</t>
  </si>
  <si>
    <t>โรงพยาบาลวาริชภูมิ</t>
  </si>
  <si>
    <t>โรงพยาบาลสังคม</t>
  </si>
  <si>
    <t>โรงพยาบาลสระใคร</t>
  </si>
  <si>
    <t>โรงพยาบาลผาขาว</t>
  </si>
  <si>
    <t>โรงพยาบาลเต่างอย</t>
  </si>
  <si>
    <t>โรงพยาบาลสร้างคอม</t>
  </si>
  <si>
    <t>โรงพยาบาลกุมภวาปี</t>
  </si>
  <si>
    <t>โรงพยาบาลสุวรรณคูหา</t>
  </si>
  <si>
    <t>โรงพยาบาลหนองหิน</t>
  </si>
  <si>
    <t xml:space="preserve">เลย </t>
  </si>
  <si>
    <t>โรงพยาบาลท่าลี่</t>
  </si>
  <si>
    <t>โรงพยาบาลโคกศรีสุพรรณ</t>
  </si>
  <si>
    <t>โรงพยาบาลพระอาจารย์แบน ธนากโร</t>
  </si>
  <si>
    <t>โรงพยาบาลเจริญศิลป์</t>
  </si>
  <si>
    <t>โรงพยาบาลพระอาจารย์ฝั้นอาจาโร</t>
  </si>
  <si>
    <t>โรงพยาบาลโนนสะอาด</t>
  </si>
  <si>
    <t>โรงพยาบาลนาหว้า</t>
  </si>
  <si>
    <t>โรงพยาบาลโซ่พิสัย</t>
  </si>
  <si>
    <t>โรงพยาบาลปากคาด</t>
  </si>
  <si>
    <t>โรงพยาบาลศรีวิไล</t>
  </si>
  <si>
    <t>โรงพยาบาลรัตนวาปี</t>
  </si>
  <si>
    <t>โรงพยาบาลโพนพิสัย</t>
  </si>
  <si>
    <t>โรงพยาบาลนากลาง</t>
  </si>
  <si>
    <t>โรงพยาบาลศรีธาตุ</t>
  </si>
  <si>
    <t>โรงพยาบาลกู่แก้ว</t>
  </si>
  <si>
    <t>โรงพยาบาลนครพนม</t>
  </si>
  <si>
    <t>โรงพยาบาลปลาปาก</t>
  </si>
  <si>
    <t>โรงพยาบาลวังยาง</t>
  </si>
  <si>
    <t>โรงพยาบาลโพนสวรรค์</t>
  </si>
  <si>
    <t>โรงพยาบาลนาแก</t>
  </si>
  <si>
    <t>โรงพยาบาลบุ่งคล้า</t>
  </si>
  <si>
    <t>โรงพยาบาลบึงโขงหลง</t>
  </si>
  <si>
    <t>โรงพยาบาลสมเด็จพระยุพราชด่านซ้าย</t>
  </si>
  <si>
    <t>โรงพยาบาลภูกระดึง</t>
  </si>
  <si>
    <t>โรงพยาบาลเอราวัณ</t>
  </si>
  <si>
    <t>โรงพยาบาลวานรนิวาส</t>
  </si>
  <si>
    <t>โรงพยาบาลนาวัง เฉลิมพระเกียรติ 80 พรรษา</t>
  </si>
  <si>
    <t>โรงพยาบาลหนองหาน</t>
  </si>
  <si>
    <t>โรงพยาบาลวังสามหมอ</t>
  </si>
  <si>
    <t>โรงพยาบาลไชยวาน</t>
  </si>
  <si>
    <t>โรงพยาบาลน้ำโสม</t>
  </si>
  <si>
    <t>โรงพยาบาลห้วยเกิ้ง</t>
  </si>
  <si>
    <t>โรงพยาบาลนาทม</t>
  </si>
  <si>
    <t>โรงพยาบาลศรีสงคราม</t>
  </si>
  <si>
    <t>โรงพยาบาลสมเด็จพระยุพราชธาตุพนม</t>
  </si>
  <si>
    <t>โรงพยาบาลท่าอุเทน</t>
  </si>
  <si>
    <t>โรงพยาบาลพรเจริญ</t>
  </si>
  <si>
    <t>โรงพยาบาลเซกา</t>
  </si>
  <si>
    <t>โรงพยาบาลนาด้วง</t>
  </si>
  <si>
    <t>โรงพยาบาลวังสะพุง</t>
  </si>
  <si>
    <t>โรงพยาบาลเรณูนคร</t>
  </si>
  <si>
    <t>โรงพยาบาลภูหลวง</t>
  </si>
  <si>
    <t>โรงพยาบาลศรีบุญเรือง</t>
  </si>
  <si>
    <t>โรงพยาบาลพระอาจารย์มั่น ภูริทัตโต</t>
  </si>
  <si>
    <t>โรงพยาบาลโนนสัง</t>
  </si>
  <si>
    <t>โรงพยาบาลทุ่งฝน</t>
  </si>
  <si>
    <t>โรงพยาบาลคำตากล้า</t>
  </si>
  <si>
    <t>โรงพยาบาลอุดรธานี</t>
  </si>
  <si>
    <t>โรงพยาบาลเฝ้าไร่</t>
  </si>
  <si>
    <t>โรงพยาบาลโพธิ์ตาก</t>
  </si>
  <si>
    <t>โรงพยาบาลหนองวัวซอ</t>
  </si>
  <si>
    <t>โรงพยาบาลหนองแสง</t>
  </si>
  <si>
    <t>โรงพยาบาลพิบูลย์รักษ์</t>
  </si>
  <si>
    <t>โรงพยาบาลบ้านผือ</t>
  </si>
  <si>
    <t>HDC -FDH</t>
  </si>
  <si>
    <t>IPD HDC</t>
  </si>
  <si>
    <t>IPD CMI</t>
  </si>
  <si>
    <t>OPD FDH</t>
  </si>
  <si>
    <t>OPD HDC</t>
  </si>
  <si>
    <t>IPD FDH</t>
  </si>
  <si>
    <t xml:space="preserve">ผลรวมทั้งหมด </t>
  </si>
  <si>
    <t>ค่าเปรียบเทียบ</t>
  </si>
  <si>
    <t xml:space="preserve">Financial Data Hub ภาพรวมประเทศ </t>
  </si>
  <si>
    <t>ข้อมูล ณ วันที 1 ตุลาคม 2566 เวลา 07.30 น.</t>
  </si>
  <si>
    <t>ข้อมูล ณ 4 ธันวาคม 2566 เวลา 13.00 น.</t>
  </si>
  <si>
    <t>ข้อมูล ณ วันที 4 ธันวาคม 2566 เวลา 13.00 น.</t>
  </si>
  <si>
    <t>รวม OPD+IPD FDH</t>
  </si>
  <si>
    <t>ข้อมูล ณ 02 มกราคม 2567 เวลา 09.00 น.</t>
  </si>
  <si>
    <t>Stateless People Dashboard</t>
  </si>
  <si>
    <t>หญิง</t>
  </si>
  <si>
    <t>ชาย</t>
  </si>
  <si>
    <t>ไม่ระบุเพศ</t>
  </si>
  <si>
    <t>HDC ปี 66</t>
  </si>
  <si>
    <t xml:space="preserve">FDH เทียบ HDC </t>
  </si>
  <si>
    <t>ปลาปาก</t>
  </si>
  <si>
    <t>CMI ครั้งที่ 2 (ต.ค. - ก.ย.) 66</t>
  </si>
  <si>
    <t>ข้อมูล ณ 28 ธันวาคม 2566 เวลา 09.30 น.</t>
  </si>
  <si>
    <t>ข้อมูล ณ 8 กุมภาพันธ์  2567 เวลา 10.30 น.</t>
  </si>
  <si>
    <t>ข้อมูล ณ วันที 08 กุมภาพันธ์ 2567 เวลา 10.30 น.</t>
  </si>
  <si>
    <t xml:space="preserve">โรงพยาบาล </t>
  </si>
  <si>
    <t>สถานะการเคลม</t>
  </si>
  <si>
    <t>การอนุมัติ</t>
  </si>
  <si>
    <t>การปฏิเสธ</t>
  </si>
  <si>
    <t>รอพิจารณา</t>
  </si>
  <si>
    <t xml:space="preserve">จำนวนรายการที่โอนแล้ว </t>
  </si>
  <si>
    <t xml:space="preserve">จำนวนเงินที่โอนแล้ว </t>
  </si>
  <si>
    <t>บ้านแพง</t>
  </si>
  <si>
    <t>โพนสวรรค์</t>
  </si>
  <si>
    <t xml:space="preserve">ปากชม </t>
  </si>
  <si>
    <t xml:space="preserve">จิตเวชเลย </t>
  </si>
  <si>
    <t xml:space="preserve">ด่านซ้าน </t>
  </si>
  <si>
    <t>ภุเรือ</t>
  </si>
  <si>
    <t>เชียงคาน</t>
  </si>
  <si>
    <t>นาแห้ว</t>
  </si>
  <si>
    <t>พระอาจารย์แบน</t>
  </si>
  <si>
    <t>สว่างแดนดิน</t>
  </si>
  <si>
    <t xml:space="preserve">ศรีเชียงใหม่ </t>
  </si>
  <si>
    <t>สระใคร</t>
  </si>
  <si>
    <t xml:space="preserve">ท่าบ่อ </t>
  </si>
  <si>
    <t>รัตนวาปี</t>
  </si>
  <si>
    <t>บ้านดุง</t>
  </si>
  <si>
    <t>ท่าลี่</t>
  </si>
  <si>
    <t>ธาตุพนม</t>
  </si>
  <si>
    <t>จำนวน (แห่ง)</t>
  </si>
  <si>
    <t>บุ่งคล้า</t>
  </si>
  <si>
    <t>วังสะพุง</t>
  </si>
  <si>
    <t>นาด้วง</t>
  </si>
  <si>
    <t>ผาขาว</t>
  </si>
  <si>
    <t>นาวัง</t>
  </si>
  <si>
    <t>ข้อมูลวันที่ 15 มีนาคม 67 เวลา 09.30 น</t>
  </si>
  <si>
    <t>ปากคาด</t>
  </si>
  <si>
    <t>พรเจริญ</t>
  </si>
  <si>
    <t>ศรีสงคราม</t>
  </si>
  <si>
    <t>พังโคน</t>
  </si>
  <si>
    <t>โพนพิสัย</t>
  </si>
  <si>
    <t xml:space="preserve">สร้างคอม </t>
  </si>
  <si>
    <t>บ้านผือ</t>
  </si>
  <si>
    <t>นายูง</t>
  </si>
  <si>
    <t>กุมภวาปี</t>
  </si>
  <si>
    <t xml:space="preserve">ลำดับ </t>
  </si>
  <si>
    <t xml:space="preserve">ประเภทบริการ </t>
  </si>
  <si>
    <t xml:space="preserve">รอส่งข้อมูล </t>
  </si>
  <si>
    <t>สปสช.รับพิจารณา</t>
  </si>
  <si>
    <t>ข้อมูลไม่สมบูรณ์</t>
  </si>
  <si>
    <t>อนุมัติ</t>
  </si>
  <si>
    <t>ไม่อนุมัติ</t>
  </si>
  <si>
    <t xml:space="preserve">ส่งข้อมูลใหม่แล้ว </t>
  </si>
  <si>
    <t xml:space="preserve">ส่งช่องทางอื่นแล้ว </t>
  </si>
  <si>
    <t xml:space="preserve">ตัดรอบเบิกจ่าย </t>
  </si>
  <si>
    <t>โอนเงินสำเร็จ</t>
  </si>
  <si>
    <t>ยอดเรียกเก็บ(บาท)</t>
  </si>
  <si>
    <t>เงินชดเชยเพิ่งรับ(บาท)</t>
  </si>
  <si>
    <t>โรงพยาบาลส่งเสริมสุขภาพตำบล</t>
  </si>
  <si>
    <t>คลินิกทันตกรรมชุมชนอบอุ่น</t>
  </si>
  <si>
    <t>คลินิกเวชกรรมชุมชนอบอุ่น</t>
  </si>
  <si>
    <t>คลินิกแพทย์แผนไทยชุมชนอบอุ่น</t>
  </si>
  <si>
    <t>คลินิกพยาบาลชุมชนอบอุ่น</t>
  </si>
  <si>
    <t>E-Prescription (ใบสั่งยา)</t>
  </si>
  <si>
    <t>E-Prescription (ใบจ่ายยา)</t>
  </si>
  <si>
    <t>Common Illness</t>
  </si>
  <si>
    <t>ONE ID</t>
  </si>
  <si>
    <t>จำนวนเงิน</t>
  </si>
  <si>
    <t>เงินโอนเข้าบัญชี</t>
  </si>
  <si>
    <t>รายการเคลมตามสถานะประเภทบริการ (หน่วย:เคส) นครพนม</t>
  </si>
  <si>
    <t>รายการเคลมตามสถานะประเภทบริการ (หน่วย:เคส) บึงกาฬ</t>
  </si>
  <si>
    <t>รายการเคลมตามสถานะประเภทบริการ (หน่วย:เคส) เลย</t>
  </si>
  <si>
    <t>รายการเคลมตามสถานะประเภทบริการ (หน่วย:เคส) สกลนคร</t>
  </si>
  <si>
    <t>รายการเคลมตามสถานะประเภทบริการ (หน่วย:เคส) หนองคาย</t>
  </si>
  <si>
    <t>รายการเคลมตามสถานะประเภทบริการ (หน่วย:เคส) หนองบัวลำภู</t>
  </si>
  <si>
    <t>รายการเคลมตามสถานะประเภทบริการ (หน่วย:เคส) อุดรธานี</t>
  </si>
  <si>
    <t>รายการเคลมตามสถานะประเภทบริการ (หน่วย:เคส) รายจังหวัด</t>
  </si>
  <si>
    <t>ข้อมูลติด C</t>
  </si>
  <si>
    <t>OPD (รายการ)</t>
  </si>
  <si>
    <t>สปสช. รับพิจารณา</t>
  </si>
  <si>
    <t>IPD (รายการ)</t>
  </si>
  <si>
    <t>ข้อมูลติด C (OP+IP)</t>
  </si>
  <si>
    <t>จำนวนเคส</t>
  </si>
  <si>
    <t>เรียกเก็บ(บาท)</t>
  </si>
  <si>
    <t>รวม OP+IP (รายการ)</t>
  </si>
  <si>
    <t>สปสช.รับพิจารณา(OP+IP)</t>
  </si>
  <si>
    <t>ข้อมูลไม่สมบูรณ์(OP+IP)</t>
  </si>
  <si>
    <t>รายการอนุมัติ</t>
  </si>
  <si>
    <t>รายการไม่อนุมัติ</t>
  </si>
  <si>
    <t>ณ วันที่ 10 เมษายน 2567 เวลา 14.30 น.</t>
  </si>
  <si>
    <t xml:space="preserve">รายการเคลมตามสถานะประเภทบริการ (หน่วย:เคส) รายจังหวัด ข้อมูลรายวัน 9 เมษายน 2567 </t>
  </si>
  <si>
    <t>นากลาง</t>
  </si>
  <si>
    <t>โนนสัง</t>
  </si>
  <si>
    <t>ศรีบุญเรือง</t>
  </si>
  <si>
    <t>สุวรรณคูหา</t>
  </si>
  <si>
    <t xml:space="preserve">นาวัง </t>
  </si>
  <si>
    <t>เงินชดเชยพึงรับ(บาท)</t>
  </si>
  <si>
    <t>สิทธิในการเบิกจ่าย</t>
  </si>
  <si>
    <t>รายการ</t>
  </si>
  <si>
    <t>UC OP</t>
  </si>
  <si>
    <t>UC IP</t>
  </si>
  <si>
    <t>อปท. OP</t>
  </si>
  <si>
    <t>อปท. IP</t>
  </si>
  <si>
    <t>ข้าราชการ OP</t>
  </si>
  <si>
    <t>ข้าราชการ IP</t>
  </si>
  <si>
    <t>ประกันสังคม OP</t>
  </si>
  <si>
    <t>ประกันสังคม IP</t>
  </si>
  <si>
    <t>อื่นๆ OP</t>
  </si>
  <si>
    <t>อื่นๆ IP</t>
  </si>
  <si>
    <t>แหล่งข้อมูล</t>
  </si>
  <si>
    <t>FDH</t>
  </si>
  <si>
    <t>e-claim</t>
  </si>
  <si>
    <t>ข้อมูลสะสม (1 เมษายน 67 - ปัจจุบัน)</t>
  </si>
  <si>
    <t>ข้อมูลสะสม (1 เมษายน 67 - 30 กันยายน 2567)</t>
  </si>
  <si>
    <t>ข้อมูล ณ วันที่  20 ธันวาคม 2567</t>
  </si>
  <si>
    <t>สปสช. รับข้อมูล
 (1)</t>
  </si>
  <si>
    <t>รายการอนุมัติ
(2)</t>
  </si>
  <si>
    <t>รายการไม่อนุมัติ
(3)</t>
  </si>
  <si>
    <t>ข้อมูลคงเหลือจากการแก้ไข C 
(4)</t>
  </si>
  <si>
    <t>รอโอนเงิน
(5)</t>
  </si>
  <si>
    <t>โอนเงินสำเร็จ
(6)</t>
  </si>
  <si>
    <r>
      <t>รายการเคลมตามสถานะประเภทบริการ (หน่วย:เคส)</t>
    </r>
    <r>
      <rPr>
        <b/>
        <sz val="18"/>
        <color rgb="FFFF0000"/>
        <rFont val="Prompt"/>
      </rPr>
      <t xml:space="preserve"> จังหวัด......................................</t>
    </r>
  </si>
  <si>
    <r>
      <t xml:space="preserve">รายการเคลมตามสถานะประเภทบริการ (หน่วย:เคส) </t>
    </r>
    <r>
      <rPr>
        <b/>
        <sz val="18"/>
        <color rgb="FFFF0000"/>
        <rFont val="Prompt"/>
      </rPr>
      <t>โรงพยาบาล......................................</t>
    </r>
  </si>
  <si>
    <t>ข้อมูล ณ วันที่  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</si>
</sst>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3">
    <font>
      <sz val="11"/>
      <color theme="1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24"/>
      <name val="TH SarabunPSK"/>
      <family val="2"/>
    </font>
    <font>
      <b/>
      <sz val="26"/>
      <name val="TH SarabunPSK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18"/>
      <color theme="1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sz val="16"/>
      <color theme="0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20"/>
      <color theme="0"/>
      <name val="Calibri"/>
      <family val="2"/>
      <charset val="222"/>
      <scheme val="minor"/>
    </font>
    <font>
      <sz val="20"/>
      <color theme="1"/>
      <name val="Calibri"/>
      <family val="2"/>
      <charset val="222"/>
      <scheme val="minor"/>
    </font>
    <font>
      <sz val="22"/>
      <color theme="1"/>
      <name val="Calibri"/>
      <family val="2"/>
      <charset val="222"/>
      <scheme val="minor"/>
    </font>
    <font>
      <sz val="14"/>
      <color rgb="FFFF0000"/>
      <name val="Calibri"/>
      <family val="2"/>
      <charset val="222"/>
      <scheme val="minor"/>
    </font>
    <font>
      <sz val="22"/>
      <color rgb="FFFF0000"/>
      <name val="Calibri"/>
      <family val="2"/>
      <charset val="222"/>
      <scheme val="minor"/>
    </font>
    <font>
      <sz val="20"/>
      <color rgb="FFFF0000"/>
      <name val="Calibri"/>
      <family val="2"/>
      <charset val="222"/>
      <scheme val="minor"/>
    </font>
    <font>
      <sz val="16"/>
      <color theme="1"/>
      <name val="TH SarabunPSK"/>
      <family val="2"/>
    </font>
    <font>
      <sz val="22"/>
      <color rgb="FF333333"/>
      <name val="TH SarabunPSK"/>
      <family val="2"/>
    </font>
    <font>
      <sz val="20"/>
      <color theme="1"/>
      <name val="TH SarabunPSK"/>
      <family val="2"/>
    </font>
    <font>
      <sz val="20"/>
      <color indexed="8"/>
      <name val="TH SarabunPSK"/>
      <family val="2"/>
    </font>
    <font>
      <sz val="18"/>
      <color indexed="8"/>
      <name val="TH SarabunPSK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sz val="11"/>
      <color rgb="FF000000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8"/>
      <color theme="1"/>
      <name val="Prompt"/>
    </font>
    <font>
      <b/>
      <sz val="18"/>
      <name val="Prompt"/>
    </font>
    <font>
      <b/>
      <sz val="11"/>
      <color theme="1"/>
      <name val="Prompt"/>
    </font>
    <font>
      <sz val="11"/>
      <color theme="1"/>
      <name val="TH SarabunPSK"/>
      <family val="2"/>
    </font>
    <font>
      <b/>
      <sz val="11"/>
      <name val="Prompt"/>
    </font>
    <font>
      <sz val="11"/>
      <color theme="1"/>
      <name val="Prompt"/>
    </font>
    <font>
      <sz val="11"/>
      <color rgb="FF333333"/>
      <name val="Prompt"/>
    </font>
    <font>
      <b/>
      <sz val="18"/>
      <color rgb="FFFF0000"/>
      <name val="Prompt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7">
    <xf numFmtId="0" fontId="0" fillId="0" borderId="0"/>
    <xf numFmtId="0" fontId="23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1" borderId="0" applyNumberFormat="0" applyBorder="0" applyAlignment="0" applyProtection="0"/>
    <xf numFmtId="0" fontId="32" fillId="22" borderId="15" applyNumberFormat="0" applyAlignment="0" applyProtection="0"/>
    <xf numFmtId="0" fontId="33" fillId="23" borderId="16" applyNumberFormat="0" applyAlignment="0" applyProtection="0"/>
    <xf numFmtId="0" fontId="34" fillId="23" borderId="15" applyNumberFormat="0" applyAlignment="0" applyProtection="0"/>
    <xf numFmtId="0" fontId="35" fillId="0" borderId="17" applyNumberFormat="0" applyFill="0" applyAlignment="0" applyProtection="0"/>
    <xf numFmtId="0" fontId="36" fillId="24" borderId="18" applyNumberFormat="0" applyAlignment="0" applyProtection="0"/>
    <xf numFmtId="0" fontId="8" fillId="0" borderId="0" applyNumberFormat="0" applyFill="0" applyBorder="0" applyAlignment="0" applyProtection="0"/>
    <xf numFmtId="0" fontId="24" fillId="25" borderId="19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39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39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39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39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40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43" fontId="24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3" fontId="0" fillId="9" borderId="1" xfId="0" applyNumberFormat="1" applyFill="1" applyBorder="1" applyAlignment="1">
      <alignment horizontal="right"/>
    </xf>
    <xf numFmtId="0" fontId="0" fillId="9" borderId="0" xfId="0" applyFill="1" applyAlignment="1">
      <alignment horizontal="center"/>
    </xf>
    <xf numFmtId="0" fontId="0" fillId="9" borderId="1" xfId="0" applyFill="1" applyBorder="1" applyAlignment="1">
      <alignment horizontal="right"/>
    </xf>
    <xf numFmtId="0" fontId="0" fillId="9" borderId="1" xfId="0" applyFill="1" applyBorder="1"/>
    <xf numFmtId="3" fontId="0" fillId="9" borderId="1" xfId="0" applyNumberFormat="1" applyFill="1" applyBorder="1"/>
    <xf numFmtId="0" fontId="0" fillId="9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0" fillId="11" borderId="0" xfId="0" applyFill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3" fontId="0" fillId="11" borderId="1" xfId="0" applyNumberFormat="1" applyFill="1" applyBorder="1"/>
    <xf numFmtId="0" fontId="3" fillId="10" borderId="1" xfId="0" applyFont="1" applyFill="1" applyBorder="1" applyAlignment="1">
      <alignment horizontal="center"/>
    </xf>
    <xf numFmtId="3" fontId="0" fillId="12" borderId="1" xfId="0" applyNumberFormat="1" applyFill="1" applyBorder="1" applyAlignment="1">
      <alignment horizontal="right"/>
    </xf>
    <xf numFmtId="3" fontId="4" fillId="0" borderId="1" xfId="0" applyNumberFormat="1" applyFont="1" applyBorder="1" applyAlignment="1">
      <alignment horizontal="center" vertical="top"/>
    </xf>
    <xf numFmtId="3" fontId="4" fillId="4" borderId="1" xfId="0" applyNumberFormat="1" applyFont="1" applyFill="1" applyBorder="1" applyAlignment="1">
      <alignment horizontal="center" vertical="top"/>
    </xf>
    <xf numFmtId="3" fontId="0" fillId="0" borderId="0" xfId="0" applyNumberFormat="1"/>
    <xf numFmtId="0" fontId="4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0" fontId="7" fillId="0" borderId="1" xfId="0" applyFont="1" applyBorder="1"/>
    <xf numFmtId="0" fontId="7" fillId="10" borderId="1" xfId="0" applyFont="1" applyFill="1" applyBorder="1"/>
    <xf numFmtId="3" fontId="5" fillId="0" borderId="1" xfId="0" applyNumberFormat="1" applyFont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3" fontId="0" fillId="12" borderId="1" xfId="0" applyNumberFormat="1" applyFill="1" applyBorder="1"/>
    <xf numFmtId="3" fontId="9" fillId="0" borderId="0" xfId="0" applyNumberFormat="1" applyFont="1" applyAlignment="1">
      <alignment wrapText="1"/>
    </xf>
    <xf numFmtId="3" fontId="0" fillId="6" borderId="1" xfId="0" applyNumberFormat="1" applyFill="1" applyBorder="1"/>
    <xf numFmtId="3" fontId="9" fillId="14" borderId="1" xfId="0" applyNumberFormat="1" applyFont="1" applyFill="1" applyBorder="1" applyAlignment="1">
      <alignment wrapText="1"/>
    </xf>
    <xf numFmtId="4" fontId="1" fillId="3" borderId="0" xfId="0" applyNumberFormat="1" applyFont="1" applyFill="1" applyAlignment="1">
      <alignment horizontal="center"/>
    </xf>
    <xf numFmtId="4" fontId="9" fillId="14" borderId="1" xfId="0" applyNumberFormat="1" applyFont="1" applyFill="1" applyBorder="1" applyAlignment="1">
      <alignment wrapText="1"/>
    </xf>
    <xf numFmtId="4" fontId="9" fillId="12" borderId="1" xfId="0" applyNumberFormat="1" applyFont="1" applyFill="1" applyBorder="1" applyAlignment="1">
      <alignment wrapText="1"/>
    </xf>
    <xf numFmtId="4" fontId="0" fillId="6" borderId="0" xfId="0" applyNumberFormat="1" applyFill="1"/>
    <xf numFmtId="4" fontId="0" fillId="0" borderId="0" xfId="0" applyNumberFormat="1"/>
    <xf numFmtId="0" fontId="1" fillId="3" borderId="1" xfId="0" applyFont="1" applyFill="1" applyBorder="1"/>
    <xf numFmtId="4" fontId="0" fillId="8" borderId="1" xfId="0" applyNumberForma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3" fontId="0" fillId="14" borderId="1" xfId="0" applyNumberFormat="1" applyFill="1" applyBorder="1"/>
    <xf numFmtId="3" fontId="0" fillId="3" borderId="8" xfId="0" applyNumberFormat="1" applyFill="1" applyBorder="1" applyAlignment="1">
      <alignment vertical="center" wrapText="1"/>
    </xf>
    <xf numFmtId="3" fontId="0" fillId="3" borderId="9" xfId="0" applyNumberForma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right"/>
    </xf>
    <xf numFmtId="0" fontId="11" fillId="15" borderId="1" xfId="0" applyFont="1" applyFill="1" applyBorder="1" applyAlignment="1">
      <alignment horizontal="center"/>
    </xf>
    <xf numFmtId="3" fontId="11" fillId="15" borderId="1" xfId="0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/>
    </xf>
    <xf numFmtId="3" fontId="13" fillId="4" borderId="1" xfId="0" applyNumberFormat="1" applyFont="1" applyFill="1" applyBorder="1" applyAlignment="1">
      <alignment horizontal="right"/>
    </xf>
    <xf numFmtId="0" fontId="13" fillId="15" borderId="1" xfId="0" applyFont="1" applyFill="1" applyBorder="1" applyAlignment="1">
      <alignment horizontal="center"/>
    </xf>
    <xf numFmtId="3" fontId="13" fillId="15" borderId="1" xfId="0" applyNumberFormat="1" applyFont="1" applyFill="1" applyBorder="1" applyAlignment="1">
      <alignment horizontal="right"/>
    </xf>
    <xf numFmtId="0" fontId="14" fillId="0" borderId="0" xfId="0" applyFont="1"/>
    <xf numFmtId="0" fontId="10" fillId="13" borderId="0" xfId="0" applyFont="1" applyFill="1" applyAlignment="1">
      <alignment horizontal="center"/>
    </xf>
    <xf numFmtId="0" fontId="11" fillId="10" borderId="1" xfId="0" applyFont="1" applyFill="1" applyBorder="1" applyAlignment="1">
      <alignment horizontal="center"/>
    </xf>
    <xf numFmtId="3" fontId="11" fillId="10" borderId="1" xfId="0" applyNumberFormat="1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3" fontId="11" fillId="0" borderId="1" xfId="0" applyNumberFormat="1" applyFont="1" applyBorder="1" applyAlignment="1">
      <alignment horizontal="right"/>
    </xf>
    <xf numFmtId="0" fontId="11" fillId="5" borderId="1" xfId="0" applyFon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1" xfId="0" applyFont="1" applyBorder="1"/>
    <xf numFmtId="3" fontId="18" fillId="0" borderId="1" xfId="0" applyNumberFormat="1" applyFont="1" applyBorder="1"/>
    <xf numFmtId="4" fontId="18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4" fontId="22" fillId="0" borderId="1" xfId="0" applyNumberFormat="1" applyFont="1" applyBorder="1"/>
    <xf numFmtId="0" fontId="22" fillId="0" borderId="0" xfId="0" applyFont="1"/>
    <xf numFmtId="4" fontId="21" fillId="1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8" fillId="0" borderId="0" xfId="0" applyNumberFormat="1" applyFont="1"/>
    <xf numFmtId="3" fontId="18" fillId="0" borderId="0" xfId="0" applyNumberFormat="1" applyFont="1"/>
    <xf numFmtId="3" fontId="18" fillId="5" borderId="1" xfId="0" applyNumberFormat="1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48" fillId="0" borderId="0" xfId="0" applyFont="1"/>
    <xf numFmtId="3" fontId="47" fillId="10" borderId="7" xfId="0" applyNumberFormat="1" applyFont="1" applyFill="1" applyBorder="1" applyAlignment="1">
      <alignment horizontal="center" vertical="center" wrapText="1"/>
    </xf>
    <xf numFmtId="3" fontId="47" fillId="10" borderId="9" xfId="0" applyNumberFormat="1" applyFont="1" applyFill="1" applyBorder="1" applyAlignment="1">
      <alignment horizontal="center" vertical="center" wrapText="1"/>
    </xf>
    <xf numFmtId="3" fontId="47" fillId="18" borderId="9" xfId="0" applyNumberFormat="1" applyFont="1" applyFill="1" applyBorder="1" applyAlignment="1">
      <alignment horizontal="center" vertical="center" wrapText="1"/>
    </xf>
    <xf numFmtId="3" fontId="47" fillId="6" borderId="9" xfId="0" applyNumberFormat="1" applyFont="1" applyFill="1" applyBorder="1" applyAlignment="1">
      <alignment horizontal="center" vertical="center" wrapText="1"/>
    </xf>
    <xf numFmtId="3" fontId="47" fillId="17" borderId="9" xfId="0" applyNumberFormat="1" applyFont="1" applyFill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right" indent="2"/>
    </xf>
    <xf numFmtId="164" fontId="50" fillId="0" borderId="1" xfId="66" applyNumberFormat="1" applyFont="1" applyFill="1" applyBorder="1" applyAlignment="1">
      <alignment horizontal="right" indent="2"/>
    </xf>
    <xf numFmtId="3" fontId="50" fillId="0" borderId="1" xfId="0" applyNumberFormat="1" applyFont="1" applyBorder="1" applyAlignment="1">
      <alignment horizontal="right" vertical="center" wrapText="1" indent="2"/>
    </xf>
    <xf numFmtId="4" fontId="51" fillId="0" borderId="1" xfId="0" applyNumberFormat="1" applyFont="1" applyBorder="1" applyAlignment="1">
      <alignment horizontal="right" indent="2"/>
    </xf>
    <xf numFmtId="3" fontId="47" fillId="5" borderId="9" xfId="0" applyNumberFormat="1" applyFont="1" applyFill="1" applyBorder="1" applyAlignment="1">
      <alignment horizontal="right" indent="2"/>
    </xf>
    <xf numFmtId="0" fontId="50" fillId="0" borderId="9" xfId="0" applyFont="1" applyBorder="1"/>
    <xf numFmtId="0" fontId="48" fillId="0" borderId="0" xfId="0" applyFont="1" applyAlignment="1">
      <alignment horizontal="center"/>
    </xf>
    <xf numFmtId="3" fontId="48" fillId="0" borderId="0" xfId="0" applyNumberFormat="1" applyFont="1"/>
    <xf numFmtId="3" fontId="47" fillId="10" borderId="7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left" indent="2"/>
    </xf>
    <xf numFmtId="3" fontId="50" fillId="0" borderId="1" xfId="0" applyNumberFormat="1" applyFont="1" applyBorder="1" applyAlignment="1">
      <alignment horizontal="right" indent="2"/>
    </xf>
    <xf numFmtId="4" fontId="50" fillId="0" borderId="1" xfId="0" applyNumberFormat="1" applyFont="1" applyBorder="1" applyAlignment="1">
      <alignment horizontal="right" indent="2"/>
    </xf>
    <xf numFmtId="3" fontId="50" fillId="0" borderId="1" xfId="0" applyNumberFormat="1" applyFont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3" fontId="0" fillId="5" borderId="8" xfId="0" applyNumberFormat="1" applyFill="1" applyBorder="1" applyAlignment="1">
      <alignment horizontal="center" vertical="center" wrapText="1"/>
    </xf>
    <xf numFmtId="3" fontId="0" fillId="5" borderId="9" xfId="0" applyNumberForma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/>
    </xf>
    <xf numFmtId="0" fontId="13" fillId="14" borderId="8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 vertical="center"/>
    </xf>
    <xf numFmtId="0" fontId="47" fillId="5" borderId="23" xfId="0" applyFont="1" applyFill="1" applyBorder="1" applyAlignment="1">
      <alignment horizontal="center"/>
    </xf>
    <xf numFmtId="0" fontId="47" fillId="5" borderId="7" xfId="0" applyFont="1" applyFill="1" applyBorder="1" applyAlignment="1">
      <alignment horizontal="center"/>
    </xf>
    <xf numFmtId="0" fontId="50" fillId="0" borderId="8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3" fontId="47" fillId="3" borderId="1" xfId="0" applyNumberFormat="1" applyFont="1" applyFill="1" applyBorder="1" applyAlignment="1">
      <alignment horizontal="center" vertical="center" wrapText="1"/>
    </xf>
    <xf numFmtId="3" fontId="47" fillId="15" borderId="8" xfId="0" applyNumberFormat="1" applyFont="1" applyFill="1" applyBorder="1" applyAlignment="1">
      <alignment horizontal="center" vertical="center" wrapText="1"/>
    </xf>
    <xf numFmtId="3" fontId="47" fillId="15" borderId="9" xfId="0" applyNumberFormat="1" applyFont="1" applyFill="1" applyBorder="1" applyAlignment="1">
      <alignment horizontal="center" vertical="center" wrapText="1"/>
    </xf>
    <xf numFmtId="4" fontId="47" fillId="15" borderId="8" xfId="0" applyNumberFormat="1" applyFont="1" applyFill="1" applyBorder="1" applyAlignment="1">
      <alignment horizontal="center" vertical="center" wrapText="1"/>
    </xf>
    <xf numFmtId="4" fontId="47" fillId="15" borderId="9" xfId="0" applyNumberFormat="1" applyFont="1" applyFill="1" applyBorder="1" applyAlignment="1">
      <alignment horizontal="center" vertical="center" wrapText="1"/>
    </xf>
    <xf numFmtId="0" fontId="50" fillId="2" borderId="10" xfId="0" applyFont="1" applyFill="1" applyBorder="1" applyAlignment="1">
      <alignment horizontal="center" vertical="center"/>
    </xf>
    <xf numFmtId="0" fontId="50" fillId="2" borderId="23" xfId="0" applyFont="1" applyFill="1" applyBorder="1" applyAlignment="1">
      <alignment horizontal="center" vertical="center"/>
    </xf>
    <xf numFmtId="3" fontId="47" fillId="10" borderId="5" xfId="0" applyNumberFormat="1" applyFont="1" applyFill="1" applyBorder="1" applyAlignment="1">
      <alignment horizontal="center" vertical="center" wrapText="1"/>
    </xf>
    <xf numFmtId="3" fontId="47" fillId="10" borderId="22" xfId="0" applyNumberFormat="1" applyFont="1" applyFill="1" applyBorder="1" applyAlignment="1">
      <alignment horizontal="center" vertical="center" wrapText="1"/>
    </xf>
    <xf numFmtId="3" fontId="47" fillId="10" borderId="6" xfId="0" applyNumberFormat="1" applyFont="1" applyFill="1" applyBorder="1" applyAlignment="1">
      <alignment horizontal="center" vertical="center" wrapText="1"/>
    </xf>
    <xf numFmtId="3" fontId="47" fillId="10" borderId="7" xfId="0" applyNumberFormat="1" applyFont="1" applyFill="1" applyBorder="1" applyAlignment="1">
      <alignment horizontal="center" vertical="center" wrapText="1"/>
    </xf>
    <xf numFmtId="3" fontId="47" fillId="18" borderId="21" xfId="0" applyNumberFormat="1" applyFont="1" applyFill="1" applyBorder="1" applyAlignment="1">
      <alignment horizontal="center" vertical="center" wrapText="1"/>
    </xf>
    <xf numFmtId="3" fontId="47" fillId="18" borderId="22" xfId="0" applyNumberFormat="1" applyFont="1" applyFill="1" applyBorder="1" applyAlignment="1">
      <alignment horizontal="center" vertical="center" wrapText="1"/>
    </xf>
    <xf numFmtId="3" fontId="47" fillId="18" borderId="23" xfId="0" applyNumberFormat="1" applyFont="1" applyFill="1" applyBorder="1" applyAlignment="1">
      <alignment horizontal="center" vertical="center" wrapText="1"/>
    </xf>
    <xf numFmtId="3" fontId="47" fillId="18" borderId="7" xfId="0" applyNumberFormat="1" applyFont="1" applyFill="1" applyBorder="1" applyAlignment="1">
      <alignment horizontal="center" vertical="center" wrapText="1"/>
    </xf>
    <xf numFmtId="3" fontId="47" fillId="6" borderId="21" xfId="0" applyNumberFormat="1" applyFont="1" applyFill="1" applyBorder="1" applyAlignment="1">
      <alignment horizontal="center" vertical="center" wrapText="1"/>
    </xf>
    <xf numFmtId="3" fontId="47" fillId="6" borderId="22" xfId="0" applyNumberFormat="1" applyFont="1" applyFill="1" applyBorder="1" applyAlignment="1">
      <alignment horizontal="center" vertical="center" wrapText="1"/>
    </xf>
    <xf numFmtId="3" fontId="47" fillId="6" borderId="23" xfId="0" applyNumberFormat="1" applyFont="1" applyFill="1" applyBorder="1" applyAlignment="1">
      <alignment horizontal="center" vertical="center" wrapText="1"/>
    </xf>
    <xf numFmtId="3" fontId="47" fillId="6" borderId="7" xfId="0" applyNumberFormat="1" applyFont="1" applyFill="1" applyBorder="1" applyAlignment="1">
      <alignment horizontal="center" vertical="center" wrapText="1"/>
    </xf>
    <xf numFmtId="3" fontId="47" fillId="17" borderId="21" xfId="0" applyNumberFormat="1" applyFont="1" applyFill="1" applyBorder="1" applyAlignment="1">
      <alignment horizontal="center" vertical="center" wrapText="1"/>
    </xf>
    <xf numFmtId="3" fontId="47" fillId="17" borderId="22" xfId="0" applyNumberFormat="1" applyFont="1" applyFill="1" applyBorder="1" applyAlignment="1">
      <alignment horizontal="center" vertical="center" wrapText="1"/>
    </xf>
    <xf numFmtId="3" fontId="47" fillId="17" borderId="23" xfId="0" applyNumberFormat="1" applyFont="1" applyFill="1" applyBorder="1" applyAlignment="1">
      <alignment horizontal="center" vertical="center" wrapText="1"/>
    </xf>
    <xf numFmtId="3" fontId="47" fillId="17" borderId="7" xfId="0" applyNumberFormat="1" applyFont="1" applyFill="1" applyBorder="1" applyAlignment="1">
      <alignment horizontal="center" vertical="center" wrapText="1"/>
    </xf>
    <xf numFmtId="3" fontId="47" fillId="3" borderId="3" xfId="0" applyNumberFormat="1" applyFont="1" applyFill="1" applyBorder="1" applyAlignment="1">
      <alignment horizontal="center" vertical="center" wrapText="1"/>
    </xf>
    <xf numFmtId="3" fontId="47" fillId="3" borderId="4" xfId="0" applyNumberFormat="1" applyFont="1" applyFill="1" applyBorder="1" applyAlignment="1">
      <alignment horizontal="center" vertical="center" wrapText="1"/>
    </xf>
    <xf numFmtId="3" fontId="47" fillId="3" borderId="2" xfId="0" applyNumberFormat="1" applyFont="1" applyFill="1" applyBorder="1" applyAlignment="1">
      <alignment horizontal="center" vertical="center" wrapText="1"/>
    </xf>
    <xf numFmtId="4" fontId="47" fillId="15" borderId="3" xfId="0" applyNumberFormat="1" applyFont="1" applyFill="1" applyBorder="1" applyAlignment="1">
      <alignment horizontal="center" vertical="center" wrapText="1"/>
    </xf>
    <xf numFmtId="4" fontId="47" fillId="15" borderId="4" xfId="0" applyNumberFormat="1" applyFont="1" applyFill="1" applyBorder="1" applyAlignment="1">
      <alignment horizontal="center" vertical="center" wrapText="1"/>
    </xf>
    <xf numFmtId="4" fontId="47" fillId="15" borderId="2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2" borderId="1" xfId="0" applyFont="1" applyFill="1" applyBorder="1" applyAlignment="1">
      <alignment horizontal="center" vertical="center" wrapText="1"/>
    </xf>
    <xf numFmtId="0" fontId="49" fillId="14" borderId="1" xfId="0" applyFont="1" applyFill="1" applyBorder="1" applyAlignment="1">
      <alignment horizontal="center"/>
    </xf>
    <xf numFmtId="0" fontId="47" fillId="5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8" fillId="8" borderId="8" xfId="0" applyNumberFormat="1" applyFont="1" applyFill="1" applyBorder="1" applyAlignment="1">
      <alignment horizontal="center" vertical="center" wrapText="1"/>
    </xf>
    <xf numFmtId="3" fontId="18" fillId="8" borderId="9" xfId="0" applyNumberFormat="1" applyFont="1" applyFill="1" applyBorder="1" applyAlignment="1">
      <alignment horizontal="center" vertical="center" wrapText="1"/>
    </xf>
    <xf numFmtId="3" fontId="18" fillId="10" borderId="8" xfId="0" applyNumberFormat="1" applyFont="1" applyFill="1" applyBorder="1" applyAlignment="1">
      <alignment horizontal="center" vertical="center" wrapText="1"/>
    </xf>
    <xf numFmtId="3" fontId="18" fillId="10" borderId="9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>
      <alignment horizontal="center" vertical="center" wrapText="1"/>
    </xf>
    <xf numFmtId="3" fontId="18" fillId="18" borderId="9" xfId="0" applyNumberFormat="1" applyFont="1" applyFill="1" applyBorder="1" applyAlignment="1">
      <alignment horizontal="center" vertical="center" wrapText="1"/>
    </xf>
    <xf numFmtId="3" fontId="18" fillId="6" borderId="8" xfId="0" applyNumberFormat="1" applyFont="1" applyFill="1" applyBorder="1" applyAlignment="1">
      <alignment horizontal="center" vertical="center" wrapText="1"/>
    </xf>
    <xf numFmtId="3" fontId="18" fillId="6" borderId="9" xfId="0" applyNumberFormat="1" applyFont="1" applyFill="1" applyBorder="1" applyAlignment="1">
      <alignment horizontal="center" vertical="center" wrapText="1"/>
    </xf>
    <xf numFmtId="3" fontId="18" fillId="17" borderId="8" xfId="0" applyNumberFormat="1" applyFont="1" applyFill="1" applyBorder="1" applyAlignment="1">
      <alignment horizontal="center" vertical="center" wrapText="1"/>
    </xf>
    <xf numFmtId="3" fontId="18" fillId="17" borderId="9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3" fontId="18" fillId="2" borderId="8" xfId="0" applyNumberFormat="1" applyFont="1" applyFill="1" applyBorder="1" applyAlignment="1">
      <alignment horizontal="center" vertical="center" wrapText="1"/>
    </xf>
    <xf numFmtId="3" fontId="18" fillId="2" borderId="9" xfId="0" applyNumberFormat="1" applyFont="1" applyFill="1" applyBorder="1" applyAlignment="1">
      <alignment horizontal="center" vertical="center" wrapText="1"/>
    </xf>
    <xf numFmtId="14" fontId="2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2" borderId="8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0" fillId="5" borderId="9" xfId="0" applyFont="1" applyFill="1" applyBorder="1"/>
    <xf numFmtId="0" fontId="47" fillId="2" borderId="10" xfId="0" applyFont="1" applyFill="1" applyBorder="1" applyAlignment="1">
      <alignment horizontal="center" vertical="center"/>
    </xf>
    <xf numFmtId="0" fontId="47" fillId="2" borderId="23" xfId="0" applyFont="1" applyFill="1" applyBorder="1" applyAlignment="1">
      <alignment horizontal="center" vertical="center"/>
    </xf>
  </cellXfs>
  <cellStyles count="6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66" builtinId="3"/>
    <cellStyle name="Comma 2" xfId="43"/>
    <cellStyle name="Comma 2 2" xfId="51"/>
    <cellStyle name="Comma 3" xfId="49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2 2" xfId="52"/>
    <cellStyle name="Normal 2 3" xfId="44"/>
    <cellStyle name="Normal 4" xfId="45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  <cellStyle name="เครื่องหมายจุลภาค 2" xfId="46"/>
    <cellStyle name="เครื่องหมายจุลภาค 2 2" xfId="53"/>
    <cellStyle name="เครื่องหมายจุลภาค 2 2 2" xfId="61"/>
    <cellStyle name="เครื่องหมายจุลภาค 2 3" xfId="60"/>
    <cellStyle name="เครื่องหมายจุลภาค 3" xfId="47"/>
    <cellStyle name="เครื่องหมายจุลภาค 3 2" xfId="54"/>
    <cellStyle name="เครื่องหมายจุลภาค 3 2 2" xfId="63"/>
    <cellStyle name="เครื่องหมายจุลภาค 3 3" xfId="62"/>
    <cellStyle name="เครื่องหมายจุลภาค 3 4" xfId="59"/>
    <cellStyle name="เครื่องหมายจุลภาค 4" xfId="48"/>
    <cellStyle name="เครื่องหมายจุลภาค 4 2" xfId="55"/>
    <cellStyle name="จุลภาค 2" xfId="56"/>
    <cellStyle name="จุลภาค 3" xfId="58"/>
    <cellStyle name="ปกติ 2" xfId="50"/>
    <cellStyle name="ปกติ 2 2" xfId="64"/>
    <cellStyle name="ปกติ 2 2 2" xfId="65"/>
    <cellStyle name="ปกติ 5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OPD</a:t>
            </a:r>
            <a:endParaRPr lang="eu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'รายจังหวัด ภาพรวม'!$D$3</c:f>
              <c:strCache>
                <c:ptCount val="1"/>
                <c:pt idx="0">
                  <c:v>OPD FDH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4556040756914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0D-401B-834A-AD6B3BA12BE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7149095446038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20D-401B-834A-AD6B3BA12BE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238303181534623E-3"/>
                  <c:y val="1.6518004625041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20D-401B-834A-AD6B3BA12BE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8.3177375753796488E-3"/>
                  <c:y val="-2.312520647505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20D-401B-834A-AD6B3BA12B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'รายจังหวัด ภาพรวม'!$C$4:$C$11</c:f>
              <c:strCache>
                <c:ptCount val="8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</c:strCache>
            </c:strRef>
          </c:cat>
          <c:val>
            <c:numRef>
              <c:f>'รายจังหวัด ภาพรวม'!$D$4:$D$11</c:f>
              <c:numCache>
                <c:formatCode>#,##0</c:formatCode>
                <c:ptCount val="8"/>
                <c:pt idx="1">
                  <c:v>2136779</c:v>
                </c:pt>
                <c:pt idx="2">
                  <c:v>910496</c:v>
                </c:pt>
                <c:pt idx="3">
                  <c:v>1935255</c:v>
                </c:pt>
                <c:pt idx="4">
                  <c:v>3277802</c:v>
                </c:pt>
                <c:pt idx="5">
                  <c:v>1422165</c:v>
                </c:pt>
                <c:pt idx="6">
                  <c:v>1109461</c:v>
                </c:pt>
                <c:pt idx="7">
                  <c:v>3479475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0D-401B-834A-AD6B3BA12BE7}"/>
            </c:ext>
          </c:extLst>
        </c:ser>
        <c:ser>
          <c:idx val="1"/>
          <c:order val="1"/>
          <c:tx>
            <c:strRef>
              <c:f>'รายจังหวัด ภาพรวม'!$E$3</c:f>
              <c:strCache>
                <c:ptCount val="1"/>
                <c:pt idx="0">
                  <c:v>OPD HDC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2.4953212726138492E-2"/>
                  <c:y val="3.3036009250082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0D-401B-834A-AD6B3BA12BE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032647119983363E-2"/>
                  <c:y val="3.3036009250082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20D-401B-834A-AD6B3BA12BE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1588687876898244E-3"/>
                  <c:y val="-1.6518004625041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20D-401B-834A-AD6B3BA12BE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3270950301517985E-2"/>
                  <c:y val="3.3036009250082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20D-401B-834A-AD6B3BA12B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'รายจังหวัด ภาพรวม'!$C$4:$C$11</c:f>
              <c:strCache>
                <c:ptCount val="8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</c:strCache>
            </c:strRef>
          </c:cat>
          <c:val>
            <c:numRef>
              <c:f>'รายจังหวัด ภาพรวม'!$E$4:$E$11</c:f>
              <c:numCache>
                <c:formatCode>#,##0</c:formatCode>
                <c:ptCount val="8"/>
                <c:pt idx="1">
                  <c:v>3142844</c:v>
                </c:pt>
                <c:pt idx="2">
                  <c:v>1652869</c:v>
                </c:pt>
                <c:pt idx="3">
                  <c:v>3262152</c:v>
                </c:pt>
                <c:pt idx="4">
                  <c:v>3412682</c:v>
                </c:pt>
                <c:pt idx="5">
                  <c:v>2513740</c:v>
                </c:pt>
                <c:pt idx="6">
                  <c:v>988600</c:v>
                </c:pt>
                <c:pt idx="7">
                  <c:v>7298120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0D-401B-834A-AD6B3BA1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5894288"/>
        <c:axId val="1225897552"/>
        <c:axId val="0"/>
      </c:bar3DChart>
      <c:catAx>
        <c:axId val="122589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97552"/>
        <c:crosses val="autoZero"/>
        <c:auto val="1"/>
        <c:lblAlgn val="ctr"/>
        <c:lblOffset val="100"/>
        <c:noMultiLvlLbl val="0"/>
      </c:catAx>
      <c:valAx>
        <c:axId val="12258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9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ภาพรวมรายจังหวัด เขตสุขภาพที่</a:t>
            </a:r>
            <a:r>
              <a:rPr lang="th-TH" baseline="0"/>
              <a:t> 8</a:t>
            </a:r>
            <a:endParaRPr lang="eu-ES"/>
          </a:p>
        </c:rich>
      </c:tx>
      <c:layout>
        <c:manualLayout>
          <c:xMode val="edge"/>
          <c:yMode val="edge"/>
          <c:x val="0.26776765788642748"/>
          <c:y val="2.4778027460904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6223986055654666"/>
          <c:w val="1"/>
          <c:h val="0.76973820268903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Sheet2!$E$17</c:f>
              <c:strCache>
                <c:ptCount val="1"/>
                <c:pt idx="0">
                  <c:v>OPD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Sheet2!$D$18:$D$25</c:f>
              <c:strCache>
                <c:ptCount val="8"/>
                <c:pt idx="1">
                  <c:v>นครพนม</c:v>
                </c:pt>
                <c:pt idx="2">
                  <c:v>บึงกาฬ</c:v>
                </c:pt>
                <c:pt idx="3">
                  <c:v>เลย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</c:strCache>
            </c:strRef>
          </c:cat>
          <c:val>
            <c:numRef>
              <c:f>Sheet2!$E$18:$E$25</c:f>
              <c:numCache>
                <c:formatCode>#,##0</c:formatCode>
                <c:ptCount val="8"/>
                <c:pt idx="1">
                  <c:v>2136779</c:v>
                </c:pt>
                <c:pt idx="2">
                  <c:v>910496</c:v>
                </c:pt>
                <c:pt idx="3">
                  <c:v>1935255</c:v>
                </c:pt>
                <c:pt idx="4">
                  <c:v>3277802</c:v>
                </c:pt>
                <c:pt idx="5">
                  <c:v>1422165</c:v>
                </c:pt>
                <c:pt idx="6">
                  <c:v>1109461</c:v>
                </c:pt>
                <c:pt idx="7">
                  <c:v>3479475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D-4051-B0C2-A04DF3E4E101}"/>
            </c:ext>
          </c:extLst>
        </c:ser>
        <c:ser>
          <c:idx val="1"/>
          <c:order val="1"/>
          <c:tx>
            <c:strRef>
              <c:f>Sheet2!$F$17</c:f>
              <c:strCache>
                <c:ptCount val="1"/>
                <c:pt idx="0">
                  <c:v>IPD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Sheet2!$D$18:$D$25</c:f>
              <c:strCache>
                <c:ptCount val="8"/>
                <c:pt idx="1">
                  <c:v>นครพนม</c:v>
                </c:pt>
                <c:pt idx="2">
                  <c:v>บึงกาฬ</c:v>
                </c:pt>
                <c:pt idx="3">
                  <c:v>เลย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</c:strCache>
            </c:strRef>
          </c:cat>
          <c:val>
            <c:numRef>
              <c:f>Sheet2!$F$18:$F$25</c:f>
              <c:numCache>
                <c:formatCode>#,##0</c:formatCode>
                <c:ptCount val="8"/>
                <c:pt idx="1">
                  <c:v>97939</c:v>
                </c:pt>
                <c:pt idx="2">
                  <c:v>54301</c:v>
                </c:pt>
                <c:pt idx="3">
                  <c:v>108952</c:v>
                </c:pt>
                <c:pt idx="4">
                  <c:v>189735</c:v>
                </c:pt>
                <c:pt idx="5">
                  <c:v>88800</c:v>
                </c:pt>
                <c:pt idx="6">
                  <c:v>61887</c:v>
                </c:pt>
                <c:pt idx="7">
                  <c:v>188944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CD-4051-B0C2-A04DF3E4E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4"/>
        <c:axId val="1285017504"/>
        <c:axId val="1285018048"/>
      </c:barChart>
      <c:catAx>
        <c:axId val="128501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018048"/>
        <c:crosses val="autoZero"/>
        <c:auto val="1"/>
        <c:lblAlgn val="ctr"/>
        <c:lblOffset val="100"/>
        <c:noMultiLvlLbl val="0"/>
      </c:catAx>
      <c:valAx>
        <c:axId val="1285018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01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850291629631397"/>
          <c:y val="8.0206818225319443E-2"/>
          <c:w val="0.14477010646058983"/>
          <c:h val="8.6045583512500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1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ภาพรวมรายจังหวัด เขตสุขภาพที่ 8</a:t>
            </a:r>
            <a:endParaRPr lang="eu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7786293325194116E-2"/>
          <c:y val="0.14650508835094497"/>
          <c:w val="0.9720501840246295"/>
          <c:h val="0.75926613963673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Sheet2!$D$35</c:f>
              <c:strCache>
                <c:ptCount val="1"/>
                <c:pt idx="0">
                  <c:v>OPD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>
                <a:glow rad="812800">
                  <a:schemeClr val="accent1">
                    <a:alpha val="96000"/>
                  </a:schemeClr>
                </a:glo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Sheet2!$C$36:$C$43</c:f>
              <c:strCache>
                <c:ptCount val="8"/>
                <c:pt idx="1">
                  <c:v>สกลนคร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นครพนม</c:v>
                </c:pt>
                <c:pt idx="5">
                  <c:v>หนองคาย</c:v>
                </c:pt>
                <c:pt idx="6">
                  <c:v>บึงกาฬ</c:v>
                </c:pt>
                <c:pt idx="7">
                  <c:v>หนองบัวลำภู</c:v>
                </c:pt>
              </c:strCache>
            </c:strRef>
          </c:cat>
          <c:val>
            <c:numRef>
              <c:f>Sheet2!$D$36:$D$43</c:f>
              <c:numCache>
                <c:formatCode>#,##0</c:formatCode>
                <c:ptCount val="8"/>
                <c:pt idx="1">
                  <c:v>3277802</c:v>
                </c:pt>
                <c:pt idx="2">
                  <c:v>3479475</c:v>
                </c:pt>
                <c:pt idx="3">
                  <c:v>1935255</c:v>
                </c:pt>
                <c:pt idx="4">
                  <c:v>2136779</c:v>
                </c:pt>
                <c:pt idx="5">
                  <c:v>1422165</c:v>
                </c:pt>
                <c:pt idx="6">
                  <c:v>910496</c:v>
                </c:pt>
                <c:pt idx="7">
                  <c:v>1109461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95-43B5-ABD5-33D0E3484765}"/>
            </c:ext>
          </c:extLst>
        </c:ser>
        <c:ser>
          <c:idx val="1"/>
          <c:order val="1"/>
          <c:tx>
            <c:strRef>
              <c:f>Sheet2!$E$35</c:f>
              <c:strCache>
                <c:ptCount val="1"/>
                <c:pt idx="0">
                  <c:v>IPD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Sheet2!$C$36:$C$43</c:f>
              <c:strCache>
                <c:ptCount val="8"/>
                <c:pt idx="1">
                  <c:v>สกลนคร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นครพนม</c:v>
                </c:pt>
                <c:pt idx="5">
                  <c:v>หนองคาย</c:v>
                </c:pt>
                <c:pt idx="6">
                  <c:v>บึงกาฬ</c:v>
                </c:pt>
                <c:pt idx="7">
                  <c:v>หนองบัวลำภู</c:v>
                </c:pt>
              </c:strCache>
            </c:strRef>
          </c:cat>
          <c:val>
            <c:numRef>
              <c:f>Sheet2!$E$36:$E$43</c:f>
              <c:numCache>
                <c:formatCode>#,##0</c:formatCode>
                <c:ptCount val="8"/>
                <c:pt idx="1">
                  <c:v>189735</c:v>
                </c:pt>
                <c:pt idx="2">
                  <c:v>188944</c:v>
                </c:pt>
                <c:pt idx="3">
                  <c:v>108952</c:v>
                </c:pt>
                <c:pt idx="4">
                  <c:v>97939</c:v>
                </c:pt>
                <c:pt idx="5">
                  <c:v>88800</c:v>
                </c:pt>
                <c:pt idx="6">
                  <c:v>54301</c:v>
                </c:pt>
                <c:pt idx="7">
                  <c:v>61887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95-43B5-ABD5-33D0E34847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2"/>
        <c:overlap val="-33"/>
        <c:axId val="1285014240"/>
        <c:axId val="1285023488"/>
      </c:barChart>
      <c:catAx>
        <c:axId val="128501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023488"/>
        <c:crosses val="autoZero"/>
        <c:auto val="1"/>
        <c:lblAlgn val="ctr"/>
        <c:lblOffset val="100"/>
        <c:noMultiLvlLbl val="0"/>
      </c:catAx>
      <c:valAx>
        <c:axId val="1285023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01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866094506979199"/>
          <c:y val="7.3766355413751719E-2"/>
          <c:w val="0.18427531749150303"/>
          <c:h val="7.418527773848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u-ES"/>
              <a:t>IPD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'รายจังหวัด ภาพรวม'!$F$3</c:f>
              <c:strCache>
                <c:ptCount val="1"/>
                <c:pt idx="0">
                  <c:v>IPD FDH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1.2570710245128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45-4043-AEE2-C51C7D8408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1902367483762908E-2"/>
                  <c:y val="3.267973856209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45-4043-AEE2-C51C7D8408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617012361198408E-2"/>
                  <c:y val="-3.267973856209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45-4043-AEE2-C51C7D84082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1426775612822123E-2"/>
                  <c:y val="3.267973856209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445-4043-AEE2-C51C7D8408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'รายจังหวัด ภาพรวม'!$C$4:$C$11</c:f>
              <c:strCache>
                <c:ptCount val="8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</c:strCache>
            </c:strRef>
          </c:cat>
          <c:val>
            <c:numRef>
              <c:f>'รายจังหวัด ภาพรวม'!$F$4:$F$11</c:f>
              <c:numCache>
                <c:formatCode>#,##0</c:formatCode>
                <c:ptCount val="8"/>
                <c:pt idx="1">
                  <c:v>97939</c:v>
                </c:pt>
                <c:pt idx="2">
                  <c:v>54301</c:v>
                </c:pt>
                <c:pt idx="3">
                  <c:v>108952</c:v>
                </c:pt>
                <c:pt idx="4">
                  <c:v>189735</c:v>
                </c:pt>
                <c:pt idx="5">
                  <c:v>88800</c:v>
                </c:pt>
                <c:pt idx="6">
                  <c:v>61887</c:v>
                </c:pt>
                <c:pt idx="7">
                  <c:v>188944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45-4043-AEE2-C51C7D840822}"/>
            </c:ext>
          </c:extLst>
        </c:ser>
        <c:ser>
          <c:idx val="1"/>
          <c:order val="1"/>
          <c:tx>
            <c:strRef>
              <c:f>'รายจังหวัด ภาพรวม'!$G$3</c:f>
              <c:strCache>
                <c:ptCount val="1"/>
                <c:pt idx="0">
                  <c:v>IPD CMI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3.98072491095746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445-4043-AEE2-C51C7D8408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046302116069482E-2"/>
                  <c:y val="-3.267973856209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45-4043-AEE2-C51C7D8408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3997485857950901E-2"/>
                  <c:y val="-3.2679738562091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45-4043-AEE2-C51C7D8408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5141420490257624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45-4043-AEE2-C51C7D8408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9331657238633981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445-4043-AEE2-C51C7D84082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88560653676932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445-4043-AEE2-C51C7D8408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'รายจังหวัด ภาพรวม'!$C$4:$C$11</c:f>
              <c:strCache>
                <c:ptCount val="8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</c:strCache>
            </c:strRef>
          </c:cat>
          <c:val>
            <c:numRef>
              <c:f>'รายจังหวัด ภาพรวม'!$G$4:$G$11</c:f>
              <c:numCache>
                <c:formatCode>#,##0</c:formatCode>
                <c:ptCount val="8"/>
                <c:pt idx="1">
                  <c:v>73309</c:v>
                </c:pt>
                <c:pt idx="2">
                  <c:v>55550</c:v>
                </c:pt>
                <c:pt idx="3">
                  <c:v>103838</c:v>
                </c:pt>
                <c:pt idx="4">
                  <c:v>161518</c:v>
                </c:pt>
                <c:pt idx="5">
                  <c:v>80885</c:v>
                </c:pt>
                <c:pt idx="6">
                  <c:v>50860</c:v>
                </c:pt>
                <c:pt idx="7">
                  <c:v>196097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45-4043-AEE2-C51C7D840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5898096"/>
        <c:axId val="1225901360"/>
        <c:axId val="0"/>
      </c:bar3DChart>
      <c:catAx>
        <c:axId val="122589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01360"/>
        <c:crosses val="autoZero"/>
        <c:auto val="1"/>
        <c:lblAlgn val="ctr"/>
        <c:lblOffset val="100"/>
        <c:noMultiLvlLbl val="0"/>
      </c:catAx>
      <c:valAx>
        <c:axId val="122590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9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3600" baseline="0"/>
              <a:t>จำนวนหน่วยบริการที่ส่งเคลมที่ส่งเคลม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'การขึ้นสถานะและสิทธิ (2)'!$B$2</c:f>
              <c:strCache>
                <c:ptCount val="1"/>
                <c:pt idx="0">
                  <c:v>จำนวน (แห่ง)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847-4377-9FF4-1A0B825A3231}"/>
              </c:ext>
            </c:extLst>
          </c:dPt>
          <c:dLbls>
            <c:dLbl>
              <c:idx val="1"/>
              <c:layout>
                <c:manualLayout>
                  <c:x val="9.6190842631781095E-3"/>
                  <c:y val="-2.3731288791529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847-4377-9FF4-1A0B825A323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95267410542446E-3"/>
                  <c:y val="-5.4764512595838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847-4377-9FF4-1A0B825A323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504809542131519E-2"/>
                  <c:y val="-5.4764512595837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847-4377-9FF4-1A0B825A323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6571758368603306E-3"/>
                  <c:y val="-1.2778386272362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847-4377-9FF4-1A0B825A323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6952674105423757E-3"/>
                  <c:y val="-1.8254837531945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847-4377-9FF4-1A0B825A323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6571758368601901E-3"/>
                  <c:y val="-2.5556772544724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847-4377-9FF4-1A0B825A323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3466717968449263E-2"/>
                  <c:y val="-2.1905805038335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847-4377-9FF4-1A0B825A323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'การขึ้นสถานะและสิทธิ (2)'!$A$3:$A$11</c:f>
              <c:strCache>
                <c:ptCount val="9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  <c:pt idx="8">
                  <c:v>รวม</c:v>
                </c:pt>
              </c:strCache>
            </c:strRef>
          </c:cat>
          <c:val>
            <c:numRef>
              <c:f>'การขึ้นสถานะและสิทธิ (2)'!$B$3:$B$11</c:f>
              <c:numCache>
                <c:formatCode>General</c:formatCode>
                <c:ptCount val="9"/>
                <c:pt idx="1">
                  <c:v>6</c:v>
                </c:pt>
                <c:pt idx="2">
                  <c:v>4</c:v>
                </c:pt>
                <c:pt idx="3">
                  <c:v>11</c:v>
                </c:pt>
                <c:pt idx="4">
                  <c:v>4</c:v>
                </c:pt>
                <c:pt idx="5">
                  <c:v>6</c:v>
                </c:pt>
                <c:pt idx="6">
                  <c:v>1</c:v>
                </c:pt>
                <c:pt idx="7">
                  <c:v>6</c:v>
                </c:pt>
                <c:pt idx="8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47-4377-9FF4-1A0B825A3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5901904"/>
        <c:axId val="1225894832"/>
        <c:axId val="0"/>
      </c:bar3DChart>
      <c:catAx>
        <c:axId val="122590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94832"/>
        <c:crosses val="autoZero"/>
        <c:auto val="1"/>
        <c:lblAlgn val="ctr"/>
        <c:lblOffset val="100"/>
        <c:noMultiLvlLbl val="0"/>
      </c:catAx>
      <c:valAx>
        <c:axId val="122589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0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การขึ้นสถานะและสิทธิ!$B$2</c:f>
              <c:strCache>
                <c:ptCount val="1"/>
                <c:pt idx="0">
                  <c:v>จำนวน (แห่ง)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การขึ้นสถานะและสิทธิ!$A$3:$A$11</c:f>
              <c:strCache>
                <c:ptCount val="9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  <c:pt idx="8">
                  <c:v>รวม</c:v>
                </c:pt>
              </c:strCache>
            </c:strRef>
          </c:cat>
          <c:val>
            <c:numRef>
              <c:f>การขึ้นสถานะและสิทธิ!$B$3:$B$11</c:f>
              <c:numCache>
                <c:formatCode>General</c:formatCode>
                <c:ptCount val="9"/>
                <c:pt idx="1">
                  <c:v>6</c:v>
                </c:pt>
                <c:pt idx="2">
                  <c:v>4</c:v>
                </c:pt>
                <c:pt idx="3">
                  <c:v>11</c:v>
                </c:pt>
                <c:pt idx="4">
                  <c:v>4</c:v>
                </c:pt>
                <c:pt idx="5">
                  <c:v>6</c:v>
                </c:pt>
                <c:pt idx="6">
                  <c:v>1</c:v>
                </c:pt>
                <c:pt idx="7">
                  <c:v>6</c:v>
                </c:pt>
                <c:pt idx="8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A5-4CAC-A2D8-43C9D33B486E}"/>
            </c:ext>
          </c:extLst>
        </c:ser>
        <c:ser>
          <c:idx val="1"/>
          <c:order val="1"/>
          <c:tx>
            <c:strRef>
              <c:f>การขึ้นสถานะและสิทธิ!$C$2</c:f>
              <c:strCache>
                <c:ptCount val="1"/>
                <c:pt idx="0">
                  <c:v>ชาย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การขึ้นสถานะและสิทธิ!$A$3:$A$11</c:f>
              <c:strCache>
                <c:ptCount val="9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  <c:pt idx="8">
                  <c:v>รวม</c:v>
                </c:pt>
              </c:strCache>
            </c:strRef>
          </c:cat>
          <c:val>
            <c:numRef>
              <c:f>การขึ้นสถานะและสิทธิ!$C$3:$C$11</c:f>
              <c:numCache>
                <c:formatCode>#,##0</c:formatCode>
                <c:ptCount val="9"/>
                <c:pt idx="1">
                  <c:v>1012</c:v>
                </c:pt>
                <c:pt idx="2">
                  <c:v>166</c:v>
                </c:pt>
                <c:pt idx="3">
                  <c:v>1286</c:v>
                </c:pt>
                <c:pt idx="4">
                  <c:v>453</c:v>
                </c:pt>
                <c:pt idx="5">
                  <c:v>2020</c:v>
                </c:pt>
                <c:pt idx="6">
                  <c:v>52</c:v>
                </c:pt>
                <c:pt idx="7">
                  <c:v>281</c:v>
                </c:pt>
                <c:pt idx="8">
                  <c:v>5270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A5-4CAC-A2D8-43C9D33B486E}"/>
            </c:ext>
          </c:extLst>
        </c:ser>
        <c:ser>
          <c:idx val="2"/>
          <c:order val="2"/>
          <c:tx>
            <c:strRef>
              <c:f>การขึ้นสถานะและสิทธิ!$D$2</c:f>
              <c:strCache>
                <c:ptCount val="1"/>
                <c:pt idx="0">
                  <c:v>หญิง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การขึ้นสถานะและสิทธิ!$A$3:$A$11</c:f>
              <c:strCache>
                <c:ptCount val="9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  <c:pt idx="8">
                  <c:v>รวม</c:v>
                </c:pt>
              </c:strCache>
            </c:strRef>
          </c:cat>
          <c:val>
            <c:numRef>
              <c:f>การขึ้นสถานะและสิทธิ!$D$3:$D$11</c:f>
              <c:numCache>
                <c:formatCode>#,##0</c:formatCode>
                <c:ptCount val="9"/>
                <c:pt idx="1">
                  <c:v>1309</c:v>
                </c:pt>
                <c:pt idx="2">
                  <c:v>222</c:v>
                </c:pt>
                <c:pt idx="3">
                  <c:v>2267</c:v>
                </c:pt>
                <c:pt idx="4">
                  <c:v>495</c:v>
                </c:pt>
                <c:pt idx="5">
                  <c:v>2509</c:v>
                </c:pt>
                <c:pt idx="6">
                  <c:v>34</c:v>
                </c:pt>
                <c:pt idx="7">
                  <c:v>295</c:v>
                </c:pt>
                <c:pt idx="8">
                  <c:v>7131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A5-4CAC-A2D8-43C9D33B486E}"/>
            </c:ext>
          </c:extLst>
        </c:ser>
        <c:ser>
          <c:idx val="3"/>
          <c:order val="3"/>
          <c:tx>
            <c:strRef>
              <c:f>การขึ้นสถานะและสิทธิ!$E$2</c:f>
              <c:strCache>
                <c:ptCount val="1"/>
                <c:pt idx="0">
                  <c:v>ไม่ระบุเพศ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การขึ้นสถานะและสิทธิ!$A$3:$A$11</c:f>
              <c:strCache>
                <c:ptCount val="9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  <c:pt idx="8">
                  <c:v>รวม</c:v>
                </c:pt>
              </c:strCache>
            </c:strRef>
          </c:cat>
          <c:val>
            <c:numRef>
              <c:f>การขึ้นสถานะและสิทธิ!$E$3:$E$11</c:f>
              <c:numCache>
                <c:formatCode>#,##0</c:formatCode>
                <c:ptCount val="9"/>
                <c:pt idx="1">
                  <c:v>85</c:v>
                </c:pt>
                <c:pt idx="2">
                  <c:v>0</c:v>
                </c:pt>
                <c:pt idx="3">
                  <c:v>48</c:v>
                </c:pt>
                <c:pt idx="4">
                  <c:v>6</c:v>
                </c:pt>
                <c:pt idx="5">
                  <c:v>47</c:v>
                </c:pt>
                <c:pt idx="6">
                  <c:v>10</c:v>
                </c:pt>
                <c:pt idx="7">
                  <c:v>399</c:v>
                </c:pt>
                <c:pt idx="8">
                  <c:v>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7A5-4CAC-A2D8-43C9D33B486E}"/>
            </c:ext>
          </c:extLst>
        </c:ser>
        <c:ser>
          <c:idx val="4"/>
          <c:order val="4"/>
          <c:tx>
            <c:strRef>
              <c:f>การขึ้นสถานะและสิทธิ!$F$2</c:f>
              <c:strCache>
                <c:ptCount val="1"/>
                <c:pt idx="0">
                  <c:v>รวม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การขึ้นสถานะและสิทธิ!$A$3:$A$11</c:f>
              <c:strCache>
                <c:ptCount val="9"/>
                <c:pt idx="1">
                  <c:v>นครพนม</c:v>
                </c:pt>
                <c:pt idx="2">
                  <c:v>บึงกาฬ</c:v>
                </c:pt>
                <c:pt idx="3">
                  <c:v>เลย </c:v>
                </c:pt>
                <c:pt idx="4">
                  <c:v>สกลนคร</c:v>
                </c:pt>
                <c:pt idx="5">
                  <c:v>หนองคาย</c:v>
                </c:pt>
                <c:pt idx="6">
                  <c:v>หนองบัวลำภู</c:v>
                </c:pt>
                <c:pt idx="7">
                  <c:v>อุดรธานี</c:v>
                </c:pt>
                <c:pt idx="8">
                  <c:v>รวม</c:v>
                </c:pt>
              </c:strCache>
            </c:strRef>
          </c:cat>
          <c:val>
            <c:numRef>
              <c:f>การขึ้นสถานะและสิทธิ!$F$3:$F$11</c:f>
              <c:numCache>
                <c:formatCode>#,##0</c:formatCode>
                <c:ptCount val="9"/>
                <c:pt idx="1">
                  <c:v>2406</c:v>
                </c:pt>
                <c:pt idx="2">
                  <c:v>388</c:v>
                </c:pt>
                <c:pt idx="3">
                  <c:v>3601</c:v>
                </c:pt>
                <c:pt idx="4">
                  <c:v>954</c:v>
                </c:pt>
                <c:pt idx="5">
                  <c:v>4576</c:v>
                </c:pt>
                <c:pt idx="6">
                  <c:v>96</c:v>
                </c:pt>
                <c:pt idx="7">
                  <c:v>975</c:v>
                </c:pt>
                <c:pt idx="8">
                  <c:v>12996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7A5-4CAC-A2D8-43C9D33B4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5905168"/>
        <c:axId val="1225907888"/>
        <c:axId val="0"/>
      </c:bar3DChart>
      <c:catAx>
        <c:axId val="122590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07888"/>
        <c:crosses val="autoZero"/>
        <c:auto val="1"/>
        <c:lblAlgn val="ctr"/>
        <c:lblOffset val="100"/>
        <c:noMultiLvlLbl val="0"/>
      </c:catAx>
      <c:valAx>
        <c:axId val="122590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0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รายการเคลมตามสถานะประเภทบริการ (หน่วย:เคส) เขต 8 ข้อมูลสะสม (1 - 31 ตุลาคม 2567)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908432"/>
        <c:axId val="1225908976"/>
      </c:barChart>
      <c:catAx>
        <c:axId val="122590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08976"/>
        <c:crosses val="autoZero"/>
        <c:auto val="1"/>
        <c:lblAlgn val="ctr"/>
        <c:lblOffset val="100"/>
        <c:noMultiLvlLbl val="0"/>
      </c:catAx>
      <c:valAx>
        <c:axId val="122590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0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รายการเคลมตามสถานะประเภทบริการ (หน่วย:เคส) เขต 8 ข้อมูลสะสม (1 - 31 ตุลาคม 2567)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895376"/>
        <c:axId val="1225895920"/>
      </c:barChart>
      <c:catAx>
        <c:axId val="122589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95920"/>
        <c:crosses val="autoZero"/>
        <c:auto val="1"/>
        <c:lblAlgn val="ctr"/>
        <c:lblOffset val="100"/>
        <c:noMultiLvlLbl val="0"/>
      </c:catAx>
      <c:valAx>
        <c:axId val="122589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9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รายการเคลมตามสถานะประเภทบริการ (หน่วย:เคส) เขต 8 ข้อมูลสะสม (1 - 31 ตุลาคม 2567)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รายจังหวัด!#REF!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25E-4A3A-89D9-36A2375B3CF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รายจังหวัด!#REF!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898640"/>
        <c:axId val="1225899728"/>
      </c:barChart>
      <c:catAx>
        <c:axId val="122589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99728"/>
        <c:crosses val="autoZero"/>
        <c:auto val="1"/>
        <c:lblAlgn val="ctr"/>
        <c:lblOffset val="100"/>
        <c:noMultiLvlLbl val="0"/>
      </c:catAx>
      <c:valAx>
        <c:axId val="122589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9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ONE</a:t>
            </a:r>
            <a:r>
              <a:rPr lang="en-US" sz="2800" b="1" baseline="0"/>
              <a:t> ID</a:t>
            </a:r>
            <a:endParaRPr lang="eu-ES" sz="2800" b="1"/>
          </a:p>
        </c:rich>
      </c:tx>
      <c:layout>
        <c:manualLayout>
          <c:xMode val="edge"/>
          <c:yMode val="edge"/>
          <c:x val="0.4588604549431321"/>
          <c:y val="1.5894038077484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28-4218-AA34-1243D33AC3F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328-4218-AA34-1243D33AC3F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328-4218-AA34-1243D33AC3F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328-4218-AA34-1243D33AC3F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328-4218-AA34-1243D33AC3F3}"/>
              </c:ext>
            </c:extLst>
          </c:dPt>
          <c:dLbls>
            <c:dLbl>
              <c:idx val="0"/>
              <c:layout>
                <c:manualLayout>
                  <c:x val="1.5775638129220487E-2"/>
                  <c:y val="-4.3338678310602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328-4218-AA34-1243D33AC3F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348820683062359E-2"/>
                  <c:y val="-4.3338678310603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28-4218-AA34-1243D33AC3F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8878190646101964E-3"/>
                  <c:y val="-3.8523269609424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28-4218-AA34-1243D33AC3F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517092086146991E-2"/>
                  <c:y val="-2.8892452207068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28-4218-AA34-1243D33AC3F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7607366726135854E-2"/>
                  <c:y val="-3.85232696094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28-4218-AA34-1243D33AC3F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775638129220393E-2"/>
                  <c:y val="-3.8523269609424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328-4218-AA34-1243D33AC3F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'ONE ID (2)'!$B$3:$B$8</c:f>
              <c:strCache>
                <c:ptCount val="6"/>
                <c:pt idx="0">
                  <c:v>หนองบัวลำภู</c:v>
                </c:pt>
                <c:pt idx="1">
                  <c:v>นากลาง</c:v>
                </c:pt>
                <c:pt idx="2">
                  <c:v>โนนสัง</c:v>
                </c:pt>
                <c:pt idx="3">
                  <c:v>ศรีบุญเรือง</c:v>
                </c:pt>
                <c:pt idx="4">
                  <c:v>สุวรรณคูหา</c:v>
                </c:pt>
                <c:pt idx="5">
                  <c:v>นาวัง </c:v>
                </c:pt>
              </c:strCache>
            </c:strRef>
          </c:cat>
          <c:val>
            <c:numRef>
              <c:f>'ONE ID (2)'!$C$3:$C$8</c:f>
              <c:numCache>
                <c:formatCode>#,##0.00</c:formatCode>
                <c:ptCount val="6"/>
                <c:pt idx="0">
                  <c:v>3734072.2499999995</c:v>
                </c:pt>
                <c:pt idx="1">
                  <c:v>188767.57000000004</c:v>
                </c:pt>
                <c:pt idx="2">
                  <c:v>48760.649999999994</c:v>
                </c:pt>
                <c:pt idx="3">
                  <c:v>375725.95000000007</c:v>
                </c:pt>
                <c:pt idx="4">
                  <c:v>351046.42</c:v>
                </c:pt>
                <c:pt idx="5">
                  <c:v>118256.66999999997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8-4218-AA34-1243D33AC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3427968"/>
        <c:axId val="1285009344"/>
        <c:axId val="0"/>
      </c:bar3DChart>
      <c:catAx>
        <c:axId val="10534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009344"/>
        <c:crosses val="autoZero"/>
        <c:auto val="1"/>
        <c:lblAlgn val="ctr"/>
        <c:lblOffset val="100"/>
        <c:noMultiLvlLbl val="0"/>
      </c:catAx>
      <c:valAx>
        <c:axId val="128500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42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ภาพรวมรายจังหวัด ในเขตสุขภาพที่ 8 </a:t>
            </a:r>
            <a:endParaRPr lang="eu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866769552748E-2"/>
          <c:y val="0.10749857566505486"/>
          <c:w val="0.90438160407865242"/>
          <c:h val="0.811863614450791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16B-4C6D-A13F-17CF83FEDE2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16B-4C6D-A13F-17CF83FEDE2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16B-4C6D-A13F-17CF83FEDE2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16B-4C6D-A13F-17CF83FEDE2B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16B-4C6D-A13F-17CF83FEDE2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16B-4C6D-A13F-17CF83FEDE2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16B-4C6D-A13F-17CF83FEDE2B}"/>
              </c:ext>
            </c:extLst>
          </c:dPt>
          <c:cat>
            <c:strRef>
              <c:f>Sheet2!$D$5:$D$11</c:f>
              <c:strCache>
                <c:ptCount val="7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</c:strCache>
            </c:strRef>
          </c:cat>
          <c:val>
            <c:numRef>
              <c:f>Sheet2!$E$5:$E$11</c:f>
              <c:numCache>
                <c:formatCode>#,##0</c:formatCode>
                <c:ptCount val="7"/>
                <c:pt idx="0">
                  <c:v>2234718</c:v>
                </c:pt>
                <c:pt idx="1">
                  <c:v>964797</c:v>
                </c:pt>
                <c:pt idx="2">
                  <c:v>2044207</c:v>
                </c:pt>
                <c:pt idx="3">
                  <c:v>3467537</c:v>
                </c:pt>
                <c:pt idx="4">
                  <c:v>1510965</c:v>
                </c:pt>
                <c:pt idx="5">
                  <c:v>1171348</c:v>
                </c:pt>
                <c:pt idx="6">
                  <c:v>3668419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6B-4C6D-A13F-17CF83FE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5008256"/>
        <c:axId val="1285011520"/>
      </c:barChart>
      <c:catAx>
        <c:axId val="12850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011520"/>
        <c:crosses val="autoZero"/>
        <c:auto val="1"/>
        <c:lblAlgn val="ctr"/>
        <c:lblOffset val="100"/>
        <c:noMultiLvlLbl val="0"/>
      </c:catAx>
      <c:valAx>
        <c:axId val="128501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00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483870</xdr:colOff>
      <xdr:row>13</xdr:row>
      <xdr:rowOff>156210</xdr:rowOff>
    </xdr:from>
    <xdr:to>
      <xdr:col>7</xdr:col>
      <xdr:colOff>236220</xdr:colOff>
      <xdr:row>36</xdr:row>
      <xdr:rowOff>22860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DADA3410-C747-71BB-67DD-9C569501C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13</xdr:row>
      <xdr:rowOff>160020</xdr:rowOff>
    </xdr:from>
    <xdr:to>
      <xdr:col>15</xdr:col>
      <xdr:colOff>476250</xdr:colOff>
      <xdr:row>36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83ECA1D6-3865-B4A7-63E1-BDB00A88A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6</xdr:row>
      <xdr:rowOff>50800</xdr:rowOff>
    </xdr:from>
    <xdr:to>
      <xdr:col>31</xdr:col>
      <xdr:colOff>91440</xdr:colOff>
      <xdr:row>51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1CCCD109-56DC-DE99-5636-E2B416828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6</xdr:row>
      <xdr:rowOff>165100</xdr:rowOff>
    </xdr:from>
    <xdr:to>
      <xdr:col>26</xdr:col>
      <xdr:colOff>254000</xdr:colOff>
      <xdr:row>43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61978CA-8F0F-EC7F-C24F-9971C4E70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292101</xdr:rowOff>
    </xdr:from>
    <xdr:to>
      <xdr:col>18</xdr:col>
      <xdr:colOff>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553810</xdr:colOff>
      <xdr:row>18</xdr:row>
      <xdr:rowOff>40085</xdr:rowOff>
    </xdr:from>
    <xdr:to>
      <xdr:col>6</xdr:col>
      <xdr:colOff>222759</xdr:colOff>
      <xdr:row>29</xdr:row>
      <xdr:rowOff>32658</xdr:rowOff>
    </xdr:to>
    <xdr:grpSp>
      <xdr:nvGrpSpPr>
        <xdr:cNvPr id="3" name="Group 2"/>
        <xdr:cNvGrpSpPr/>
      </xdr:nvGrpSpPr>
      <xdr:grpSpPr>
        <a:xfrm>
          <a:off x="553810" y="5972799"/>
          <a:ext cx="6363663" cy="2387430"/>
          <a:chOff x="684439" y="5885713"/>
          <a:chExt cx="4338920" cy="2387430"/>
        </a:xfrm>
      </xdr:grpSpPr>
      <xdr:pic>
        <xdr:nvPicPr>
          <xdr:cNvPr id="4" name="Picture 3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b="13054"/>
          <a:stretch/>
        </xdr:blipFill>
        <xdr:spPr>
          <a:xfrm>
            <a:off x="684439" y="5885713"/>
            <a:ext cx="4338920" cy="2387430"/>
          </a:xfrm>
          <a:prstGeom prst="rect">
            <a:avLst/>
          </a:prstGeom>
        </xdr:spPr>
      </xdr:pic>
      <xdr:sp macro="" textlink="">
        <xdr:nvSpPr>
          <xdr:cNvPr id="5" name="Rectangle 4"/>
          <xdr:cNvSpPr/>
        </xdr:nvSpPr>
        <xdr:spPr>
          <a:xfrm>
            <a:off x="884464" y="7164161"/>
            <a:ext cx="4109357" cy="321128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2280557" y="7135586"/>
            <a:ext cx="238125" cy="30343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 b="1">
                <a:solidFill>
                  <a:srgbClr val="FF0000"/>
                </a:solidFill>
              </a:rPr>
              <a:t>1</a:t>
            </a:r>
          </a:p>
        </xdr:txBody>
      </xdr:sp>
    </xdr:grpSp>
    <xdr:clientData/>
  </xdr:twoCellAnchor>
  <xdr:twoCellAnchor>
    <xdr:from>
      <xdr:col>6</xdr:col>
      <xdr:colOff>502104</xdr:colOff>
      <xdr:row>18</xdr:row>
      <xdr:rowOff>22396</xdr:rowOff>
    </xdr:from>
    <xdr:to>
      <xdr:col>12</xdr:col>
      <xdr:colOff>627289</xdr:colOff>
      <xdr:row>29</xdr:row>
      <xdr:rowOff>108858</xdr:rowOff>
    </xdr:to>
    <xdr:grpSp>
      <xdr:nvGrpSpPr>
        <xdr:cNvPr id="7" name="Group 6"/>
        <xdr:cNvGrpSpPr/>
      </xdr:nvGrpSpPr>
      <xdr:grpSpPr>
        <a:xfrm>
          <a:off x="7196818" y="5955110"/>
          <a:ext cx="4305300" cy="2481319"/>
          <a:chOff x="5270046" y="5922453"/>
          <a:chExt cx="4305300" cy="2655490"/>
        </a:xfrm>
      </xdr:grpSpPr>
      <xdr:pic>
        <xdr:nvPicPr>
          <xdr:cNvPr id="8" name="Picture 7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3363" t="4261" r="4412" b="17913"/>
          <a:stretch/>
        </xdr:blipFill>
        <xdr:spPr>
          <a:xfrm>
            <a:off x="5270046" y="5922453"/>
            <a:ext cx="4305300" cy="2655490"/>
          </a:xfrm>
          <a:prstGeom prst="rect">
            <a:avLst/>
          </a:prstGeom>
        </xdr:spPr>
      </xdr:pic>
      <xdr:sp macro="" textlink="">
        <xdr:nvSpPr>
          <xdr:cNvPr id="9" name="Rectangle 8"/>
          <xdr:cNvSpPr/>
        </xdr:nvSpPr>
        <xdr:spPr>
          <a:xfrm>
            <a:off x="5346246" y="7068911"/>
            <a:ext cx="4199165" cy="370114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0" name="Rectangle 9"/>
          <xdr:cNvSpPr/>
        </xdr:nvSpPr>
        <xdr:spPr>
          <a:xfrm>
            <a:off x="5336721" y="7466239"/>
            <a:ext cx="4199165" cy="370115"/>
          </a:xfrm>
          <a:prstGeom prst="rect">
            <a:avLst/>
          </a:prstGeom>
          <a:noFill/>
          <a:ln w="28575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6463393" y="7511767"/>
            <a:ext cx="238125" cy="3034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 b="1">
                <a:solidFill>
                  <a:srgbClr val="FF0000"/>
                </a:solidFill>
              </a:rPr>
              <a:t>3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6225268" y="7047764"/>
            <a:ext cx="238125" cy="30343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 b="1">
                <a:solidFill>
                  <a:srgbClr val="FF0000"/>
                </a:solidFill>
              </a:rPr>
              <a:t>2</a:t>
            </a:r>
          </a:p>
        </xdr:txBody>
      </xdr:sp>
    </xdr:grpSp>
    <xdr:clientData/>
  </xdr:twoCellAnchor>
  <xdr:twoCellAnchor>
    <xdr:from>
      <xdr:col>13</xdr:col>
      <xdr:colOff>399953</xdr:colOff>
      <xdr:row>17</xdr:row>
      <xdr:rowOff>171450</xdr:rowOff>
    </xdr:from>
    <xdr:to>
      <xdr:col>20</xdr:col>
      <xdr:colOff>428625</xdr:colOff>
      <xdr:row>29</xdr:row>
      <xdr:rowOff>125436</xdr:rowOff>
    </xdr:to>
    <xdr:grpSp>
      <xdr:nvGrpSpPr>
        <xdr:cNvPr id="13" name="Group 12"/>
        <xdr:cNvGrpSpPr/>
      </xdr:nvGrpSpPr>
      <xdr:grpSpPr>
        <a:xfrm>
          <a:off x="11971467" y="5886450"/>
          <a:ext cx="4905472" cy="2566557"/>
          <a:chOff x="9946724" y="5886450"/>
          <a:chExt cx="4905472" cy="2566557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946724" y="5886450"/>
            <a:ext cx="4905472" cy="2566557"/>
          </a:xfrm>
          <a:prstGeom prst="rect">
            <a:avLst/>
          </a:prstGeom>
        </xdr:spPr>
      </xdr:pic>
      <xdr:sp macro="" textlink="">
        <xdr:nvSpPr>
          <xdr:cNvPr id="15" name="Rectangle 14"/>
          <xdr:cNvSpPr/>
        </xdr:nvSpPr>
        <xdr:spPr>
          <a:xfrm>
            <a:off x="10127796" y="8044542"/>
            <a:ext cx="4610100" cy="311603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11321143" y="8023396"/>
            <a:ext cx="238125" cy="31160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 b="1">
                <a:solidFill>
                  <a:srgbClr val="FF0000"/>
                </a:solidFill>
              </a:rPr>
              <a:t>4</a:t>
            </a:r>
          </a:p>
        </xdr:txBody>
      </xdr:sp>
    </xdr:grpSp>
    <xdr:clientData/>
  </xdr:twoCellAnchor>
  <xdr:twoCellAnchor>
    <xdr:from>
      <xdr:col>21</xdr:col>
      <xdr:colOff>151038</xdr:colOff>
      <xdr:row>18</xdr:row>
      <xdr:rowOff>49735</xdr:rowOff>
    </xdr:from>
    <xdr:to>
      <xdr:col>28</xdr:col>
      <xdr:colOff>522514</xdr:colOff>
      <xdr:row>30</xdr:row>
      <xdr:rowOff>184881</xdr:rowOff>
    </xdr:to>
    <xdr:grpSp>
      <xdr:nvGrpSpPr>
        <xdr:cNvPr id="17" name="Group 16"/>
        <xdr:cNvGrpSpPr/>
      </xdr:nvGrpSpPr>
      <xdr:grpSpPr>
        <a:xfrm>
          <a:off x="17296038" y="5982449"/>
          <a:ext cx="5248276" cy="2747718"/>
          <a:chOff x="15358381" y="5884478"/>
          <a:chExt cx="5248276" cy="2747718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358381" y="5884478"/>
            <a:ext cx="5248276" cy="2747718"/>
          </a:xfrm>
          <a:prstGeom prst="rect">
            <a:avLst/>
          </a:prstGeom>
        </xdr:spPr>
      </xdr:pic>
      <xdr:sp macro="" textlink="">
        <xdr:nvSpPr>
          <xdr:cNvPr id="19" name="Rectangle 18"/>
          <xdr:cNvSpPr/>
        </xdr:nvSpPr>
        <xdr:spPr>
          <a:xfrm>
            <a:off x="15482206" y="7126061"/>
            <a:ext cx="5000625" cy="340178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20" name="Rectangle 19"/>
          <xdr:cNvSpPr/>
        </xdr:nvSpPr>
        <xdr:spPr>
          <a:xfrm>
            <a:off x="15472682" y="7494814"/>
            <a:ext cx="5010150" cy="370115"/>
          </a:xfrm>
          <a:prstGeom prst="rect">
            <a:avLst/>
          </a:prstGeom>
          <a:noFill/>
          <a:ln w="28575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16378918" y="7152539"/>
            <a:ext cx="229961" cy="31160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 b="1">
                <a:solidFill>
                  <a:srgbClr val="FF0000"/>
                </a:solidFill>
              </a:rPr>
              <a:t>5</a:t>
            </a: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16464643" y="7540342"/>
            <a:ext cx="229961" cy="3034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 b="1">
                <a:solidFill>
                  <a:srgbClr val="FF0000"/>
                </a:solidFill>
              </a:rPr>
              <a:t>6</a:t>
            </a:r>
          </a:p>
        </xdr:txBody>
      </xdr:sp>
    </xdr:grpSp>
    <xdr:clientData/>
  </xdr:twoCellAnchor>
  <xdr:twoCellAnchor>
    <xdr:from>
      <xdr:col>0</xdr:col>
      <xdr:colOff>444953</xdr:colOff>
      <xdr:row>31</xdr:row>
      <xdr:rowOff>5427</xdr:rowOff>
    </xdr:from>
    <xdr:to>
      <xdr:col>18</xdr:col>
      <xdr:colOff>103189</xdr:colOff>
      <xdr:row>58</xdr:row>
      <xdr:rowOff>47376</xdr:rowOff>
    </xdr:to>
    <xdr:grpSp>
      <xdr:nvGrpSpPr>
        <xdr:cNvPr id="23" name="Group 22"/>
        <xdr:cNvGrpSpPr/>
      </xdr:nvGrpSpPr>
      <xdr:grpSpPr>
        <a:xfrm>
          <a:off x="444953" y="8768427"/>
          <a:ext cx="14713179" cy="5920235"/>
          <a:chOff x="619125" y="8801084"/>
          <a:chExt cx="12688436" cy="5920235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19125" y="8801084"/>
            <a:ext cx="12688436" cy="5920235"/>
          </a:xfrm>
          <a:prstGeom prst="rect">
            <a:avLst/>
          </a:prstGeom>
        </xdr:spPr>
      </xdr:pic>
      <xdr:sp macro="" textlink="">
        <xdr:nvSpPr>
          <xdr:cNvPr id="25" name="Rectangle 24"/>
          <xdr:cNvSpPr/>
        </xdr:nvSpPr>
        <xdr:spPr>
          <a:xfrm>
            <a:off x="6347732" y="12039600"/>
            <a:ext cx="2615294" cy="966107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26" name="Rectangle 25"/>
          <xdr:cNvSpPr/>
        </xdr:nvSpPr>
        <xdr:spPr>
          <a:xfrm>
            <a:off x="3048000" y="10711542"/>
            <a:ext cx="6640286" cy="304800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27" name="Rectangle 26"/>
          <xdr:cNvSpPr/>
        </xdr:nvSpPr>
        <xdr:spPr>
          <a:xfrm>
            <a:off x="3035753" y="11133346"/>
            <a:ext cx="6652532" cy="329311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292101</xdr:rowOff>
    </xdr:from>
    <xdr:to>
      <xdr:col>18</xdr:col>
      <xdr:colOff>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292101</xdr:rowOff>
    </xdr:from>
    <xdr:to>
      <xdr:col>18</xdr:col>
      <xdr:colOff>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77046</xdr:rowOff>
    </xdr:from>
    <xdr:to>
      <xdr:col>2</xdr:col>
      <xdr:colOff>1010074</xdr:colOff>
      <xdr:row>0</xdr:row>
      <xdr:rowOff>381000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A7E0A66-1432-4146-BB5C-63F80B16B708}"/>
            </a:ext>
          </a:extLst>
        </xdr:cNvPr>
        <xdr:cNvSpPr txBox="1"/>
      </xdr:nvSpPr>
      <xdr:spPr>
        <a:xfrm>
          <a:off x="10004214" y="77046"/>
          <a:ext cx="2725420" cy="303954"/>
        </a:xfrm>
        <a:prstGeom prst="rect">
          <a:avLst/>
        </a:prstGeom>
        <a:noFill/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solidFill>
                <a:schemeClr val="tx1"/>
              </a:solidFill>
            </a:rPr>
            <a:t>ข้อมูล ณ 2</a:t>
          </a:r>
          <a:r>
            <a:rPr lang="en-US" sz="1100">
              <a:solidFill>
                <a:schemeClr val="tx1"/>
              </a:solidFill>
            </a:rPr>
            <a:t>3</a:t>
          </a:r>
          <a:r>
            <a:rPr lang="th-TH" sz="1100" baseline="0">
              <a:solidFill>
                <a:schemeClr val="tx1"/>
              </a:solidFill>
            </a:rPr>
            <a:t> </a:t>
          </a:r>
          <a:r>
            <a:rPr lang="th-TH" sz="1100">
              <a:solidFill>
                <a:schemeClr val="tx1"/>
              </a:solidFill>
            </a:rPr>
            <a:t>เมษายน 2567</a:t>
          </a:r>
          <a:r>
            <a:rPr lang="en-US" sz="1100">
              <a:solidFill>
                <a:schemeClr val="tx1"/>
              </a:solidFill>
            </a:rPr>
            <a:t> </a:t>
          </a:r>
          <a:r>
            <a:rPr lang="th-TH" sz="1100">
              <a:solidFill>
                <a:schemeClr val="tx1"/>
              </a:solidFill>
            </a:rPr>
            <a:t>เวลา</a:t>
          </a:r>
          <a:r>
            <a:rPr lang="th-TH" sz="1100" baseline="0">
              <a:solidFill>
                <a:schemeClr val="tx1"/>
              </a:solidFill>
            </a:rPr>
            <a:t> 1</a:t>
          </a:r>
          <a:r>
            <a:rPr lang="en-US" sz="1100" baseline="0">
              <a:solidFill>
                <a:schemeClr val="tx1"/>
              </a:solidFill>
            </a:rPr>
            <a:t>6</a:t>
          </a:r>
          <a:r>
            <a:rPr lang="th-TH" sz="1100" baseline="0">
              <a:solidFill>
                <a:schemeClr val="tx1"/>
              </a:solidFill>
            </a:rPr>
            <a:t>.00 น.</a:t>
          </a:r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0</xdr:row>
      <xdr:rowOff>245533</xdr:rowOff>
    </xdr:from>
    <xdr:to>
      <xdr:col>19</xdr:col>
      <xdr:colOff>25400</xdr:colOff>
      <xdr:row>28</xdr:row>
      <xdr:rowOff>93134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A0D6587B-875B-7742-B5AD-1FA29B76E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556261</xdr:colOff>
      <xdr:row>3</xdr:row>
      <xdr:rowOff>219075</xdr:rowOff>
    </xdr:from>
    <xdr:to>
      <xdr:col>19</xdr:col>
      <xdr:colOff>565785</xdr:colOff>
      <xdr:row>10</xdr:row>
      <xdr:rowOff>371475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665D1E0-4514-4557-535B-28C67044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6</xdr:row>
      <xdr:rowOff>289560</xdr:rowOff>
    </xdr:from>
    <xdr:to>
      <xdr:col>9</xdr:col>
      <xdr:colOff>236220</xdr:colOff>
      <xdr:row>7</xdr:row>
      <xdr:rowOff>83820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86A06780-5B8C-77AD-43CB-E3EC40A22026}"/>
            </a:ext>
          </a:extLst>
        </xdr:cNvPr>
        <xdr:cNvSpPr txBox="1"/>
      </xdr:nvSpPr>
      <xdr:spPr>
        <a:xfrm>
          <a:off x="7757160" y="2987040"/>
          <a:ext cx="84582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1,496,181 </a:t>
          </a:r>
        </a:p>
      </xdr:txBody>
    </xdr:sp>
    <xdr:clientData/>
  </xdr:twoCellAnchor>
  <xdr:twoCellAnchor>
    <xdr:from>
      <xdr:col>8</xdr:col>
      <xdr:colOff>40957</xdr:colOff>
      <xdr:row>11</xdr:row>
      <xdr:rowOff>324801</xdr:rowOff>
    </xdr:from>
    <xdr:to>
      <xdr:col>22</xdr:col>
      <xdr:colOff>9524</xdr:colOff>
      <xdr:row>29</xdr:row>
      <xdr:rowOff>28574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930DA79F-7E90-4021-47D9-9DA6F7C69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481011</xdr:colOff>
      <xdr:row>32</xdr:row>
      <xdr:rowOff>85725</xdr:rowOff>
    </xdr:from>
    <xdr:to>
      <xdr:col>23</xdr:col>
      <xdr:colOff>28574</xdr:colOff>
      <xdr:row>47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EB71BF0-1677-7B01-E247-DC890A854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0.23372</cdr:x>
      <cdr:y>0.671</cdr:y>
    </cdr:from>
    <cdr:to>
      <cdr:x>0.31609</cdr:x>
      <cdr:y>0.73887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86A06780-5B8C-77AD-43CB-E3EC40A22026}"/>
            </a:ext>
          </a:extLst>
        </cdr:cNvPr>
        <cdr:cNvSpPr txBox="1"/>
      </cdr:nvSpPr>
      <cdr:spPr>
        <a:xfrm xmlns:a="http://schemas.openxmlformats.org/drawingml/2006/main">
          <a:off x="2039620" y="2755900"/>
          <a:ext cx="718819" cy="2787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100"/>
            <a:t>795,958  </a:t>
          </a:r>
        </a:p>
      </cdr:txBody>
    </cdr:sp>
  </cdr:relSizeAnchor>
  <cdr:relSizeAnchor xmlns:cdr="http://schemas.openxmlformats.org/drawingml/2006/chartDrawing">
    <cdr:from>
      <cdr:x>0.35858</cdr:x>
      <cdr:y>0.4261</cdr:y>
    </cdr:from>
    <cdr:to>
      <cdr:x>0.4555</cdr:x>
      <cdr:y>0.49474</cdr:y>
    </cdr:to>
    <cdr:sp macro="" textlink="">
      <cdr:nvSpPr>
        <cdr:cNvPr id="3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86A06780-5B8C-77AD-43CB-E3EC40A22026}"/>
            </a:ext>
          </a:extLst>
        </cdr:cNvPr>
        <cdr:cNvSpPr txBox="1"/>
      </cdr:nvSpPr>
      <cdr:spPr>
        <a:xfrm xmlns:a="http://schemas.openxmlformats.org/drawingml/2006/main">
          <a:off x="3129280" y="1750060"/>
          <a:ext cx="84582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100"/>
            <a:t>1,814,245  </a:t>
          </a:r>
        </a:p>
      </cdr:txBody>
    </cdr:sp>
  </cdr:relSizeAnchor>
  <cdr:relSizeAnchor xmlns:cdr="http://schemas.openxmlformats.org/drawingml/2006/chartDrawing">
    <cdr:from>
      <cdr:x>0.48519</cdr:x>
      <cdr:y>0.13667</cdr:y>
    </cdr:from>
    <cdr:to>
      <cdr:x>0.58211</cdr:x>
      <cdr:y>0.20532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86A06780-5B8C-77AD-43CB-E3EC40A22026}"/>
            </a:ext>
          </a:extLst>
        </cdr:cNvPr>
        <cdr:cNvSpPr txBox="1"/>
      </cdr:nvSpPr>
      <cdr:spPr>
        <a:xfrm xmlns:a="http://schemas.openxmlformats.org/drawingml/2006/main">
          <a:off x="4234180" y="561340"/>
          <a:ext cx="84582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100"/>
            <a:t>3,089,989 </a:t>
          </a:r>
        </a:p>
      </cdr:txBody>
    </cdr:sp>
  </cdr:relSizeAnchor>
  <cdr:relSizeAnchor xmlns:cdr="http://schemas.openxmlformats.org/drawingml/2006/chartDrawing">
    <cdr:from>
      <cdr:x>0.61355</cdr:x>
      <cdr:y>0.50031</cdr:y>
    </cdr:from>
    <cdr:to>
      <cdr:x>0.71047</cdr:x>
      <cdr:y>0.56895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86A06780-5B8C-77AD-43CB-E3EC40A22026}"/>
            </a:ext>
          </a:extLst>
        </cdr:cNvPr>
        <cdr:cNvSpPr txBox="1"/>
      </cdr:nvSpPr>
      <cdr:spPr>
        <a:xfrm xmlns:a="http://schemas.openxmlformats.org/drawingml/2006/main">
          <a:off x="5354320" y="2054860"/>
          <a:ext cx="84582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100"/>
            <a:t>1,466,986 </a:t>
          </a:r>
        </a:p>
      </cdr:txBody>
    </cdr:sp>
  </cdr:relSizeAnchor>
  <cdr:relSizeAnchor xmlns:cdr="http://schemas.openxmlformats.org/drawingml/2006/chartDrawing">
    <cdr:from>
      <cdr:x>0.755</cdr:x>
      <cdr:y>0.67285</cdr:y>
    </cdr:from>
    <cdr:to>
      <cdr:x>0.85192</cdr:x>
      <cdr:y>0.7415</cdr:y>
    </cdr:to>
    <cdr:sp macro="" textlink="">
      <cdr:nvSpPr>
        <cdr:cNvPr id="6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86A06780-5B8C-77AD-43CB-E3EC40A22026}"/>
            </a:ext>
          </a:extLst>
        </cdr:cNvPr>
        <cdr:cNvSpPr txBox="1"/>
      </cdr:nvSpPr>
      <cdr:spPr>
        <a:xfrm xmlns:a="http://schemas.openxmlformats.org/drawingml/2006/main">
          <a:off x="6588760" y="2763520"/>
          <a:ext cx="84582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100"/>
            <a:t>740,856  </a:t>
          </a:r>
        </a:p>
      </cdr:txBody>
    </cdr:sp>
  </cdr:relSizeAnchor>
  <cdr:relSizeAnchor xmlns:cdr="http://schemas.openxmlformats.org/drawingml/2006/chartDrawing">
    <cdr:from>
      <cdr:x>0.87987</cdr:x>
      <cdr:y>0.25356</cdr:y>
    </cdr:from>
    <cdr:to>
      <cdr:x>0.97679</cdr:x>
      <cdr:y>0.3222</cdr:y>
    </cdr:to>
    <cdr:sp macro="" textlink="">
      <cdr:nvSpPr>
        <cdr:cNvPr id="7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86A06780-5B8C-77AD-43CB-E3EC40A22026}"/>
            </a:ext>
          </a:extLst>
        </cdr:cNvPr>
        <cdr:cNvSpPr txBox="1"/>
      </cdr:nvSpPr>
      <cdr:spPr>
        <a:xfrm xmlns:a="http://schemas.openxmlformats.org/drawingml/2006/main">
          <a:off x="7678420" y="1041400"/>
          <a:ext cx="84582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100"/>
            <a:t>2,550,784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data%20hub/&#3612;&#3641;&#3657;&#3611;&#3656;&#3623;&#3618;&#3609;&#3629;&#3585;%20H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data%20hub/&#3612;&#3641;&#3657;&#3611;&#3656;&#3623;&#3618;&#3651;&#3609;%20HD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data%20hub/&#3612;&#3641;&#3657;&#3611;&#3656;&#3623;&#3618;&#3651;&#3609;%20C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-Dell\AppData\Roaming\Microsoft\Excel\&#3612;&#3641;&#3657;&#3611;&#3656;&#3623;&#3618;&#3651;&#3609;%20CMI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{worksheet}"/>
    </sheetNames>
    <sheetDataSet>
      <sheetData sheetId="0">
        <row r="4">
          <cell r="D4">
            <v>816465</v>
          </cell>
        </row>
        <row r="5">
          <cell r="D5">
            <v>342443</v>
          </cell>
        </row>
        <row r="6">
          <cell r="D6">
            <v>476726</v>
          </cell>
        </row>
        <row r="7">
          <cell r="D7">
            <v>497068</v>
          </cell>
        </row>
        <row r="8">
          <cell r="D8">
            <v>839388</v>
          </cell>
        </row>
        <row r="9">
          <cell r="D9">
            <v>359091</v>
          </cell>
        </row>
        <row r="10">
          <cell r="D10">
            <v>125865</v>
          </cell>
        </row>
        <row r="11">
          <cell r="D11">
            <v>109753</v>
          </cell>
        </row>
        <row r="12">
          <cell r="D12">
            <v>126575</v>
          </cell>
        </row>
        <row r="13">
          <cell r="D13">
            <v>99600</v>
          </cell>
        </row>
        <row r="14">
          <cell r="D14">
            <v>136421</v>
          </cell>
        </row>
        <row r="15">
          <cell r="D15">
            <v>112113</v>
          </cell>
        </row>
        <row r="16">
          <cell r="D16">
            <v>334113</v>
          </cell>
        </row>
        <row r="17">
          <cell r="D17">
            <v>24703</v>
          </cell>
        </row>
        <row r="18">
          <cell r="D18">
            <v>104321</v>
          </cell>
        </row>
        <row r="19">
          <cell r="D19">
            <v>217022</v>
          </cell>
        </row>
        <row r="20">
          <cell r="D20">
            <v>72237</v>
          </cell>
        </row>
        <row r="21">
          <cell r="D21">
            <v>82397</v>
          </cell>
        </row>
        <row r="22">
          <cell r="D22">
            <v>99186</v>
          </cell>
        </row>
        <row r="23">
          <cell r="D23">
            <v>110927</v>
          </cell>
        </row>
        <row r="24">
          <cell r="D24">
            <v>207000</v>
          </cell>
        </row>
        <row r="25">
          <cell r="D25">
            <v>124639</v>
          </cell>
        </row>
        <row r="26">
          <cell r="D26">
            <v>208691</v>
          </cell>
        </row>
        <row r="27">
          <cell r="D27">
            <v>93399</v>
          </cell>
        </row>
        <row r="28">
          <cell r="D28">
            <v>81722</v>
          </cell>
        </row>
        <row r="29">
          <cell r="D29">
            <v>56694</v>
          </cell>
        </row>
        <row r="30">
          <cell r="D30">
            <v>64413</v>
          </cell>
        </row>
        <row r="31">
          <cell r="D31">
            <v>69390</v>
          </cell>
        </row>
        <row r="32">
          <cell r="D32">
            <v>144643</v>
          </cell>
        </row>
        <row r="33">
          <cell r="D33">
            <v>89982</v>
          </cell>
        </row>
        <row r="34">
          <cell r="D34">
            <v>34659</v>
          </cell>
        </row>
        <row r="35">
          <cell r="D35">
            <v>63317</v>
          </cell>
        </row>
        <row r="36">
          <cell r="D36">
            <v>69452</v>
          </cell>
        </row>
        <row r="37">
          <cell r="D37">
            <v>214833</v>
          </cell>
        </row>
        <row r="38">
          <cell r="D38">
            <v>90798</v>
          </cell>
        </row>
        <row r="39">
          <cell r="D39">
            <v>73174</v>
          </cell>
        </row>
        <row r="40">
          <cell r="D40">
            <v>109680</v>
          </cell>
        </row>
        <row r="41">
          <cell r="D41">
            <v>260656</v>
          </cell>
        </row>
        <row r="42">
          <cell r="D42">
            <v>108444</v>
          </cell>
        </row>
        <row r="43">
          <cell r="D43">
            <v>153993</v>
          </cell>
        </row>
        <row r="44">
          <cell r="D44">
            <v>147709</v>
          </cell>
        </row>
        <row r="45">
          <cell r="D45">
            <v>65521</v>
          </cell>
        </row>
        <row r="46">
          <cell r="D46">
            <v>82278</v>
          </cell>
        </row>
        <row r="47">
          <cell r="D47">
            <v>119993</v>
          </cell>
        </row>
        <row r="48">
          <cell r="D48">
            <v>107540</v>
          </cell>
        </row>
        <row r="49">
          <cell r="D49">
            <v>80171</v>
          </cell>
        </row>
        <row r="50">
          <cell r="D50">
            <v>85954</v>
          </cell>
        </row>
        <row r="51">
          <cell r="D51">
            <v>38344</v>
          </cell>
        </row>
        <row r="52">
          <cell r="D52">
            <v>99100</v>
          </cell>
        </row>
        <row r="53">
          <cell r="D53">
            <v>69289</v>
          </cell>
        </row>
        <row r="54">
          <cell r="D54">
            <v>132306</v>
          </cell>
        </row>
        <row r="55">
          <cell r="D55">
            <v>133548</v>
          </cell>
        </row>
        <row r="56">
          <cell r="D56">
            <v>97200</v>
          </cell>
        </row>
        <row r="57">
          <cell r="D57">
            <v>38802</v>
          </cell>
        </row>
        <row r="58">
          <cell r="D58">
            <v>263487</v>
          </cell>
        </row>
        <row r="59">
          <cell r="D59">
            <v>94645</v>
          </cell>
        </row>
        <row r="60">
          <cell r="D60">
            <v>151740</v>
          </cell>
        </row>
        <row r="61">
          <cell r="D61">
            <v>153419</v>
          </cell>
        </row>
        <row r="62">
          <cell r="D62">
            <v>91707</v>
          </cell>
        </row>
        <row r="63">
          <cell r="D63">
            <v>58242</v>
          </cell>
        </row>
        <row r="64">
          <cell r="D64">
            <v>102409</v>
          </cell>
        </row>
        <row r="65">
          <cell r="D65">
            <v>92226</v>
          </cell>
        </row>
        <row r="66">
          <cell r="D66">
            <v>79338</v>
          </cell>
        </row>
        <row r="67">
          <cell r="D67">
            <v>94475</v>
          </cell>
        </row>
        <row r="68">
          <cell r="D68">
            <v>92507</v>
          </cell>
        </row>
        <row r="69">
          <cell r="D69">
            <v>92175</v>
          </cell>
        </row>
        <row r="70">
          <cell r="D70">
            <v>54277</v>
          </cell>
        </row>
        <row r="71">
          <cell r="D71">
            <v>122266</v>
          </cell>
        </row>
        <row r="72">
          <cell r="D72">
            <v>119728</v>
          </cell>
        </row>
        <row r="73">
          <cell r="D73">
            <v>164495</v>
          </cell>
        </row>
        <row r="74">
          <cell r="D74">
            <v>111515</v>
          </cell>
        </row>
        <row r="75">
          <cell r="D75">
            <v>112225</v>
          </cell>
        </row>
        <row r="76">
          <cell r="D76">
            <v>326240</v>
          </cell>
        </row>
        <row r="77">
          <cell r="D77">
            <v>155590</v>
          </cell>
        </row>
        <row r="78">
          <cell r="D78">
            <v>256711</v>
          </cell>
        </row>
        <row r="79">
          <cell r="D79">
            <v>367268</v>
          </cell>
        </row>
        <row r="80">
          <cell r="D80">
            <v>167744</v>
          </cell>
        </row>
        <row r="81">
          <cell r="D81">
            <v>82171</v>
          </cell>
        </row>
        <row r="82">
          <cell r="D82">
            <v>66062</v>
          </cell>
        </row>
        <row r="83">
          <cell r="D83">
            <v>58968</v>
          </cell>
        </row>
        <row r="84">
          <cell r="D84">
            <v>67641</v>
          </cell>
        </row>
        <row r="85">
          <cell r="D85">
            <v>61175</v>
          </cell>
        </row>
        <row r="86">
          <cell r="D86">
            <v>42400</v>
          </cell>
        </row>
        <row r="87">
          <cell r="D87">
            <v>36529</v>
          </cell>
        </row>
        <row r="88">
          <cell r="D88">
            <v>72585</v>
          </cell>
        </row>
        <row r="89">
          <cell r="D89">
            <v>64737</v>
          </cell>
        </row>
        <row r="90">
          <cell r="D90">
            <v>66215</v>
          </cell>
        </row>
        <row r="91">
          <cell r="D91">
            <v>41433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{worksheet}"/>
    </sheetNames>
    <sheetDataSet>
      <sheetData sheetId="0">
        <row r="4">
          <cell r="E4">
            <v>76635</v>
          </cell>
        </row>
        <row r="5">
          <cell r="E5">
            <v>21915</v>
          </cell>
        </row>
        <row r="6">
          <cell r="E6">
            <v>45138</v>
          </cell>
        </row>
        <row r="7">
          <cell r="E7">
            <v>33681</v>
          </cell>
        </row>
        <row r="8">
          <cell r="E8">
            <v>49781</v>
          </cell>
        </row>
        <row r="9">
          <cell r="E9">
            <v>24610</v>
          </cell>
        </row>
        <row r="10">
          <cell r="E10">
            <v>4920</v>
          </cell>
        </row>
        <row r="11">
          <cell r="E11">
            <v>3152</v>
          </cell>
        </row>
        <row r="12">
          <cell r="E12">
            <v>7047</v>
          </cell>
        </row>
        <row r="13">
          <cell r="E13">
            <v>3567</v>
          </cell>
        </row>
        <row r="14">
          <cell r="E14">
            <v>4403</v>
          </cell>
        </row>
        <row r="15">
          <cell r="E15">
            <v>4730</v>
          </cell>
        </row>
        <row r="16">
          <cell r="E16">
            <v>20296</v>
          </cell>
        </row>
        <row r="17">
          <cell r="E17">
            <v>462</v>
          </cell>
        </row>
        <row r="18">
          <cell r="E18">
            <v>3450</v>
          </cell>
        </row>
        <row r="19">
          <cell r="E19">
            <v>12625</v>
          </cell>
        </row>
        <row r="20">
          <cell r="E20">
            <v>1790</v>
          </cell>
        </row>
        <row r="21">
          <cell r="E21">
            <v>2068</v>
          </cell>
        </row>
        <row r="22">
          <cell r="E22">
            <v>3058</v>
          </cell>
        </row>
        <row r="23">
          <cell r="E23">
            <v>4594</v>
          </cell>
        </row>
        <row r="24">
          <cell r="E24">
            <v>10443</v>
          </cell>
        </row>
        <row r="25">
          <cell r="E25">
            <v>6054</v>
          </cell>
        </row>
        <row r="26">
          <cell r="E26">
            <v>9435</v>
          </cell>
        </row>
        <row r="27">
          <cell r="E27">
            <v>2761</v>
          </cell>
        </row>
        <row r="28">
          <cell r="E28">
            <v>1738</v>
          </cell>
        </row>
        <row r="29">
          <cell r="E29">
            <v>2207</v>
          </cell>
        </row>
        <row r="30">
          <cell r="E30">
            <v>2575</v>
          </cell>
        </row>
        <row r="31">
          <cell r="E31">
            <v>3494</v>
          </cell>
        </row>
        <row r="32">
          <cell r="E32">
            <v>5909</v>
          </cell>
        </row>
        <row r="33">
          <cell r="E33">
            <v>4794</v>
          </cell>
        </row>
        <row r="34">
          <cell r="E34">
            <v>1345</v>
          </cell>
        </row>
        <row r="35">
          <cell r="E35">
            <v>2461</v>
          </cell>
        </row>
        <row r="36">
          <cell r="E36">
            <v>3405</v>
          </cell>
        </row>
        <row r="37">
          <cell r="E37">
            <v>10843</v>
          </cell>
        </row>
        <row r="38">
          <cell r="E38">
            <v>183</v>
          </cell>
        </row>
        <row r="39">
          <cell r="E39">
            <v>4131</v>
          </cell>
        </row>
        <row r="40">
          <cell r="E40">
            <v>4074</v>
          </cell>
        </row>
        <row r="41">
          <cell r="E41">
            <v>17192</v>
          </cell>
        </row>
        <row r="42">
          <cell r="E42">
            <v>3706</v>
          </cell>
        </row>
        <row r="43">
          <cell r="E43">
            <v>10286</v>
          </cell>
        </row>
        <row r="44">
          <cell r="E44">
            <v>11455</v>
          </cell>
        </row>
        <row r="45">
          <cell r="E45">
            <v>2368</v>
          </cell>
        </row>
        <row r="46">
          <cell r="E46">
            <v>3598</v>
          </cell>
        </row>
        <row r="47">
          <cell r="E47">
            <v>7039</v>
          </cell>
        </row>
        <row r="48">
          <cell r="E48">
            <v>3539</v>
          </cell>
        </row>
        <row r="49">
          <cell r="E49">
            <v>3197</v>
          </cell>
        </row>
        <row r="50">
          <cell r="E50">
            <v>2982</v>
          </cell>
        </row>
        <row r="51">
          <cell r="E51">
            <v>1455</v>
          </cell>
        </row>
        <row r="52">
          <cell r="E52">
            <v>3263</v>
          </cell>
        </row>
        <row r="53">
          <cell r="E53">
            <v>2442</v>
          </cell>
        </row>
        <row r="54">
          <cell r="E54">
            <v>7744</v>
          </cell>
        </row>
        <row r="55">
          <cell r="E55">
            <v>8425</v>
          </cell>
        </row>
        <row r="56">
          <cell r="E56">
            <v>2360</v>
          </cell>
        </row>
        <row r="57">
          <cell r="E57">
            <v>1041</v>
          </cell>
        </row>
        <row r="58">
          <cell r="E58">
            <v>16405</v>
          </cell>
        </row>
        <row r="59">
          <cell r="E59">
            <v>3193</v>
          </cell>
        </row>
        <row r="60">
          <cell r="E60">
            <v>8888</v>
          </cell>
        </row>
        <row r="61">
          <cell r="E61">
            <v>7234</v>
          </cell>
        </row>
        <row r="62">
          <cell r="E62">
            <v>3031</v>
          </cell>
        </row>
        <row r="63">
          <cell r="E63">
            <v>2593</v>
          </cell>
        </row>
        <row r="64">
          <cell r="E64">
            <v>5257</v>
          </cell>
        </row>
        <row r="65">
          <cell r="E65">
            <v>2053</v>
          </cell>
        </row>
        <row r="66">
          <cell r="E66">
            <v>3185</v>
          </cell>
        </row>
        <row r="67">
          <cell r="E67">
            <v>2337</v>
          </cell>
        </row>
        <row r="68">
          <cell r="E68">
            <v>3393</v>
          </cell>
        </row>
        <row r="69">
          <cell r="E69">
            <v>3185</v>
          </cell>
        </row>
        <row r="70">
          <cell r="E70">
            <v>1818</v>
          </cell>
        </row>
        <row r="71">
          <cell r="E71">
            <v>3085</v>
          </cell>
        </row>
        <row r="72">
          <cell r="E72">
            <v>4157</v>
          </cell>
        </row>
        <row r="73">
          <cell r="E73">
            <v>6275</v>
          </cell>
        </row>
        <row r="74">
          <cell r="E74">
            <v>3067</v>
          </cell>
        </row>
        <row r="75">
          <cell r="E75">
            <v>3758</v>
          </cell>
        </row>
        <row r="76">
          <cell r="E76">
            <v>12384</v>
          </cell>
        </row>
        <row r="77">
          <cell r="E77">
            <v>5587</v>
          </cell>
        </row>
        <row r="78">
          <cell r="E78">
            <v>20153</v>
          </cell>
        </row>
        <row r="79">
          <cell r="E79">
            <v>18347</v>
          </cell>
        </row>
        <row r="80">
          <cell r="E80">
            <v>12022</v>
          </cell>
        </row>
        <row r="81">
          <cell r="E81">
            <v>3376</v>
          </cell>
        </row>
        <row r="82">
          <cell r="E82">
            <v>3851</v>
          </cell>
        </row>
        <row r="83">
          <cell r="E83">
            <v>4035</v>
          </cell>
        </row>
        <row r="84">
          <cell r="E84">
            <v>2239</v>
          </cell>
        </row>
        <row r="85">
          <cell r="E85">
            <v>2040</v>
          </cell>
        </row>
        <row r="86">
          <cell r="E86">
            <v>1375</v>
          </cell>
        </row>
        <row r="87">
          <cell r="E87">
            <v>1949</v>
          </cell>
        </row>
        <row r="88">
          <cell r="E88">
            <v>1717</v>
          </cell>
        </row>
        <row r="89">
          <cell r="E89">
            <v>2085</v>
          </cell>
        </row>
        <row r="90">
          <cell r="E90">
            <v>2359</v>
          </cell>
        </row>
        <row r="91">
          <cell r="E91">
            <v>1497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2">
          <cell r="G2">
            <v>3489</v>
          </cell>
        </row>
        <row r="3">
          <cell r="G3">
            <v>11524</v>
          </cell>
        </row>
        <row r="4">
          <cell r="G4">
            <v>3192</v>
          </cell>
        </row>
        <row r="5">
          <cell r="G5">
            <v>3257</v>
          </cell>
        </row>
        <row r="6">
          <cell r="G6">
            <v>2702</v>
          </cell>
        </row>
        <row r="7">
          <cell r="G7">
            <v>1648</v>
          </cell>
        </row>
        <row r="8">
          <cell r="G8">
            <v>7195</v>
          </cell>
        </row>
        <row r="9">
          <cell r="G9">
            <v>19181</v>
          </cell>
        </row>
        <row r="10">
          <cell r="G10">
            <v>5218</v>
          </cell>
        </row>
        <row r="11">
          <cell r="G11">
            <v>8341</v>
          </cell>
        </row>
        <row r="12">
          <cell r="G12">
            <v>3261</v>
          </cell>
        </row>
        <row r="13">
          <cell r="G13">
            <v>3573</v>
          </cell>
        </row>
        <row r="14">
          <cell r="G14">
            <v>2634</v>
          </cell>
        </row>
        <row r="15">
          <cell r="G15">
            <v>27532</v>
          </cell>
        </row>
        <row r="37">
          <cell r="G37">
            <v>3889</v>
          </cell>
        </row>
        <row r="38">
          <cell r="G38">
            <v>6041</v>
          </cell>
        </row>
        <row r="39">
          <cell r="G39">
            <v>4853</v>
          </cell>
        </row>
        <row r="40">
          <cell r="G40">
            <v>2713</v>
          </cell>
        </row>
        <row r="41">
          <cell r="G41">
            <v>3646</v>
          </cell>
        </row>
        <row r="42">
          <cell r="G42">
            <v>4315</v>
          </cell>
        </row>
        <row r="43">
          <cell r="G43">
            <v>4163</v>
          </cell>
        </row>
        <row r="44">
          <cell r="G44">
            <v>4077</v>
          </cell>
        </row>
        <row r="45">
          <cell r="G45">
            <v>3460</v>
          </cell>
        </row>
        <row r="46">
          <cell r="G46">
            <v>2640</v>
          </cell>
        </row>
        <row r="47">
          <cell r="G47">
            <v>1257</v>
          </cell>
        </row>
        <row r="48">
          <cell r="G48">
            <v>11136</v>
          </cell>
        </row>
        <row r="49">
          <cell r="G49">
            <v>5898</v>
          </cell>
        </row>
        <row r="50">
          <cell r="G50">
            <v>45140</v>
          </cell>
        </row>
        <row r="51">
          <cell r="G51">
            <v>2614</v>
          </cell>
        </row>
        <row r="52">
          <cell r="G52">
            <v>3698</v>
          </cell>
        </row>
        <row r="53">
          <cell r="G53">
            <v>1719</v>
          </cell>
        </row>
        <row r="54">
          <cell r="G54">
            <v>2168</v>
          </cell>
        </row>
        <row r="55">
          <cell r="G55">
            <v>4034</v>
          </cell>
        </row>
        <row r="56">
          <cell r="G56">
            <v>1949</v>
          </cell>
        </row>
        <row r="57">
          <cell r="G57">
            <v>20222</v>
          </cell>
        </row>
        <row r="58">
          <cell r="G58">
            <v>10812</v>
          </cell>
        </row>
        <row r="59">
          <cell r="G59">
            <v>33669</v>
          </cell>
        </row>
        <row r="60">
          <cell r="G60">
            <v>54732</v>
          </cell>
        </row>
        <row r="61">
          <cell r="G61">
            <v>7760</v>
          </cell>
        </row>
        <row r="62">
          <cell r="G62">
            <v>8215</v>
          </cell>
        </row>
        <row r="63">
          <cell r="G63">
            <v>3926</v>
          </cell>
        </row>
        <row r="64">
          <cell r="G64">
            <v>2751</v>
          </cell>
        </row>
        <row r="65">
          <cell r="G65">
            <v>10589</v>
          </cell>
        </row>
        <row r="66">
          <cell r="G66">
            <v>2747</v>
          </cell>
        </row>
        <row r="67">
          <cell r="G67">
            <v>3341</v>
          </cell>
        </row>
        <row r="68">
          <cell r="G68">
            <v>3538</v>
          </cell>
        </row>
        <row r="69">
          <cell r="G69">
            <v>2595</v>
          </cell>
        </row>
        <row r="70">
          <cell r="G70">
            <v>5323</v>
          </cell>
        </row>
        <row r="71">
          <cell r="G71">
            <v>2136</v>
          </cell>
        </row>
        <row r="72">
          <cell r="F72">
            <v>34</v>
          </cell>
        </row>
        <row r="73">
          <cell r="F73">
            <v>40</v>
          </cell>
        </row>
        <row r="74">
          <cell r="G74">
            <v>1045</v>
          </cell>
        </row>
        <row r="75">
          <cell r="G75">
            <v>17697</v>
          </cell>
        </row>
        <row r="76">
          <cell r="G76">
            <v>8549</v>
          </cell>
        </row>
        <row r="77">
          <cell r="G77">
            <v>18354</v>
          </cell>
        </row>
        <row r="78">
          <cell r="G78">
            <v>6644</v>
          </cell>
        </row>
        <row r="79">
          <cell r="G79">
            <v>2359</v>
          </cell>
        </row>
        <row r="80">
          <cell r="G80">
            <v>3131</v>
          </cell>
        </row>
        <row r="81">
          <cell r="G81">
            <v>3292</v>
          </cell>
        </row>
        <row r="82">
          <cell r="G82">
            <v>1868</v>
          </cell>
        </row>
        <row r="83">
          <cell r="G83">
            <v>2905</v>
          </cell>
        </row>
        <row r="84">
          <cell r="G84">
            <v>3680</v>
          </cell>
        </row>
        <row r="85">
          <cell r="G85">
            <v>3086</v>
          </cell>
        </row>
        <row r="86">
          <cell r="G86">
            <v>3757</v>
          </cell>
        </row>
        <row r="87">
          <cell r="G87">
            <v>1547</v>
          </cell>
        </row>
        <row r="88">
          <cell r="G88">
            <v>12861</v>
          </cell>
        </row>
        <row r="89">
          <cell r="G89">
            <v>26490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6">
          <cell r="G16">
            <v>84999</v>
          </cell>
        </row>
        <row r="17">
          <cell r="G17">
            <v>4450</v>
          </cell>
        </row>
        <row r="18">
          <cell r="G18">
            <v>4804</v>
          </cell>
        </row>
        <row r="19">
          <cell r="G19">
            <v>3509</v>
          </cell>
        </row>
        <row r="20">
          <cell r="G20">
            <v>2182</v>
          </cell>
        </row>
        <row r="21">
          <cell r="G21">
            <v>2073</v>
          </cell>
        </row>
        <row r="22">
          <cell r="G22">
            <v>3086</v>
          </cell>
        </row>
        <row r="23">
          <cell r="G23">
            <v>5262</v>
          </cell>
        </row>
        <row r="24">
          <cell r="G24">
            <v>6225</v>
          </cell>
        </row>
        <row r="25">
          <cell r="G25">
            <v>2771</v>
          </cell>
        </row>
        <row r="26">
          <cell r="G26">
            <v>1783</v>
          </cell>
        </row>
        <row r="27">
          <cell r="G27">
            <v>2217</v>
          </cell>
        </row>
        <row r="28">
          <cell r="G28">
            <v>2723</v>
          </cell>
        </row>
        <row r="29">
          <cell r="G29">
            <v>578</v>
          </cell>
        </row>
        <row r="30">
          <cell r="G30">
            <v>2090</v>
          </cell>
        </row>
        <row r="31">
          <cell r="G31">
            <v>1672</v>
          </cell>
        </row>
        <row r="32">
          <cell r="G32">
            <v>20510</v>
          </cell>
        </row>
        <row r="33">
          <cell r="G33">
            <v>12605</v>
          </cell>
        </row>
        <row r="34">
          <cell r="G34">
            <v>10458</v>
          </cell>
        </row>
        <row r="35">
          <cell r="G35">
            <v>9418</v>
          </cell>
        </row>
        <row r="36">
          <cell r="G36">
            <v>12454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zoomScaleNormal="100" zoomScaleSheetLayoutView="90" workbookViewId="0">
      <pane ySplit="3" topLeftCell="A4" activePane="bottomLeft" state="frozen"/>
      <selection pane="bottomLeft" activeCell="H16" sqref="H16"/>
    </sheetView>
  </sheetViews>
  <sheetFormatPr defaultRowHeight="14.4"/>
  <cols>
    <col min="1" max="1" width="11.6640625" customWidth="1"/>
    <col min="2" max="2" width="5.6640625" style="1" customWidth="1"/>
    <col min="3" max="3" width="9.6640625" style="1" customWidth="1"/>
    <col min="4" max="4" width="32.5546875" customWidth="1"/>
    <col min="5" max="5" width="7.33203125" style="1" customWidth="1"/>
    <col min="6" max="6" width="12.6640625" customWidth="1"/>
    <col min="7" max="7" width="14.109375" customWidth="1"/>
    <col min="8" max="8" width="12.88671875" customWidth="1"/>
    <col min="9" max="9" width="12.6640625" customWidth="1"/>
    <col min="10" max="10" width="13.6640625" customWidth="1"/>
  </cols>
  <sheetData>
    <row r="1" spans="1:15" ht="18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5" s="11" customFormat="1">
      <c r="A2" s="131" t="s">
        <v>3</v>
      </c>
      <c r="B2" s="131" t="s">
        <v>1</v>
      </c>
      <c r="C2" s="133" t="s">
        <v>2</v>
      </c>
      <c r="D2" s="133" t="s">
        <v>4</v>
      </c>
      <c r="E2" s="133" t="s">
        <v>47</v>
      </c>
      <c r="F2" s="133" t="s">
        <v>5</v>
      </c>
      <c r="G2" s="133" t="s">
        <v>6</v>
      </c>
      <c r="H2" s="133" t="s">
        <v>7</v>
      </c>
      <c r="I2" s="133" t="s">
        <v>8</v>
      </c>
      <c r="J2" s="133" t="s">
        <v>9</v>
      </c>
    </row>
    <row r="3" spans="1:15" s="11" customFormat="1">
      <c r="A3" s="132"/>
      <c r="B3" s="132"/>
      <c r="C3" s="134"/>
      <c r="D3" s="134"/>
      <c r="E3" s="134"/>
      <c r="F3" s="134"/>
      <c r="G3" s="134"/>
      <c r="H3" s="134"/>
      <c r="I3" s="134"/>
      <c r="J3" s="134"/>
    </row>
    <row r="4" spans="1:15" s="20" customFormat="1">
      <c r="A4" s="17" t="s">
        <v>31</v>
      </c>
      <c r="B4" s="17">
        <v>1</v>
      </c>
      <c r="C4" s="17">
        <v>10711</v>
      </c>
      <c r="D4" s="18" t="s">
        <v>76</v>
      </c>
      <c r="E4" s="17">
        <v>8</v>
      </c>
      <c r="F4" s="19">
        <v>509271</v>
      </c>
      <c r="G4" s="19">
        <v>0</v>
      </c>
      <c r="H4" s="19">
        <v>474826</v>
      </c>
      <c r="I4" s="19">
        <v>34445</v>
      </c>
      <c r="J4" s="19">
        <v>509271</v>
      </c>
    </row>
    <row r="5" spans="1:15" s="20" customFormat="1">
      <c r="A5" s="17" t="s">
        <v>31</v>
      </c>
      <c r="B5" s="17">
        <v>2</v>
      </c>
      <c r="C5" s="17">
        <v>11451</v>
      </c>
      <c r="D5" s="18" t="s">
        <v>95</v>
      </c>
      <c r="E5" s="17">
        <v>8</v>
      </c>
      <c r="F5" s="19">
        <v>307819</v>
      </c>
      <c r="G5" s="19">
        <v>2632</v>
      </c>
      <c r="H5" s="19">
        <v>292195</v>
      </c>
      <c r="I5" s="19">
        <v>18256</v>
      </c>
      <c r="J5" s="19">
        <v>310451</v>
      </c>
      <c r="K5" s="128" t="s">
        <v>138</v>
      </c>
      <c r="L5" s="129"/>
      <c r="M5" s="129"/>
      <c r="N5" s="129"/>
      <c r="O5" s="129"/>
    </row>
    <row r="6" spans="1:15" s="20" customFormat="1">
      <c r="A6" s="17" t="s">
        <v>31</v>
      </c>
      <c r="B6" s="17">
        <v>3</v>
      </c>
      <c r="C6" s="17">
        <v>11108</v>
      </c>
      <c r="D6" s="18" t="s">
        <v>101</v>
      </c>
      <c r="E6" s="17">
        <v>8</v>
      </c>
      <c r="F6" s="19">
        <v>19103</v>
      </c>
      <c r="G6" s="19">
        <v>242069</v>
      </c>
      <c r="H6" s="19">
        <v>254994</v>
      </c>
      <c r="I6" s="19">
        <v>6178</v>
      </c>
      <c r="J6" s="19">
        <v>261172</v>
      </c>
    </row>
    <row r="7" spans="1:15" s="20" customFormat="1">
      <c r="A7" s="17" t="s">
        <v>31</v>
      </c>
      <c r="B7" s="17">
        <v>4</v>
      </c>
      <c r="C7" s="17">
        <v>11112</v>
      </c>
      <c r="D7" s="18" t="s">
        <v>79</v>
      </c>
      <c r="E7" s="17">
        <v>8</v>
      </c>
      <c r="F7" s="19">
        <v>8463</v>
      </c>
      <c r="G7" s="19">
        <v>208651</v>
      </c>
      <c r="H7" s="19">
        <v>208814</v>
      </c>
      <c r="I7" s="19">
        <v>8300</v>
      </c>
      <c r="J7" s="19">
        <v>217114</v>
      </c>
    </row>
    <row r="8" spans="1:15" s="20" customFormat="1">
      <c r="A8" s="17" t="s">
        <v>31</v>
      </c>
      <c r="B8" s="17">
        <v>5</v>
      </c>
      <c r="C8" s="17">
        <v>11110</v>
      </c>
      <c r="D8" s="18" t="s">
        <v>94</v>
      </c>
      <c r="E8" s="17">
        <v>8</v>
      </c>
      <c r="F8" s="19">
        <v>210895</v>
      </c>
      <c r="G8" s="19">
        <v>0</v>
      </c>
      <c r="H8" s="19">
        <v>202915</v>
      </c>
      <c r="I8" s="19">
        <v>7980</v>
      </c>
      <c r="J8" s="19">
        <v>210895</v>
      </c>
    </row>
    <row r="9" spans="1:15" s="20" customFormat="1">
      <c r="A9" s="17" t="s">
        <v>31</v>
      </c>
      <c r="B9" s="17">
        <v>6</v>
      </c>
      <c r="C9" s="17">
        <v>11109</v>
      </c>
      <c r="D9" s="18" t="s">
        <v>80</v>
      </c>
      <c r="E9" s="17">
        <v>8</v>
      </c>
      <c r="F9" s="19">
        <v>142526</v>
      </c>
      <c r="G9" s="19">
        <v>0</v>
      </c>
      <c r="H9" s="19">
        <v>137490</v>
      </c>
      <c r="I9" s="19">
        <v>5036</v>
      </c>
      <c r="J9" s="19">
        <v>142526</v>
      </c>
    </row>
    <row r="10" spans="1:15" s="20" customFormat="1">
      <c r="A10" s="17" t="s">
        <v>31</v>
      </c>
      <c r="B10" s="17">
        <v>7</v>
      </c>
      <c r="C10" s="17">
        <v>11111</v>
      </c>
      <c r="D10" s="18" t="s">
        <v>67</v>
      </c>
      <c r="E10" s="17">
        <v>8</v>
      </c>
      <c r="F10" s="19">
        <v>0</v>
      </c>
      <c r="G10" s="19">
        <v>129206</v>
      </c>
      <c r="H10" s="19">
        <v>125748</v>
      </c>
      <c r="I10" s="19">
        <v>3458</v>
      </c>
      <c r="J10" s="19">
        <v>129206</v>
      </c>
    </row>
    <row r="11" spans="1:15" s="20" customFormat="1">
      <c r="A11" s="17" t="s">
        <v>31</v>
      </c>
      <c r="B11" s="17">
        <v>8</v>
      </c>
      <c r="C11" s="17">
        <v>11106</v>
      </c>
      <c r="D11" s="18" t="s">
        <v>16</v>
      </c>
      <c r="E11" s="17">
        <v>8</v>
      </c>
      <c r="F11" s="19">
        <v>26932</v>
      </c>
      <c r="G11" s="19">
        <v>94742</v>
      </c>
      <c r="H11" s="19">
        <v>117530</v>
      </c>
      <c r="I11" s="19">
        <v>4144</v>
      </c>
      <c r="J11" s="19">
        <v>121674</v>
      </c>
    </row>
    <row r="12" spans="1:15" s="20" customFormat="1">
      <c r="A12" s="17" t="s">
        <v>31</v>
      </c>
      <c r="B12" s="17">
        <v>9</v>
      </c>
      <c r="C12" s="17">
        <v>11107</v>
      </c>
      <c r="D12" s="18" t="s">
        <v>93</v>
      </c>
      <c r="E12" s="17">
        <v>8</v>
      </c>
      <c r="F12" s="19">
        <v>99789</v>
      </c>
      <c r="G12" s="19">
        <v>0</v>
      </c>
      <c r="H12" s="19">
        <v>97153</v>
      </c>
      <c r="I12" s="19">
        <v>2636</v>
      </c>
      <c r="J12" s="19">
        <v>99789</v>
      </c>
    </row>
    <row r="13" spans="1:15" s="20" customFormat="1">
      <c r="A13" s="17" t="s">
        <v>31</v>
      </c>
      <c r="B13" s="17">
        <v>10</v>
      </c>
      <c r="C13" s="17">
        <v>11105</v>
      </c>
      <c r="D13" s="18" t="s">
        <v>96</v>
      </c>
      <c r="E13" s="17">
        <v>8</v>
      </c>
      <c r="F13" s="19">
        <v>95312</v>
      </c>
      <c r="G13" s="19">
        <v>0</v>
      </c>
      <c r="H13" s="19">
        <v>91759</v>
      </c>
      <c r="I13" s="19">
        <v>3553</v>
      </c>
      <c r="J13" s="19">
        <v>95312</v>
      </c>
    </row>
    <row r="14" spans="1:15" s="20" customFormat="1">
      <c r="A14" s="17" t="s">
        <v>31</v>
      </c>
      <c r="B14" s="17">
        <v>11</v>
      </c>
      <c r="C14" s="17">
        <v>11104</v>
      </c>
      <c r="D14" s="18" t="s">
        <v>77</v>
      </c>
      <c r="E14" s="17">
        <v>8</v>
      </c>
      <c r="F14" s="19">
        <v>88156</v>
      </c>
      <c r="G14" s="19">
        <v>0</v>
      </c>
      <c r="H14" s="19">
        <v>86000</v>
      </c>
      <c r="I14" s="19">
        <v>2156</v>
      </c>
      <c r="J14" s="19">
        <v>88156</v>
      </c>
    </row>
    <row r="15" spans="1:15" s="20" customFormat="1">
      <c r="A15" s="17" t="s">
        <v>31</v>
      </c>
      <c r="B15" s="17">
        <v>12</v>
      </c>
      <c r="C15" s="17">
        <v>40840</v>
      </c>
      <c r="D15" s="18" t="s">
        <v>78</v>
      </c>
      <c r="E15" s="17">
        <v>8</v>
      </c>
      <c r="F15" s="19">
        <v>49152</v>
      </c>
      <c r="G15" s="19">
        <v>0</v>
      </c>
      <c r="H15" s="19">
        <v>47355</v>
      </c>
      <c r="I15" s="19">
        <v>1797</v>
      </c>
      <c r="J15" s="19">
        <v>49152</v>
      </c>
    </row>
    <row r="16" spans="1:15" s="20" customFormat="1">
      <c r="A16" s="45"/>
      <c r="B16" s="45"/>
      <c r="C16" s="45"/>
      <c r="D16" s="46"/>
      <c r="E16" s="45"/>
      <c r="F16" s="35"/>
      <c r="G16" s="35"/>
      <c r="H16" s="35">
        <f>SUM(H4:H15)</f>
        <v>2136779</v>
      </c>
      <c r="I16" s="35">
        <f>SUM(I4:I15)</f>
        <v>97939</v>
      </c>
      <c r="J16" s="35">
        <f>SUM(J4:J15)</f>
        <v>2234718</v>
      </c>
    </row>
    <row r="17" spans="1:10" s="5" customFormat="1">
      <c r="A17" s="9" t="s">
        <v>39</v>
      </c>
      <c r="B17" s="9">
        <v>1</v>
      </c>
      <c r="C17" s="9">
        <v>11040</v>
      </c>
      <c r="D17" s="10" t="s">
        <v>38</v>
      </c>
      <c r="E17" s="9">
        <v>8</v>
      </c>
      <c r="F17" s="14">
        <v>340486</v>
      </c>
      <c r="G17" s="15">
        <v>0</v>
      </c>
      <c r="H17" s="14">
        <v>314912</v>
      </c>
      <c r="I17" s="14">
        <v>25574</v>
      </c>
      <c r="J17" s="14">
        <v>340486</v>
      </c>
    </row>
    <row r="18" spans="1:10" s="5" customFormat="1">
      <c r="A18" s="9" t="s">
        <v>39</v>
      </c>
      <c r="B18" s="9">
        <v>2</v>
      </c>
      <c r="C18" s="9">
        <v>11043</v>
      </c>
      <c r="D18" s="10" t="s">
        <v>68</v>
      </c>
      <c r="E18" s="9">
        <v>8</v>
      </c>
      <c r="F18" s="14">
        <v>153821</v>
      </c>
      <c r="G18" s="15">
        <v>0</v>
      </c>
      <c r="H18" s="14">
        <v>141788</v>
      </c>
      <c r="I18" s="14">
        <v>12033</v>
      </c>
      <c r="J18" s="14">
        <v>153821</v>
      </c>
    </row>
    <row r="19" spans="1:10" s="5" customFormat="1">
      <c r="A19" s="9" t="s">
        <v>39</v>
      </c>
      <c r="B19" s="9">
        <v>3</v>
      </c>
      <c r="C19" s="9">
        <v>11041</v>
      </c>
      <c r="D19" s="10" t="s">
        <v>97</v>
      </c>
      <c r="E19" s="9">
        <v>8</v>
      </c>
      <c r="F19" s="14">
        <v>135031</v>
      </c>
      <c r="G19" s="15">
        <v>0</v>
      </c>
      <c r="H19" s="14">
        <v>130468</v>
      </c>
      <c r="I19" s="14">
        <v>4563</v>
      </c>
      <c r="J19" s="14">
        <v>135031</v>
      </c>
    </row>
    <row r="20" spans="1:10" s="5" customFormat="1">
      <c r="A20" s="9" t="s">
        <v>39</v>
      </c>
      <c r="B20" s="9">
        <v>4</v>
      </c>
      <c r="C20" s="9">
        <v>11047</v>
      </c>
      <c r="D20" s="10" t="s">
        <v>69</v>
      </c>
      <c r="E20" s="9">
        <v>8</v>
      </c>
      <c r="F20" s="14">
        <v>121498</v>
      </c>
      <c r="G20" s="15">
        <v>0</v>
      </c>
      <c r="H20" s="14">
        <v>117441</v>
      </c>
      <c r="I20" s="14">
        <v>4057</v>
      </c>
      <c r="J20" s="14">
        <v>121498</v>
      </c>
    </row>
    <row r="21" spans="1:10" s="5" customFormat="1">
      <c r="A21" s="9" t="s">
        <v>39</v>
      </c>
      <c r="B21" s="9">
        <v>5</v>
      </c>
      <c r="C21" s="9">
        <v>11049</v>
      </c>
      <c r="D21" s="10" t="s">
        <v>70</v>
      </c>
      <c r="E21" s="9">
        <v>8</v>
      </c>
      <c r="F21" s="14">
        <v>105988</v>
      </c>
      <c r="G21" s="14">
        <v>0</v>
      </c>
      <c r="H21" s="14">
        <v>102327</v>
      </c>
      <c r="I21" s="14">
        <v>3661</v>
      </c>
      <c r="J21" s="14">
        <v>105988</v>
      </c>
    </row>
    <row r="22" spans="1:10" s="5" customFormat="1">
      <c r="A22" s="9" t="s">
        <v>39</v>
      </c>
      <c r="B22" s="9">
        <v>6</v>
      </c>
      <c r="C22" s="9">
        <v>11050</v>
      </c>
      <c r="D22" s="10" t="s">
        <v>81</v>
      </c>
      <c r="E22" s="9">
        <v>8</v>
      </c>
      <c r="F22" s="14">
        <v>3795</v>
      </c>
      <c r="G22" s="14">
        <v>43042</v>
      </c>
      <c r="H22" s="14">
        <v>45017</v>
      </c>
      <c r="I22" s="14">
        <v>1820</v>
      </c>
      <c r="J22" s="14">
        <v>46837</v>
      </c>
    </row>
    <row r="23" spans="1:10" s="5" customFormat="1">
      <c r="A23" s="9" t="s">
        <v>39</v>
      </c>
      <c r="B23" s="9">
        <v>7</v>
      </c>
      <c r="C23" s="9">
        <v>11048</v>
      </c>
      <c r="D23" s="10" t="s">
        <v>82</v>
      </c>
      <c r="E23" s="9">
        <v>8</v>
      </c>
      <c r="F23" s="14">
        <v>42484</v>
      </c>
      <c r="G23" s="14">
        <v>0</v>
      </c>
      <c r="H23" s="14">
        <v>40514</v>
      </c>
      <c r="I23" s="14">
        <v>1970</v>
      </c>
      <c r="J23" s="14">
        <v>42484</v>
      </c>
    </row>
    <row r="24" spans="1:10" s="5" customFormat="1">
      <c r="A24" s="9" t="s">
        <v>39</v>
      </c>
      <c r="B24" s="9">
        <v>8</v>
      </c>
      <c r="C24" s="9">
        <v>11046</v>
      </c>
      <c r="D24" s="10" t="s">
        <v>98</v>
      </c>
      <c r="E24" s="9">
        <v>8</v>
      </c>
      <c r="F24" s="14">
        <v>0</v>
      </c>
      <c r="G24" s="14">
        <v>18652</v>
      </c>
      <c r="H24" s="14">
        <v>18029</v>
      </c>
      <c r="I24" s="14">
        <v>623</v>
      </c>
      <c r="J24" s="14">
        <v>18652</v>
      </c>
    </row>
    <row r="25" spans="1:10" s="5" customFormat="1">
      <c r="A25" s="45"/>
      <c r="B25" s="45"/>
      <c r="C25" s="45"/>
      <c r="D25" s="46"/>
      <c r="E25" s="45"/>
      <c r="F25" s="35"/>
      <c r="G25" s="35"/>
      <c r="H25" s="35">
        <f>SUM(H17:H24)</f>
        <v>910496</v>
      </c>
      <c r="I25" s="35">
        <f>SUM(I17:I24)</f>
        <v>54301</v>
      </c>
      <c r="J25" s="35">
        <f>SUM(J17:J24)</f>
        <v>964797</v>
      </c>
    </row>
    <row r="26" spans="1:10" s="20" customFormat="1">
      <c r="A26" s="17" t="s">
        <v>27</v>
      </c>
      <c r="B26" s="17">
        <v>1</v>
      </c>
      <c r="C26" s="17">
        <v>10705</v>
      </c>
      <c r="D26" s="18" t="s">
        <v>40</v>
      </c>
      <c r="E26" s="17">
        <v>8</v>
      </c>
      <c r="F26" s="19">
        <v>597936</v>
      </c>
      <c r="G26" s="19">
        <v>118663</v>
      </c>
      <c r="H26" s="19">
        <v>661397</v>
      </c>
      <c r="I26" s="19">
        <v>55202</v>
      </c>
      <c r="J26" s="19">
        <v>716599</v>
      </c>
    </row>
    <row r="27" spans="1:10" s="20" customFormat="1">
      <c r="A27" s="17" t="s">
        <v>27</v>
      </c>
      <c r="B27" s="17">
        <v>2</v>
      </c>
      <c r="C27" s="17">
        <v>11031</v>
      </c>
      <c r="D27" s="18" t="s">
        <v>12</v>
      </c>
      <c r="E27" s="17">
        <v>8</v>
      </c>
      <c r="F27" s="19">
        <v>330565</v>
      </c>
      <c r="G27" s="21">
        <v>0</v>
      </c>
      <c r="H27" s="19">
        <v>318550</v>
      </c>
      <c r="I27" s="19">
        <v>12015</v>
      </c>
      <c r="J27" s="19">
        <v>330565</v>
      </c>
    </row>
    <row r="28" spans="1:10" s="20" customFormat="1">
      <c r="A28" s="17" t="s">
        <v>27</v>
      </c>
      <c r="B28" s="17">
        <v>3</v>
      </c>
      <c r="C28" s="17">
        <v>11447</v>
      </c>
      <c r="D28" s="18" t="s">
        <v>83</v>
      </c>
      <c r="E28" s="17">
        <v>8</v>
      </c>
      <c r="F28" s="19">
        <v>150619</v>
      </c>
      <c r="G28" s="19">
        <v>0</v>
      </c>
      <c r="H28" s="19">
        <v>144889</v>
      </c>
      <c r="I28" s="19">
        <v>5730</v>
      </c>
      <c r="J28" s="19">
        <v>150619</v>
      </c>
    </row>
    <row r="29" spans="1:10" s="20" customFormat="1">
      <c r="A29" s="17" t="s">
        <v>27</v>
      </c>
      <c r="B29" s="17">
        <v>4</v>
      </c>
      <c r="C29" s="17">
        <v>11039</v>
      </c>
      <c r="D29" s="18" t="s">
        <v>54</v>
      </c>
      <c r="E29" s="17">
        <v>8</v>
      </c>
      <c r="F29" s="19">
        <v>150574</v>
      </c>
      <c r="G29" s="21">
        <v>0</v>
      </c>
      <c r="H29" s="19">
        <v>145694</v>
      </c>
      <c r="I29" s="19">
        <v>4880</v>
      </c>
      <c r="J29" s="19">
        <v>150574</v>
      </c>
    </row>
    <row r="30" spans="1:10" s="20" customFormat="1">
      <c r="A30" s="17" t="s">
        <v>27</v>
      </c>
      <c r="B30" s="17">
        <v>5</v>
      </c>
      <c r="C30" s="17">
        <v>11032</v>
      </c>
      <c r="D30" s="18" t="s">
        <v>15</v>
      </c>
      <c r="E30" s="17">
        <v>8</v>
      </c>
      <c r="F30" s="19">
        <v>128782</v>
      </c>
      <c r="G30" s="21">
        <v>0</v>
      </c>
      <c r="H30" s="19">
        <v>122377</v>
      </c>
      <c r="I30" s="19">
        <v>6405</v>
      </c>
      <c r="J30" s="19">
        <v>128782</v>
      </c>
    </row>
    <row r="31" spans="1:10" s="20" customFormat="1">
      <c r="A31" s="17" t="s">
        <v>27</v>
      </c>
      <c r="B31" s="17">
        <v>6</v>
      </c>
      <c r="C31" s="17">
        <v>11037</v>
      </c>
      <c r="D31" s="18" t="s">
        <v>84</v>
      </c>
      <c r="E31" s="17">
        <v>8</v>
      </c>
      <c r="F31" s="19">
        <v>107502</v>
      </c>
      <c r="G31" s="21">
        <v>0</v>
      </c>
      <c r="H31" s="19">
        <v>102577</v>
      </c>
      <c r="I31" s="19">
        <v>4925</v>
      </c>
      <c r="J31" s="19">
        <v>107502</v>
      </c>
    </row>
    <row r="32" spans="1:10" s="20" customFormat="1">
      <c r="A32" s="17" t="s">
        <v>60</v>
      </c>
      <c r="B32" s="17">
        <v>7</v>
      </c>
      <c r="C32" s="17">
        <v>11035</v>
      </c>
      <c r="D32" s="18" t="s">
        <v>61</v>
      </c>
      <c r="E32" s="17">
        <v>8</v>
      </c>
      <c r="F32" s="19">
        <v>100948</v>
      </c>
      <c r="G32" s="21">
        <v>0</v>
      </c>
      <c r="H32" s="19">
        <v>96511</v>
      </c>
      <c r="I32" s="19">
        <v>4437</v>
      </c>
      <c r="J32" s="19">
        <v>100948</v>
      </c>
    </row>
    <row r="33" spans="1:10" s="20" customFormat="1">
      <c r="A33" s="17" t="s">
        <v>27</v>
      </c>
      <c r="B33" s="17">
        <v>8</v>
      </c>
      <c r="C33" s="17">
        <v>11030</v>
      </c>
      <c r="D33" s="18" t="s">
        <v>99</v>
      </c>
      <c r="E33" s="17">
        <v>8</v>
      </c>
      <c r="F33" s="19">
        <v>93511</v>
      </c>
      <c r="G33" s="21">
        <v>0</v>
      </c>
      <c r="H33" s="19">
        <v>88707</v>
      </c>
      <c r="I33" s="19">
        <v>4804</v>
      </c>
      <c r="J33" s="19">
        <v>93511</v>
      </c>
    </row>
    <row r="34" spans="1:10" s="20" customFormat="1">
      <c r="A34" s="17" t="s">
        <v>27</v>
      </c>
      <c r="B34" s="17">
        <v>9</v>
      </c>
      <c r="C34" s="17">
        <v>28861</v>
      </c>
      <c r="D34" s="18" t="s">
        <v>59</v>
      </c>
      <c r="E34" s="17">
        <v>8</v>
      </c>
      <c r="F34" s="19">
        <v>91706</v>
      </c>
      <c r="G34" s="21">
        <v>0</v>
      </c>
      <c r="H34" s="19">
        <v>88464</v>
      </c>
      <c r="I34" s="19">
        <v>3242</v>
      </c>
      <c r="J34" s="19">
        <v>91706</v>
      </c>
    </row>
    <row r="35" spans="1:10" s="20" customFormat="1">
      <c r="A35" s="17" t="s">
        <v>27</v>
      </c>
      <c r="B35" s="17">
        <v>10</v>
      </c>
      <c r="C35" s="17">
        <v>11034</v>
      </c>
      <c r="D35" s="18" t="s">
        <v>37</v>
      </c>
      <c r="E35" s="17">
        <v>8</v>
      </c>
      <c r="F35" s="19">
        <v>85048</v>
      </c>
      <c r="G35" s="21">
        <v>0</v>
      </c>
      <c r="H35" s="19">
        <v>81634</v>
      </c>
      <c r="I35" s="19">
        <v>3414</v>
      </c>
      <c r="J35" s="19">
        <v>85048</v>
      </c>
    </row>
    <row r="36" spans="1:10" s="20" customFormat="1">
      <c r="A36" s="17" t="s">
        <v>27</v>
      </c>
      <c r="B36" s="17">
        <v>11</v>
      </c>
      <c r="C36" s="17">
        <v>11033</v>
      </c>
      <c r="D36" s="18" t="s">
        <v>20</v>
      </c>
      <c r="E36" s="17">
        <v>8</v>
      </c>
      <c r="F36" s="19">
        <v>42217</v>
      </c>
      <c r="G36" s="21">
        <v>0</v>
      </c>
      <c r="H36" s="19">
        <v>40609</v>
      </c>
      <c r="I36" s="19">
        <v>1608</v>
      </c>
      <c r="J36" s="19">
        <v>42217</v>
      </c>
    </row>
    <row r="37" spans="1:10" s="20" customFormat="1">
      <c r="A37" s="17" t="s">
        <v>27</v>
      </c>
      <c r="B37" s="17">
        <v>12</v>
      </c>
      <c r="C37" s="17">
        <v>11038</v>
      </c>
      <c r="D37" s="18" t="s">
        <v>102</v>
      </c>
      <c r="E37" s="17">
        <v>8</v>
      </c>
      <c r="F37" s="19">
        <v>24365</v>
      </c>
      <c r="G37" s="21">
        <v>0</v>
      </c>
      <c r="H37" s="19">
        <v>23027</v>
      </c>
      <c r="I37" s="19">
        <v>1338</v>
      </c>
      <c r="J37" s="19">
        <v>24365</v>
      </c>
    </row>
    <row r="38" spans="1:10" s="20" customFormat="1">
      <c r="A38" s="17" t="s">
        <v>27</v>
      </c>
      <c r="B38" s="17">
        <v>13</v>
      </c>
      <c r="C38" s="17">
        <v>14133</v>
      </c>
      <c r="D38" s="18" t="s">
        <v>85</v>
      </c>
      <c r="E38" s="17">
        <v>8</v>
      </c>
      <c r="F38" s="19">
        <v>14445</v>
      </c>
      <c r="G38" s="21">
        <v>0</v>
      </c>
      <c r="H38" s="19">
        <v>13839</v>
      </c>
      <c r="I38" s="19">
        <v>606</v>
      </c>
      <c r="J38" s="19">
        <v>14445</v>
      </c>
    </row>
    <row r="39" spans="1:10" s="20" customFormat="1">
      <c r="A39" s="17" t="s">
        <v>27</v>
      </c>
      <c r="B39" s="17">
        <v>14</v>
      </c>
      <c r="C39" s="17">
        <v>11036</v>
      </c>
      <c r="D39" s="18" t="s">
        <v>100</v>
      </c>
      <c r="E39" s="17">
        <v>8</v>
      </c>
      <c r="F39" s="19">
        <v>7326</v>
      </c>
      <c r="G39" s="21">
        <v>0</v>
      </c>
      <c r="H39" s="19">
        <v>6980</v>
      </c>
      <c r="I39" s="19">
        <v>346</v>
      </c>
      <c r="J39" s="19">
        <v>7326</v>
      </c>
    </row>
    <row r="40" spans="1:10" s="20" customFormat="1">
      <c r="A40" s="45"/>
      <c r="B40" s="45"/>
      <c r="C40" s="45"/>
      <c r="D40" s="46"/>
      <c r="E40" s="45"/>
      <c r="F40" s="35"/>
      <c r="G40" s="47"/>
      <c r="H40" s="35">
        <f>SUM(H26:H39)</f>
        <v>1935255</v>
      </c>
      <c r="I40" s="35">
        <f>SUM(I26:I39)</f>
        <v>108952</v>
      </c>
      <c r="J40" s="35">
        <f>SUM(J26:J39)</f>
        <v>2044207</v>
      </c>
    </row>
    <row r="41" spans="1:10" s="5" customFormat="1">
      <c r="A41" s="9" t="s">
        <v>29</v>
      </c>
      <c r="B41" s="9">
        <v>1</v>
      </c>
      <c r="C41" s="9">
        <v>10710</v>
      </c>
      <c r="D41" s="10" t="s">
        <v>25</v>
      </c>
      <c r="E41" s="9">
        <v>8</v>
      </c>
      <c r="F41" s="14">
        <v>768906</v>
      </c>
      <c r="G41" s="15">
        <v>0</v>
      </c>
      <c r="H41" s="14">
        <v>712598</v>
      </c>
      <c r="I41" s="14">
        <v>56308</v>
      </c>
      <c r="J41" s="14">
        <v>768906</v>
      </c>
    </row>
    <row r="42" spans="1:10" s="5" customFormat="1">
      <c r="A42" s="9" t="s">
        <v>29</v>
      </c>
      <c r="B42" s="9">
        <v>2</v>
      </c>
      <c r="C42" s="9">
        <v>11450</v>
      </c>
      <c r="D42" s="10" t="s">
        <v>42</v>
      </c>
      <c r="E42" s="9">
        <v>8</v>
      </c>
      <c r="F42" s="14">
        <v>428896</v>
      </c>
      <c r="G42" s="14">
        <v>0</v>
      </c>
      <c r="H42" s="14">
        <v>407477</v>
      </c>
      <c r="I42" s="14">
        <v>21419</v>
      </c>
      <c r="J42" s="14">
        <v>428896</v>
      </c>
    </row>
    <row r="43" spans="1:10" s="5" customFormat="1">
      <c r="A43" s="9" t="s">
        <v>29</v>
      </c>
      <c r="B43" s="9">
        <v>3</v>
      </c>
      <c r="C43" s="9">
        <v>11095</v>
      </c>
      <c r="D43" s="10" t="s">
        <v>86</v>
      </c>
      <c r="E43" s="9">
        <v>8</v>
      </c>
      <c r="F43" s="14">
        <v>358563</v>
      </c>
      <c r="G43" s="15">
        <v>0</v>
      </c>
      <c r="H43" s="14">
        <v>336401</v>
      </c>
      <c r="I43" s="14">
        <v>22162</v>
      </c>
      <c r="J43" s="14">
        <v>358563</v>
      </c>
    </row>
    <row r="44" spans="1:10" s="5" customFormat="1">
      <c r="A44" s="9" t="s">
        <v>29</v>
      </c>
      <c r="B44" s="9">
        <v>4</v>
      </c>
      <c r="C44" s="9">
        <v>11098</v>
      </c>
      <c r="D44" s="10" t="s">
        <v>10</v>
      </c>
      <c r="E44" s="9">
        <v>8</v>
      </c>
      <c r="F44" s="14">
        <v>37739</v>
      </c>
      <c r="G44" s="14">
        <v>282644</v>
      </c>
      <c r="H44" s="14">
        <v>303877</v>
      </c>
      <c r="I44" s="14">
        <v>16506</v>
      </c>
      <c r="J44" s="14">
        <v>320383</v>
      </c>
    </row>
    <row r="45" spans="1:10" s="5" customFormat="1">
      <c r="A45" s="9" t="s">
        <v>29</v>
      </c>
      <c r="B45" s="9">
        <v>5</v>
      </c>
      <c r="C45" s="9">
        <v>11092</v>
      </c>
      <c r="D45" s="10" t="s">
        <v>13</v>
      </c>
      <c r="E45" s="9">
        <v>8</v>
      </c>
      <c r="F45" s="14">
        <v>162185</v>
      </c>
      <c r="G45" s="14">
        <v>0</v>
      </c>
      <c r="H45" s="14">
        <v>152287</v>
      </c>
      <c r="I45" s="14">
        <v>9898</v>
      </c>
      <c r="J45" s="14">
        <v>162185</v>
      </c>
    </row>
    <row r="46" spans="1:10" s="5" customFormat="1">
      <c r="A46" s="9" t="s">
        <v>29</v>
      </c>
      <c r="B46" s="9">
        <v>6</v>
      </c>
      <c r="C46" s="9">
        <v>11097</v>
      </c>
      <c r="D46" s="10" t="s">
        <v>104</v>
      </c>
      <c r="E46" s="9">
        <v>8</v>
      </c>
      <c r="F46" s="14">
        <v>158318</v>
      </c>
      <c r="G46" s="14">
        <v>0</v>
      </c>
      <c r="H46" s="14">
        <v>148833</v>
      </c>
      <c r="I46" s="14">
        <v>9485</v>
      </c>
      <c r="J46" s="14">
        <v>158318</v>
      </c>
    </row>
    <row r="47" spans="1:10" s="1" customFormat="1">
      <c r="A47" s="3" t="s">
        <v>29</v>
      </c>
      <c r="B47" s="9">
        <v>7</v>
      </c>
      <c r="C47" s="3">
        <v>11090</v>
      </c>
      <c r="D47" s="4" t="s">
        <v>32</v>
      </c>
      <c r="E47" s="9">
        <v>8</v>
      </c>
      <c r="F47" s="13">
        <v>145644</v>
      </c>
      <c r="G47" s="13">
        <v>0</v>
      </c>
      <c r="H47" s="13">
        <v>140279</v>
      </c>
      <c r="I47" s="13">
        <v>5365</v>
      </c>
      <c r="J47" s="13">
        <v>145644</v>
      </c>
    </row>
    <row r="48" spans="1:10" s="1" customFormat="1">
      <c r="A48" s="3" t="s">
        <v>29</v>
      </c>
      <c r="B48" s="9">
        <v>8</v>
      </c>
      <c r="C48" s="3">
        <v>11091</v>
      </c>
      <c r="D48" s="4" t="s">
        <v>65</v>
      </c>
      <c r="E48" s="9">
        <v>8</v>
      </c>
      <c r="F48" s="13">
        <v>137642</v>
      </c>
      <c r="G48" s="16">
        <v>128</v>
      </c>
      <c r="H48" s="13">
        <v>128774</v>
      </c>
      <c r="I48" s="13">
        <v>8996</v>
      </c>
      <c r="J48" s="13">
        <v>137770</v>
      </c>
    </row>
    <row r="49" spans="1:10" s="1" customFormat="1">
      <c r="A49" s="3" t="s">
        <v>29</v>
      </c>
      <c r="B49" s="9">
        <v>9</v>
      </c>
      <c r="C49" s="3">
        <v>11089</v>
      </c>
      <c r="D49" s="4" t="s">
        <v>24</v>
      </c>
      <c r="E49" s="9">
        <v>8</v>
      </c>
      <c r="F49" s="13">
        <v>136774</v>
      </c>
      <c r="G49" s="13">
        <v>0</v>
      </c>
      <c r="H49" s="13">
        <v>130333</v>
      </c>
      <c r="I49" s="13">
        <v>6441</v>
      </c>
      <c r="J49" s="13">
        <v>136774</v>
      </c>
    </row>
    <row r="50" spans="1:10" s="1" customFormat="1">
      <c r="A50" s="3" t="s">
        <v>29</v>
      </c>
      <c r="B50" s="9">
        <v>10</v>
      </c>
      <c r="C50" s="3">
        <v>21323</v>
      </c>
      <c r="D50" s="4" t="s">
        <v>63</v>
      </c>
      <c r="E50" s="9">
        <v>8</v>
      </c>
      <c r="F50" s="13">
        <v>133377</v>
      </c>
      <c r="G50" s="13">
        <v>0</v>
      </c>
      <c r="H50" s="13">
        <v>126346</v>
      </c>
      <c r="I50" s="13">
        <v>7031</v>
      </c>
      <c r="J50" s="13">
        <v>133377</v>
      </c>
    </row>
    <row r="51" spans="1:10" s="1" customFormat="1">
      <c r="A51" s="3" t="s">
        <v>29</v>
      </c>
      <c r="B51" s="9">
        <v>11</v>
      </c>
      <c r="C51" s="3">
        <v>11101</v>
      </c>
      <c r="D51" s="4" t="s">
        <v>62</v>
      </c>
      <c r="E51" s="9">
        <v>8</v>
      </c>
      <c r="F51" s="13">
        <v>124932</v>
      </c>
      <c r="G51" s="13">
        <v>0</v>
      </c>
      <c r="H51" s="13">
        <v>118353</v>
      </c>
      <c r="I51" s="13">
        <v>6579</v>
      </c>
      <c r="J51" s="13">
        <v>124932</v>
      </c>
    </row>
    <row r="52" spans="1:10" s="1" customFormat="1">
      <c r="A52" s="3" t="s">
        <v>29</v>
      </c>
      <c r="B52" s="9">
        <v>12</v>
      </c>
      <c r="C52" s="3">
        <v>11093</v>
      </c>
      <c r="D52" s="4" t="s">
        <v>51</v>
      </c>
      <c r="E52" s="9">
        <v>8</v>
      </c>
      <c r="F52" s="13">
        <v>93088</v>
      </c>
      <c r="G52" s="13">
        <v>22071</v>
      </c>
      <c r="H52" s="13">
        <v>111745</v>
      </c>
      <c r="I52" s="13">
        <v>3414</v>
      </c>
      <c r="J52" s="13">
        <v>115159</v>
      </c>
    </row>
    <row r="53" spans="1:10" s="1" customFormat="1">
      <c r="A53" s="3" t="s">
        <v>29</v>
      </c>
      <c r="B53" s="9">
        <v>13</v>
      </c>
      <c r="C53" s="3">
        <v>11099</v>
      </c>
      <c r="D53" s="4" t="s">
        <v>22</v>
      </c>
      <c r="E53" s="9">
        <v>8</v>
      </c>
      <c r="F53" s="13">
        <v>114409</v>
      </c>
      <c r="G53" s="13">
        <v>1</v>
      </c>
      <c r="H53" s="13">
        <v>110207</v>
      </c>
      <c r="I53" s="13">
        <v>4203</v>
      </c>
      <c r="J53" s="13">
        <v>114410</v>
      </c>
    </row>
    <row r="54" spans="1:10" s="1" customFormat="1">
      <c r="A54" s="3" t="s">
        <v>29</v>
      </c>
      <c r="B54" s="9">
        <v>14</v>
      </c>
      <c r="C54" s="3">
        <v>11102</v>
      </c>
      <c r="D54" s="4" t="s">
        <v>64</v>
      </c>
      <c r="E54" s="9">
        <v>8</v>
      </c>
      <c r="F54" s="13">
        <v>107813</v>
      </c>
      <c r="G54" s="13">
        <v>0</v>
      </c>
      <c r="H54" s="13">
        <v>105399</v>
      </c>
      <c r="I54" s="13">
        <v>2414</v>
      </c>
      <c r="J54" s="13">
        <v>107813</v>
      </c>
    </row>
    <row r="55" spans="1:10" s="1" customFormat="1">
      <c r="A55" s="3" t="s">
        <v>29</v>
      </c>
      <c r="B55" s="9">
        <v>15</v>
      </c>
      <c r="C55" s="3">
        <v>11103</v>
      </c>
      <c r="D55" s="4" t="s">
        <v>21</v>
      </c>
      <c r="E55" s="9">
        <v>8</v>
      </c>
      <c r="F55" s="13">
        <v>100774</v>
      </c>
      <c r="G55" s="13">
        <v>0</v>
      </c>
      <c r="H55" s="13">
        <v>96820</v>
      </c>
      <c r="I55" s="13">
        <v>3954</v>
      </c>
      <c r="J55" s="13">
        <v>100774</v>
      </c>
    </row>
    <row r="56" spans="1:10" s="1" customFormat="1">
      <c r="A56" s="3" t="s">
        <v>29</v>
      </c>
      <c r="B56" s="9">
        <v>16</v>
      </c>
      <c r="C56" s="3">
        <v>11100</v>
      </c>
      <c r="D56" s="4" t="s">
        <v>55</v>
      </c>
      <c r="E56" s="9">
        <v>8</v>
      </c>
      <c r="F56" s="13">
        <v>69189</v>
      </c>
      <c r="G56" s="13">
        <v>0</v>
      </c>
      <c r="H56" s="13">
        <v>66074</v>
      </c>
      <c r="I56" s="13">
        <v>3115</v>
      </c>
      <c r="J56" s="13">
        <v>69189</v>
      </c>
    </row>
    <row r="57" spans="1:10" s="1" customFormat="1">
      <c r="A57" s="3" t="s">
        <v>29</v>
      </c>
      <c r="B57" s="9">
        <v>17</v>
      </c>
      <c r="C57" s="3">
        <v>11096</v>
      </c>
      <c r="D57" s="4" t="s">
        <v>107</v>
      </c>
      <c r="E57" s="9">
        <v>8</v>
      </c>
      <c r="F57" s="13">
        <v>38317</v>
      </c>
      <c r="G57" s="13">
        <v>6412</v>
      </c>
      <c r="H57" s="13">
        <v>43332</v>
      </c>
      <c r="I57" s="13">
        <v>1397</v>
      </c>
      <c r="J57" s="13">
        <v>44729</v>
      </c>
    </row>
    <row r="58" spans="1:10" s="1" customFormat="1">
      <c r="A58" s="3" t="s">
        <v>29</v>
      </c>
      <c r="B58" s="9">
        <v>18</v>
      </c>
      <c r="C58" s="3">
        <v>11094</v>
      </c>
      <c r="D58" s="4" t="s">
        <v>19</v>
      </c>
      <c r="E58" s="9">
        <v>8</v>
      </c>
      <c r="F58" s="13">
        <v>39715</v>
      </c>
      <c r="G58" s="13">
        <v>0</v>
      </c>
      <c r="H58" s="13">
        <v>38667</v>
      </c>
      <c r="I58" s="13">
        <v>1048</v>
      </c>
      <c r="J58" s="13">
        <v>39715</v>
      </c>
    </row>
    <row r="59" spans="1:10" s="1" customFormat="1">
      <c r="A59" s="45"/>
      <c r="B59" s="45"/>
      <c r="C59" s="45"/>
      <c r="D59" s="46"/>
      <c r="E59" s="45"/>
      <c r="F59" s="35"/>
      <c r="G59" s="35"/>
      <c r="H59" s="35">
        <f>SUM(H41:H58)</f>
        <v>3277802</v>
      </c>
      <c r="I59" s="35">
        <f>SUM(I41:I58)</f>
        <v>189735</v>
      </c>
      <c r="J59" s="35">
        <f>SUM(J41:J58)</f>
        <v>3467537</v>
      </c>
    </row>
    <row r="60" spans="1:10" s="20" customFormat="1">
      <c r="A60" s="17" t="s">
        <v>28</v>
      </c>
      <c r="B60" s="17">
        <v>1</v>
      </c>
      <c r="C60" s="17">
        <v>10706</v>
      </c>
      <c r="D60" s="18" t="s">
        <v>14</v>
      </c>
      <c r="E60" s="17">
        <v>8</v>
      </c>
      <c r="F60" s="19">
        <v>539551</v>
      </c>
      <c r="G60" s="21">
        <v>0</v>
      </c>
      <c r="H60" s="19">
        <v>505579</v>
      </c>
      <c r="I60" s="19">
        <v>33972</v>
      </c>
      <c r="J60" s="19">
        <v>539551</v>
      </c>
    </row>
    <row r="61" spans="1:10" s="20" customFormat="1">
      <c r="A61" s="17" t="s">
        <v>28</v>
      </c>
      <c r="B61" s="17">
        <v>2</v>
      </c>
      <c r="C61" s="17">
        <v>11448</v>
      </c>
      <c r="D61" s="18" t="s">
        <v>18</v>
      </c>
      <c r="E61" s="17">
        <v>8</v>
      </c>
      <c r="F61" s="19">
        <v>337903</v>
      </c>
      <c r="G61" s="21">
        <v>0</v>
      </c>
      <c r="H61" s="19">
        <v>313352</v>
      </c>
      <c r="I61" s="19">
        <v>24551</v>
      </c>
      <c r="J61" s="19">
        <v>337903</v>
      </c>
    </row>
    <row r="62" spans="1:10" s="20" customFormat="1">
      <c r="A62" s="17" t="s">
        <v>28</v>
      </c>
      <c r="B62" s="17">
        <v>3</v>
      </c>
      <c r="C62" s="17">
        <v>11042</v>
      </c>
      <c r="D62" s="18" t="s">
        <v>72</v>
      </c>
      <c r="E62" s="17">
        <v>8</v>
      </c>
      <c r="F62" s="19">
        <v>171095</v>
      </c>
      <c r="G62" s="19">
        <v>0</v>
      </c>
      <c r="H62" s="19">
        <v>160063</v>
      </c>
      <c r="I62" s="19">
        <v>11032</v>
      </c>
      <c r="J62" s="19">
        <v>171095</v>
      </c>
    </row>
    <row r="63" spans="1:10" s="20" customFormat="1">
      <c r="A63" s="17" t="s">
        <v>28</v>
      </c>
      <c r="B63" s="17">
        <v>4</v>
      </c>
      <c r="C63" s="17">
        <v>11045</v>
      </c>
      <c r="D63" s="18" t="s">
        <v>52</v>
      </c>
      <c r="E63" s="17">
        <v>8</v>
      </c>
      <c r="F63" s="19">
        <v>98289</v>
      </c>
      <c r="G63" s="21">
        <v>0</v>
      </c>
      <c r="H63" s="19">
        <v>94107</v>
      </c>
      <c r="I63" s="19">
        <v>4182</v>
      </c>
      <c r="J63" s="19">
        <v>98289</v>
      </c>
    </row>
    <row r="64" spans="1:10" s="20" customFormat="1">
      <c r="A64" s="17" t="s">
        <v>28</v>
      </c>
      <c r="B64" s="17">
        <v>5</v>
      </c>
      <c r="C64" s="17">
        <v>11044</v>
      </c>
      <c r="D64" s="18" t="s">
        <v>17</v>
      </c>
      <c r="E64" s="17">
        <v>8</v>
      </c>
      <c r="F64" s="19">
        <v>88612</v>
      </c>
      <c r="G64" s="19">
        <v>0</v>
      </c>
      <c r="H64" s="19">
        <v>85435</v>
      </c>
      <c r="I64" s="19">
        <v>3177</v>
      </c>
      <c r="J64" s="19">
        <v>88612</v>
      </c>
    </row>
    <row r="65" spans="1:10" s="20" customFormat="1">
      <c r="A65" s="17" t="s">
        <v>28</v>
      </c>
      <c r="B65" s="17">
        <v>6</v>
      </c>
      <c r="C65" s="17">
        <v>28811</v>
      </c>
      <c r="D65" s="18" t="s">
        <v>109</v>
      </c>
      <c r="E65" s="17">
        <v>8</v>
      </c>
      <c r="F65" s="19">
        <v>79787</v>
      </c>
      <c r="G65" s="19">
        <v>0</v>
      </c>
      <c r="H65" s="19">
        <v>77496</v>
      </c>
      <c r="I65" s="19">
        <v>2291</v>
      </c>
      <c r="J65" s="19">
        <v>79787</v>
      </c>
    </row>
    <row r="66" spans="1:10" s="20" customFormat="1">
      <c r="A66" s="17" t="s">
        <v>28</v>
      </c>
      <c r="B66" s="17">
        <v>7</v>
      </c>
      <c r="C66" s="17">
        <v>28815</v>
      </c>
      <c r="D66" s="18" t="s">
        <v>71</v>
      </c>
      <c r="E66" s="17">
        <v>8</v>
      </c>
      <c r="F66" s="19">
        <v>0</v>
      </c>
      <c r="G66" s="19">
        <v>77616</v>
      </c>
      <c r="H66" s="19">
        <v>75081</v>
      </c>
      <c r="I66" s="19">
        <v>2535</v>
      </c>
      <c r="J66" s="19">
        <v>77616</v>
      </c>
    </row>
    <row r="67" spans="1:10" s="20" customFormat="1">
      <c r="A67" s="17" t="s">
        <v>28</v>
      </c>
      <c r="B67" s="17">
        <v>8</v>
      </c>
      <c r="C67" s="17">
        <v>21356</v>
      </c>
      <c r="D67" s="18" t="s">
        <v>53</v>
      </c>
      <c r="E67" s="17">
        <v>8</v>
      </c>
      <c r="F67" s="19">
        <v>75270</v>
      </c>
      <c r="G67" s="21">
        <v>0</v>
      </c>
      <c r="H67" s="19">
        <v>70380</v>
      </c>
      <c r="I67" s="19">
        <v>4890</v>
      </c>
      <c r="J67" s="19">
        <v>75270</v>
      </c>
    </row>
    <row r="68" spans="1:10" s="20" customFormat="1">
      <c r="A68" s="17" t="s">
        <v>28</v>
      </c>
      <c r="B68" s="17">
        <v>9</v>
      </c>
      <c r="C68" s="17">
        <v>28778</v>
      </c>
      <c r="D68" s="18" t="s">
        <v>110</v>
      </c>
      <c r="E68" s="17">
        <v>8</v>
      </c>
      <c r="F68" s="19">
        <v>42842</v>
      </c>
      <c r="G68" s="21">
        <v>0</v>
      </c>
      <c r="H68" s="19">
        <v>40672</v>
      </c>
      <c r="I68" s="19">
        <v>2170</v>
      </c>
      <c r="J68" s="19">
        <v>42842</v>
      </c>
    </row>
    <row r="69" spans="1:10" s="20" customFormat="1">
      <c r="A69" s="45"/>
      <c r="B69" s="45"/>
      <c r="C69" s="45"/>
      <c r="D69" s="46"/>
      <c r="E69" s="45"/>
      <c r="F69" s="35"/>
      <c r="G69" s="47"/>
      <c r="H69" s="35">
        <f>SUM(H60:H68)</f>
        <v>1422165</v>
      </c>
      <c r="I69" s="35">
        <f>SUM(I60:I68)</f>
        <v>88800</v>
      </c>
      <c r="J69" s="35">
        <f>SUM(J60:J68)</f>
        <v>1510965</v>
      </c>
    </row>
    <row r="70" spans="1:10" s="5" customFormat="1">
      <c r="A70" s="9" t="s">
        <v>46</v>
      </c>
      <c r="B70" s="9">
        <v>1</v>
      </c>
      <c r="C70" s="9">
        <v>10704</v>
      </c>
      <c r="D70" s="10" t="s">
        <v>45</v>
      </c>
      <c r="E70" s="9">
        <v>8</v>
      </c>
      <c r="F70" s="14">
        <v>457157</v>
      </c>
      <c r="G70" s="14">
        <v>0</v>
      </c>
      <c r="H70" s="14">
        <v>423233</v>
      </c>
      <c r="I70" s="14">
        <v>33924</v>
      </c>
      <c r="J70" s="14">
        <v>457157</v>
      </c>
    </row>
    <row r="71" spans="1:10" s="1" customFormat="1">
      <c r="A71" s="3" t="s">
        <v>46</v>
      </c>
      <c r="B71" s="9">
        <v>2</v>
      </c>
      <c r="C71" s="3">
        <v>10993</v>
      </c>
      <c r="D71" s="4" t="s">
        <v>103</v>
      </c>
      <c r="E71" s="9">
        <v>8</v>
      </c>
      <c r="F71" s="13">
        <v>51554</v>
      </c>
      <c r="G71" s="13">
        <v>137450</v>
      </c>
      <c r="H71" s="13">
        <v>178615</v>
      </c>
      <c r="I71" s="13">
        <v>10389</v>
      </c>
      <c r="J71" s="13">
        <v>189004</v>
      </c>
    </row>
    <row r="72" spans="1:10" s="1" customFormat="1">
      <c r="A72" s="3" t="s">
        <v>46</v>
      </c>
      <c r="B72" s="9">
        <v>3</v>
      </c>
      <c r="C72" s="3">
        <v>10991</v>
      </c>
      <c r="D72" s="4" t="s">
        <v>73</v>
      </c>
      <c r="E72" s="9">
        <v>8</v>
      </c>
      <c r="F72" s="13">
        <v>184473</v>
      </c>
      <c r="G72" s="16">
        <v>0</v>
      </c>
      <c r="H72" s="13">
        <v>177784</v>
      </c>
      <c r="I72" s="13">
        <v>6689</v>
      </c>
      <c r="J72" s="13">
        <v>184473</v>
      </c>
    </row>
    <row r="73" spans="1:10" s="1" customFormat="1">
      <c r="A73" s="3" t="s">
        <v>46</v>
      </c>
      <c r="B73" s="9">
        <v>4</v>
      </c>
      <c r="C73" s="3">
        <v>10992</v>
      </c>
      <c r="D73" s="4" t="s">
        <v>105</v>
      </c>
      <c r="E73" s="9">
        <v>8</v>
      </c>
      <c r="F73" s="13">
        <v>134448</v>
      </c>
      <c r="G73" s="16">
        <v>0</v>
      </c>
      <c r="H73" s="13">
        <v>130621</v>
      </c>
      <c r="I73" s="13">
        <v>3827</v>
      </c>
      <c r="J73" s="13">
        <v>134448</v>
      </c>
    </row>
    <row r="74" spans="1:10" s="1" customFormat="1">
      <c r="A74" s="3" t="s">
        <v>46</v>
      </c>
      <c r="B74" s="9">
        <v>5</v>
      </c>
      <c r="C74" s="3">
        <v>10994</v>
      </c>
      <c r="D74" s="4" t="s">
        <v>58</v>
      </c>
      <c r="E74" s="9">
        <v>8</v>
      </c>
      <c r="F74" s="13">
        <v>110435</v>
      </c>
      <c r="G74" s="16">
        <v>0</v>
      </c>
      <c r="H74" s="13">
        <v>106556</v>
      </c>
      <c r="I74" s="13">
        <v>3879</v>
      </c>
      <c r="J74" s="13">
        <v>110435</v>
      </c>
    </row>
    <row r="75" spans="1:10" s="5" customFormat="1">
      <c r="A75" s="3" t="s">
        <v>46</v>
      </c>
      <c r="B75" s="9">
        <v>6</v>
      </c>
      <c r="C75" s="9">
        <v>23367</v>
      </c>
      <c r="D75" s="10" t="s">
        <v>87</v>
      </c>
      <c r="E75" s="9">
        <v>8</v>
      </c>
      <c r="F75" s="14">
        <v>95831</v>
      </c>
      <c r="G75" s="14">
        <v>0</v>
      </c>
      <c r="H75" s="14">
        <v>92652</v>
      </c>
      <c r="I75" s="14">
        <v>3179</v>
      </c>
      <c r="J75" s="14">
        <v>95831</v>
      </c>
    </row>
    <row r="76" spans="1:10" s="5" customFormat="1">
      <c r="A76" s="45"/>
      <c r="B76" s="45"/>
      <c r="C76" s="45"/>
      <c r="D76" s="46"/>
      <c r="E76" s="45"/>
      <c r="F76" s="35"/>
      <c r="G76" s="35"/>
      <c r="H76" s="35">
        <f>SUM(H70:H75)</f>
        <v>1109461</v>
      </c>
      <c r="I76" s="35">
        <f>SUM(I70:I75)</f>
        <v>61887</v>
      </c>
      <c r="J76" s="35">
        <f>SUM(J70:J75)</f>
        <v>1171348</v>
      </c>
    </row>
    <row r="77" spans="1:10" s="20" customFormat="1">
      <c r="A77" s="17" t="s">
        <v>30</v>
      </c>
      <c r="B77" s="17">
        <v>1</v>
      </c>
      <c r="C77" s="17">
        <v>10671</v>
      </c>
      <c r="D77" s="18" t="s">
        <v>108</v>
      </c>
      <c r="E77" s="17">
        <v>8</v>
      </c>
      <c r="F77" s="19">
        <v>194493</v>
      </c>
      <c r="G77" s="19">
        <v>421031</v>
      </c>
      <c r="H77" s="19">
        <v>558817</v>
      </c>
      <c r="I77" s="19">
        <v>56707</v>
      </c>
      <c r="J77" s="19">
        <v>615524</v>
      </c>
    </row>
    <row r="78" spans="1:10" s="20" customFormat="1">
      <c r="A78" s="17" t="s">
        <v>30</v>
      </c>
      <c r="B78" s="17">
        <v>2</v>
      </c>
      <c r="C78" s="17">
        <v>11015</v>
      </c>
      <c r="D78" s="18" t="s">
        <v>57</v>
      </c>
      <c r="E78" s="17">
        <v>8</v>
      </c>
      <c r="F78" s="19">
        <v>0</v>
      </c>
      <c r="G78" s="19">
        <v>553843</v>
      </c>
      <c r="H78" s="19">
        <v>519505</v>
      </c>
      <c r="I78" s="19">
        <v>34338</v>
      </c>
      <c r="J78" s="19">
        <v>553843</v>
      </c>
    </row>
    <row r="79" spans="1:10" s="20" customFormat="1" ht="14.4" customHeight="1">
      <c r="A79" s="17" t="s">
        <v>30</v>
      </c>
      <c r="B79" s="17">
        <v>3</v>
      </c>
      <c r="C79" s="17">
        <v>11446</v>
      </c>
      <c r="D79" s="18" t="s">
        <v>11</v>
      </c>
      <c r="E79" s="17">
        <v>8</v>
      </c>
      <c r="F79" s="19">
        <v>362699</v>
      </c>
      <c r="G79" s="19">
        <v>0</v>
      </c>
      <c r="H79" s="19">
        <v>347971</v>
      </c>
      <c r="I79" s="19">
        <v>14728</v>
      </c>
      <c r="J79" s="19">
        <v>362699</v>
      </c>
    </row>
    <row r="80" spans="1:10" s="20" customFormat="1">
      <c r="A80" s="17" t="s">
        <v>30</v>
      </c>
      <c r="B80" s="17">
        <v>4</v>
      </c>
      <c r="C80" s="17">
        <v>11023</v>
      </c>
      <c r="D80" s="18" t="s">
        <v>114</v>
      </c>
      <c r="E80" s="17">
        <v>8</v>
      </c>
      <c r="F80" s="19">
        <v>217174</v>
      </c>
      <c r="G80" s="19">
        <v>18713</v>
      </c>
      <c r="H80" s="19">
        <v>224456</v>
      </c>
      <c r="I80" s="19">
        <v>11431</v>
      </c>
      <c r="J80" s="19">
        <v>235887</v>
      </c>
    </row>
    <row r="81" spans="1:10" s="20" customFormat="1">
      <c r="A81" s="17" t="s">
        <v>30</v>
      </c>
      <c r="B81" s="17">
        <v>5</v>
      </c>
      <c r="C81" s="17">
        <v>11018</v>
      </c>
      <c r="D81" s="18" t="s">
        <v>88</v>
      </c>
      <c r="E81" s="17">
        <v>8</v>
      </c>
      <c r="F81" s="19">
        <v>234775</v>
      </c>
      <c r="G81" s="19">
        <v>949</v>
      </c>
      <c r="H81" s="19">
        <v>222437</v>
      </c>
      <c r="I81" s="19">
        <v>13287</v>
      </c>
      <c r="J81" s="19">
        <v>235724</v>
      </c>
    </row>
    <row r="82" spans="1:10" s="20" customFormat="1">
      <c r="A82" s="17" t="s">
        <v>30</v>
      </c>
      <c r="B82" s="17">
        <v>6</v>
      </c>
      <c r="C82" s="17">
        <v>11025</v>
      </c>
      <c r="D82" s="18" t="s">
        <v>41</v>
      </c>
      <c r="E82" s="17">
        <v>8</v>
      </c>
      <c r="F82" s="19">
        <v>223172</v>
      </c>
      <c r="G82" s="19">
        <v>0</v>
      </c>
      <c r="H82" s="19">
        <v>213449</v>
      </c>
      <c r="I82" s="19">
        <v>9723</v>
      </c>
      <c r="J82" s="19">
        <v>223172</v>
      </c>
    </row>
    <row r="83" spans="1:10" s="24" customFormat="1">
      <c r="A83" s="17" t="s">
        <v>30</v>
      </c>
      <c r="B83" s="17">
        <v>7</v>
      </c>
      <c r="C83" s="17">
        <v>11022</v>
      </c>
      <c r="D83" s="22" t="s">
        <v>89</v>
      </c>
      <c r="E83" s="17">
        <v>8</v>
      </c>
      <c r="F83" s="23">
        <v>152884</v>
      </c>
      <c r="G83" s="23">
        <v>0</v>
      </c>
      <c r="H83" s="23">
        <v>146793</v>
      </c>
      <c r="I83" s="23">
        <v>6091</v>
      </c>
      <c r="J83" s="23">
        <v>152884</v>
      </c>
    </row>
    <row r="84" spans="1:10" s="24" customFormat="1">
      <c r="A84" s="17" t="s">
        <v>30</v>
      </c>
      <c r="B84" s="17">
        <v>8</v>
      </c>
      <c r="C84" s="17">
        <v>11024</v>
      </c>
      <c r="D84" s="22" t="s">
        <v>91</v>
      </c>
      <c r="E84" s="17">
        <v>8</v>
      </c>
      <c r="F84" s="23">
        <v>146227</v>
      </c>
      <c r="G84" s="23">
        <v>0</v>
      </c>
      <c r="H84" s="23">
        <v>139495</v>
      </c>
      <c r="I84" s="23">
        <v>6732</v>
      </c>
      <c r="J84" s="23">
        <v>146227</v>
      </c>
    </row>
    <row r="85" spans="1:10" s="24" customFormat="1">
      <c r="A85" s="17" t="s">
        <v>30</v>
      </c>
      <c r="B85" s="17">
        <v>9</v>
      </c>
      <c r="C85" s="17">
        <v>11013</v>
      </c>
      <c r="D85" s="22" t="s">
        <v>26</v>
      </c>
      <c r="E85" s="17">
        <v>8</v>
      </c>
      <c r="F85" s="23">
        <v>135434</v>
      </c>
      <c r="G85" s="23">
        <v>0</v>
      </c>
      <c r="H85" s="23">
        <v>131188</v>
      </c>
      <c r="I85" s="23">
        <v>4246</v>
      </c>
      <c r="J85" s="23">
        <v>135434</v>
      </c>
    </row>
    <row r="86" spans="1:10" s="24" customFormat="1">
      <c r="A86" s="17" t="s">
        <v>30</v>
      </c>
      <c r="B86" s="17">
        <v>10</v>
      </c>
      <c r="C86" s="17">
        <v>11017</v>
      </c>
      <c r="D86" s="22" t="s">
        <v>66</v>
      </c>
      <c r="E86" s="17">
        <v>8</v>
      </c>
      <c r="F86" s="23">
        <v>98190</v>
      </c>
      <c r="G86" s="23">
        <v>35694</v>
      </c>
      <c r="H86" s="23">
        <v>129644</v>
      </c>
      <c r="I86" s="23">
        <v>4240</v>
      </c>
      <c r="J86" s="23">
        <v>133884</v>
      </c>
    </row>
    <row r="87" spans="1:10" s="24" customFormat="1">
      <c r="A87" s="17" t="s">
        <v>30</v>
      </c>
      <c r="B87" s="17">
        <v>11</v>
      </c>
      <c r="C87" s="17">
        <v>11014</v>
      </c>
      <c r="D87" s="22" t="s">
        <v>111</v>
      </c>
      <c r="E87" s="17">
        <v>8</v>
      </c>
      <c r="F87" s="23">
        <v>129820</v>
      </c>
      <c r="G87" s="23">
        <v>0</v>
      </c>
      <c r="H87" s="23">
        <v>124321</v>
      </c>
      <c r="I87" s="23">
        <v>5499</v>
      </c>
      <c r="J87" s="23">
        <v>129820</v>
      </c>
    </row>
    <row r="88" spans="1:10" s="24" customFormat="1">
      <c r="A88" s="17" t="s">
        <v>30</v>
      </c>
      <c r="B88" s="17">
        <v>12</v>
      </c>
      <c r="C88" s="17">
        <v>11021</v>
      </c>
      <c r="D88" s="22" t="s">
        <v>74</v>
      </c>
      <c r="E88" s="17">
        <v>8</v>
      </c>
      <c r="F88" s="23">
        <v>0</v>
      </c>
      <c r="G88" s="23">
        <v>107828</v>
      </c>
      <c r="H88" s="23">
        <v>104570</v>
      </c>
      <c r="I88" s="23">
        <v>3258</v>
      </c>
      <c r="J88" s="23">
        <v>107828</v>
      </c>
    </row>
    <row r="89" spans="1:10" s="24" customFormat="1">
      <c r="A89" s="17" t="s">
        <v>30</v>
      </c>
      <c r="B89" s="17">
        <v>13</v>
      </c>
      <c r="C89" s="17">
        <v>11026</v>
      </c>
      <c r="D89" s="22" t="s">
        <v>56</v>
      </c>
      <c r="E89" s="17">
        <v>8</v>
      </c>
      <c r="F89" s="23">
        <v>17737</v>
      </c>
      <c r="G89" s="23">
        <v>81472</v>
      </c>
      <c r="H89" s="23">
        <v>96418</v>
      </c>
      <c r="I89" s="23">
        <v>2791</v>
      </c>
      <c r="J89" s="23">
        <v>99209</v>
      </c>
    </row>
    <row r="90" spans="1:10" s="24" customFormat="1">
      <c r="A90" s="17" t="s">
        <v>30</v>
      </c>
      <c r="B90" s="17">
        <v>14</v>
      </c>
      <c r="C90" s="17">
        <v>11027</v>
      </c>
      <c r="D90" s="22" t="s">
        <v>112</v>
      </c>
      <c r="E90" s="17">
        <v>8</v>
      </c>
      <c r="F90" s="23">
        <v>80192</v>
      </c>
      <c r="G90" s="23">
        <v>15626</v>
      </c>
      <c r="H90" s="23">
        <v>93626</v>
      </c>
      <c r="I90" s="23">
        <v>2192</v>
      </c>
      <c r="J90" s="23">
        <v>95818</v>
      </c>
    </row>
    <row r="91" spans="1:10" s="30" customFormat="1">
      <c r="A91" s="17" t="s">
        <v>30</v>
      </c>
      <c r="B91" s="17">
        <v>15</v>
      </c>
      <c r="C91" s="32">
        <v>11020</v>
      </c>
      <c r="D91" s="31" t="s">
        <v>90</v>
      </c>
      <c r="E91" s="17">
        <v>8</v>
      </c>
      <c r="F91" s="33">
        <v>86779</v>
      </c>
      <c r="G91" s="33">
        <v>0</v>
      </c>
      <c r="H91" s="33">
        <v>84656</v>
      </c>
      <c r="I91" s="33">
        <v>2123</v>
      </c>
      <c r="J91" s="33">
        <v>86779</v>
      </c>
    </row>
    <row r="92" spans="1:10" s="30" customFormat="1">
      <c r="A92" s="17" t="s">
        <v>30</v>
      </c>
      <c r="B92" s="17">
        <v>16</v>
      </c>
      <c r="C92" s="32">
        <v>11019</v>
      </c>
      <c r="D92" s="31" t="s">
        <v>106</v>
      </c>
      <c r="E92" s="17">
        <v>8</v>
      </c>
      <c r="F92" s="33">
        <v>6227</v>
      </c>
      <c r="G92" s="33">
        <v>75666</v>
      </c>
      <c r="H92" s="33">
        <v>79713</v>
      </c>
      <c r="I92" s="33">
        <v>2180</v>
      </c>
      <c r="J92" s="33">
        <v>81893</v>
      </c>
    </row>
    <row r="93" spans="1:10" s="30" customFormat="1">
      <c r="A93" s="17" t="s">
        <v>30</v>
      </c>
      <c r="B93" s="17">
        <v>17</v>
      </c>
      <c r="C93" s="32">
        <v>11029</v>
      </c>
      <c r="D93" s="31" t="s">
        <v>113</v>
      </c>
      <c r="E93" s="17">
        <v>8</v>
      </c>
      <c r="F93" s="33">
        <v>74914</v>
      </c>
      <c r="G93" s="33">
        <v>0</v>
      </c>
      <c r="H93" s="33">
        <v>72008</v>
      </c>
      <c r="I93" s="33">
        <v>2906</v>
      </c>
      <c r="J93" s="33">
        <v>74914</v>
      </c>
    </row>
    <row r="94" spans="1:10">
      <c r="A94" s="32" t="s">
        <v>30</v>
      </c>
      <c r="B94" s="32">
        <v>18</v>
      </c>
      <c r="C94" s="32">
        <v>11028</v>
      </c>
      <c r="D94" s="31" t="s">
        <v>44</v>
      </c>
      <c r="E94" s="32">
        <v>8</v>
      </c>
      <c r="F94" s="33">
        <v>72947</v>
      </c>
      <c r="G94" s="33">
        <v>0</v>
      </c>
      <c r="H94" s="33">
        <v>70133</v>
      </c>
      <c r="I94" s="33">
        <v>2814</v>
      </c>
      <c r="J94" s="33">
        <v>72947</v>
      </c>
    </row>
    <row r="95" spans="1:10">
      <c r="A95" s="32" t="s">
        <v>30</v>
      </c>
      <c r="B95" s="32">
        <v>19</v>
      </c>
      <c r="C95" s="32">
        <v>25058</v>
      </c>
      <c r="D95" s="31" t="s">
        <v>75</v>
      </c>
      <c r="E95" s="32">
        <v>8</v>
      </c>
      <c r="F95" s="33">
        <v>64907</v>
      </c>
      <c r="G95" s="33">
        <v>0</v>
      </c>
      <c r="H95" s="33">
        <v>62817</v>
      </c>
      <c r="I95" s="33">
        <v>2090</v>
      </c>
      <c r="J95" s="33">
        <v>64907</v>
      </c>
    </row>
    <row r="96" spans="1:10">
      <c r="A96" s="32" t="s">
        <v>30</v>
      </c>
      <c r="B96" s="32">
        <v>20</v>
      </c>
      <c r="C96" s="32">
        <v>11016</v>
      </c>
      <c r="D96" s="31" t="s">
        <v>92</v>
      </c>
      <c r="E96" s="32">
        <v>8</v>
      </c>
      <c r="F96" s="33">
        <v>31991</v>
      </c>
      <c r="G96" s="31">
        <v>0</v>
      </c>
      <c r="H96" s="33">
        <v>31312</v>
      </c>
      <c r="I96" s="31">
        <v>679</v>
      </c>
      <c r="J96" s="33">
        <v>31991</v>
      </c>
    </row>
    <row r="97" spans="1:10">
      <c r="A97" s="32" t="s">
        <v>30</v>
      </c>
      <c r="B97" s="32">
        <v>21</v>
      </c>
      <c r="C97" s="32">
        <v>25059</v>
      </c>
      <c r="D97" s="31" t="s">
        <v>23</v>
      </c>
      <c r="E97" s="32">
        <v>8</v>
      </c>
      <c r="F97" s="33">
        <v>27035</v>
      </c>
      <c r="G97" s="31">
        <v>0</v>
      </c>
      <c r="H97" s="33">
        <v>26146</v>
      </c>
      <c r="I97" s="31">
        <v>889</v>
      </c>
      <c r="J97" s="33">
        <v>27035</v>
      </c>
    </row>
    <row r="98" spans="1:10">
      <c r="A98" s="48"/>
      <c r="B98" s="45"/>
      <c r="C98" s="45"/>
      <c r="D98" s="48"/>
      <c r="E98" s="45"/>
      <c r="F98" s="48"/>
      <c r="G98" s="48"/>
      <c r="H98" s="49">
        <f>SUM(H77:H97)</f>
        <v>3479475</v>
      </c>
      <c r="I98" s="49">
        <f>SUM(I77:I97)</f>
        <v>188944</v>
      </c>
      <c r="J98" s="49">
        <f>SUM(J77:J97)</f>
        <v>3668419</v>
      </c>
    </row>
    <row r="100" spans="1:10">
      <c r="H100" s="51">
        <f>SUM(H16,H25,H40,H59,H69,H76,H98)</f>
        <v>14271433</v>
      </c>
      <c r="I100" s="51">
        <f>SUM(I16,I25,I40,I59,I69,I76,I98)</f>
        <v>790558</v>
      </c>
      <c r="J100" s="51">
        <f>SUM(J16,J25,J40,J59,J69,J76,J98)</f>
        <v>15061991</v>
      </c>
    </row>
  </sheetData>
  <autoFilter ref="A1:A98"/>
  <mergeCells count="12">
    <mergeCell ref="K5:O5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7"/>
  <sheetViews>
    <sheetView tabSelected="1" zoomScale="70" zoomScaleNormal="70" zoomScaleSheetLayoutView="40" workbookViewId="0">
      <selection activeCell="K8" sqref="K8"/>
    </sheetView>
  </sheetViews>
  <sheetFormatPr defaultColWidth="8.77734375" defaultRowHeight="16.8"/>
  <cols>
    <col min="1" max="1" width="8.77734375" style="109"/>
    <col min="2" max="2" width="9.5546875" style="121" customWidth="1"/>
    <col min="3" max="4" width="29.5546875" style="109" customWidth="1"/>
    <col min="5" max="6" width="10.21875" style="109" customWidth="1"/>
    <col min="7" max="18" width="10.21875" style="122" customWidth="1"/>
    <col min="19" max="32" width="10.21875" style="109" customWidth="1"/>
    <col min="33" max="33" width="13.6640625" style="109" customWidth="1"/>
    <col min="34" max="16384" width="8.77734375" style="109"/>
  </cols>
  <sheetData>
    <row r="1" spans="2:33" ht="48" customHeight="1">
      <c r="B1" s="193" t="s">
        <v>257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2:33" ht="36" customHeight="1">
      <c r="B2" s="194" t="s">
        <v>258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2:33" ht="36" customHeight="1">
      <c r="B3" s="196" t="s">
        <v>180</v>
      </c>
      <c r="C3" s="196" t="s">
        <v>232</v>
      </c>
      <c r="D3" s="228" t="s">
        <v>244</v>
      </c>
      <c r="E3" s="197" t="s">
        <v>248</v>
      </c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8" t="s">
        <v>247</v>
      </c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69" t="s">
        <v>244</v>
      </c>
    </row>
    <row r="4" spans="2:33" ht="46.2" customHeight="1">
      <c r="B4" s="196"/>
      <c r="C4" s="196"/>
      <c r="D4" s="228"/>
      <c r="E4" s="171" t="s">
        <v>250</v>
      </c>
      <c r="F4" s="172"/>
      <c r="G4" s="175" t="s">
        <v>251</v>
      </c>
      <c r="H4" s="176"/>
      <c r="I4" s="179" t="s">
        <v>252</v>
      </c>
      <c r="J4" s="180"/>
      <c r="K4" s="183" t="s">
        <v>253</v>
      </c>
      <c r="L4" s="184"/>
      <c r="M4" s="187" t="s">
        <v>254</v>
      </c>
      <c r="N4" s="188"/>
      <c r="O4" s="189"/>
      <c r="P4" s="190" t="s">
        <v>255</v>
      </c>
      <c r="Q4" s="191"/>
      <c r="R4" s="192"/>
      <c r="S4" s="171" t="s">
        <v>250</v>
      </c>
      <c r="T4" s="172"/>
      <c r="U4" s="175" t="s">
        <v>251</v>
      </c>
      <c r="V4" s="176"/>
      <c r="W4" s="179" t="s">
        <v>252</v>
      </c>
      <c r="X4" s="180"/>
      <c r="Y4" s="183" t="s">
        <v>253</v>
      </c>
      <c r="Z4" s="184"/>
      <c r="AA4" s="187" t="s">
        <v>254</v>
      </c>
      <c r="AB4" s="188"/>
      <c r="AC4" s="189"/>
      <c r="AD4" s="190" t="s">
        <v>255</v>
      </c>
      <c r="AE4" s="191"/>
      <c r="AF4" s="192"/>
      <c r="AG4" s="169"/>
    </row>
    <row r="5" spans="2:33" ht="24.6" customHeight="1">
      <c r="B5" s="196"/>
      <c r="C5" s="196"/>
      <c r="D5" s="228"/>
      <c r="E5" s="173"/>
      <c r="F5" s="174"/>
      <c r="G5" s="177"/>
      <c r="H5" s="178"/>
      <c r="I5" s="181"/>
      <c r="J5" s="182"/>
      <c r="K5" s="185"/>
      <c r="L5" s="186"/>
      <c r="M5" s="164" t="s">
        <v>217</v>
      </c>
      <c r="N5" s="164" t="s">
        <v>218</v>
      </c>
      <c r="O5" s="164" t="s">
        <v>231</v>
      </c>
      <c r="P5" s="165" t="s">
        <v>217</v>
      </c>
      <c r="Q5" s="167" t="s">
        <v>218</v>
      </c>
      <c r="R5" s="167" t="s">
        <v>231</v>
      </c>
      <c r="S5" s="173"/>
      <c r="T5" s="174"/>
      <c r="U5" s="177"/>
      <c r="V5" s="178"/>
      <c r="W5" s="181"/>
      <c r="X5" s="182"/>
      <c r="Y5" s="185"/>
      <c r="Z5" s="186"/>
      <c r="AA5" s="164" t="s">
        <v>217</v>
      </c>
      <c r="AB5" s="164" t="s">
        <v>218</v>
      </c>
      <c r="AC5" s="164" t="s">
        <v>231</v>
      </c>
      <c r="AD5" s="165" t="s">
        <v>217</v>
      </c>
      <c r="AE5" s="167" t="s">
        <v>218</v>
      </c>
      <c r="AF5" s="167" t="s">
        <v>231</v>
      </c>
      <c r="AG5" s="169"/>
    </row>
    <row r="6" spans="2:33" ht="51" customHeight="1">
      <c r="B6" s="196"/>
      <c r="C6" s="196"/>
      <c r="D6" s="229"/>
      <c r="E6" s="123" t="s">
        <v>233</v>
      </c>
      <c r="F6" s="111" t="s">
        <v>202</v>
      </c>
      <c r="G6" s="112" t="s">
        <v>233</v>
      </c>
      <c r="H6" s="112" t="s">
        <v>202</v>
      </c>
      <c r="I6" s="113" t="s">
        <v>233</v>
      </c>
      <c r="J6" s="113" t="s">
        <v>202</v>
      </c>
      <c r="K6" s="114" t="s">
        <v>233</v>
      </c>
      <c r="L6" s="114" t="s">
        <v>202</v>
      </c>
      <c r="M6" s="164"/>
      <c r="N6" s="164"/>
      <c r="O6" s="164"/>
      <c r="P6" s="166"/>
      <c r="Q6" s="168"/>
      <c r="R6" s="168"/>
      <c r="S6" s="123" t="s">
        <v>233</v>
      </c>
      <c r="T6" s="111" t="s">
        <v>202</v>
      </c>
      <c r="U6" s="112" t="s">
        <v>233</v>
      </c>
      <c r="V6" s="112" t="s">
        <v>202</v>
      </c>
      <c r="W6" s="113" t="s">
        <v>233</v>
      </c>
      <c r="X6" s="113" t="s">
        <v>202</v>
      </c>
      <c r="Y6" s="114" t="s">
        <v>233</v>
      </c>
      <c r="Z6" s="114" t="s">
        <v>202</v>
      </c>
      <c r="AA6" s="164"/>
      <c r="AB6" s="164"/>
      <c r="AC6" s="164"/>
      <c r="AD6" s="166"/>
      <c r="AE6" s="168"/>
      <c r="AF6" s="168"/>
      <c r="AG6" s="170"/>
    </row>
    <row r="7" spans="2:33" ht="18.600000000000001" customHeight="1">
      <c r="B7" s="162">
        <v>1</v>
      </c>
      <c r="C7" s="124" t="s">
        <v>234</v>
      </c>
      <c r="D7" s="160" t="s">
        <v>245</v>
      </c>
      <c r="E7" s="115"/>
      <c r="F7" s="115"/>
      <c r="G7" s="115"/>
      <c r="H7" s="115"/>
      <c r="I7" s="115"/>
      <c r="J7" s="115"/>
      <c r="K7" s="116"/>
      <c r="L7" s="116"/>
      <c r="M7" s="116"/>
      <c r="N7" s="116"/>
      <c r="O7" s="116"/>
      <c r="P7" s="117"/>
      <c r="Q7" s="118"/>
      <c r="R7" s="118"/>
      <c r="S7" s="115"/>
      <c r="T7" s="115"/>
      <c r="U7" s="115"/>
      <c r="V7" s="115"/>
      <c r="W7" s="115"/>
      <c r="X7" s="115"/>
      <c r="Y7" s="116"/>
      <c r="Z7" s="116"/>
      <c r="AA7" s="116"/>
      <c r="AB7" s="116"/>
      <c r="AC7" s="116"/>
      <c r="AD7" s="117"/>
      <c r="AE7" s="118"/>
      <c r="AF7" s="118"/>
      <c r="AG7" s="160" t="s">
        <v>245</v>
      </c>
    </row>
    <row r="8" spans="2:33" ht="19.2" customHeight="1">
      <c r="B8" s="162"/>
      <c r="C8" s="124" t="s">
        <v>235</v>
      </c>
      <c r="D8" s="161"/>
      <c r="E8" s="115"/>
      <c r="F8" s="115"/>
      <c r="G8" s="115"/>
      <c r="H8" s="115"/>
      <c r="I8" s="115"/>
      <c r="J8" s="115"/>
      <c r="K8" s="116"/>
      <c r="L8" s="116"/>
      <c r="M8" s="116"/>
      <c r="N8" s="116"/>
      <c r="O8" s="116"/>
      <c r="P8" s="117"/>
      <c r="Q8" s="118"/>
      <c r="R8" s="118"/>
      <c r="S8" s="115"/>
      <c r="T8" s="115"/>
      <c r="U8" s="115"/>
      <c r="V8" s="115"/>
      <c r="W8" s="115"/>
      <c r="X8" s="115"/>
      <c r="Y8" s="116"/>
      <c r="Z8" s="116"/>
      <c r="AA8" s="116"/>
      <c r="AB8" s="116"/>
      <c r="AC8" s="116"/>
      <c r="AD8" s="117"/>
      <c r="AE8" s="118"/>
      <c r="AF8" s="118"/>
      <c r="AG8" s="161"/>
    </row>
    <row r="9" spans="2:33" ht="19.2" customHeight="1">
      <c r="B9" s="162">
        <v>2</v>
      </c>
      <c r="C9" s="124" t="s">
        <v>236</v>
      </c>
      <c r="D9" s="160" t="s">
        <v>246</v>
      </c>
      <c r="E9" s="125"/>
      <c r="F9" s="125"/>
      <c r="G9" s="125"/>
      <c r="H9" s="125"/>
      <c r="I9" s="125"/>
      <c r="J9" s="125"/>
      <c r="K9" s="116"/>
      <c r="L9" s="116"/>
      <c r="M9" s="116"/>
      <c r="N9" s="116"/>
      <c r="O9" s="116"/>
      <c r="P9" s="115"/>
      <c r="Q9" s="118"/>
      <c r="R9" s="118"/>
      <c r="S9" s="125"/>
      <c r="T9" s="125"/>
      <c r="U9" s="125"/>
      <c r="V9" s="125"/>
      <c r="W9" s="125"/>
      <c r="X9" s="125"/>
      <c r="Y9" s="116"/>
      <c r="Z9" s="116"/>
      <c r="AA9" s="116"/>
      <c r="AB9" s="116"/>
      <c r="AC9" s="116"/>
      <c r="AD9" s="115"/>
      <c r="AE9" s="118"/>
      <c r="AF9" s="118"/>
      <c r="AG9" s="160" t="s">
        <v>246</v>
      </c>
    </row>
    <row r="10" spans="2:33" ht="19.2" customHeight="1">
      <c r="B10" s="162"/>
      <c r="C10" s="124" t="s">
        <v>237</v>
      </c>
      <c r="D10" s="163"/>
      <c r="E10" s="125"/>
      <c r="F10" s="125"/>
      <c r="G10" s="125"/>
      <c r="H10" s="125"/>
      <c r="I10" s="125"/>
      <c r="J10" s="125"/>
      <c r="K10" s="116"/>
      <c r="L10" s="116"/>
      <c r="M10" s="116"/>
      <c r="N10" s="116"/>
      <c r="O10" s="116"/>
      <c r="P10" s="115"/>
      <c r="Q10" s="118"/>
      <c r="R10" s="118"/>
      <c r="S10" s="125"/>
      <c r="T10" s="125"/>
      <c r="U10" s="125"/>
      <c r="V10" s="125"/>
      <c r="W10" s="125"/>
      <c r="X10" s="125"/>
      <c r="Y10" s="116"/>
      <c r="Z10" s="116"/>
      <c r="AA10" s="116"/>
      <c r="AB10" s="116"/>
      <c r="AC10" s="116"/>
      <c r="AD10" s="115"/>
      <c r="AE10" s="118"/>
      <c r="AF10" s="118"/>
      <c r="AG10" s="163"/>
    </row>
    <row r="11" spans="2:33" ht="19.2" customHeight="1">
      <c r="B11" s="162">
        <v>3</v>
      </c>
      <c r="C11" s="124" t="s">
        <v>238</v>
      </c>
      <c r="D11" s="163"/>
      <c r="E11" s="125"/>
      <c r="F11" s="125"/>
      <c r="G11" s="125"/>
      <c r="H11" s="125"/>
      <c r="I11" s="125"/>
      <c r="J11" s="125"/>
      <c r="K11" s="116"/>
      <c r="L11" s="116"/>
      <c r="M11" s="116"/>
      <c r="N11" s="116"/>
      <c r="O11" s="116"/>
      <c r="P11" s="125"/>
      <c r="Q11" s="126"/>
      <c r="R11" s="118"/>
      <c r="S11" s="125"/>
      <c r="T11" s="125"/>
      <c r="U11" s="125"/>
      <c r="V11" s="125"/>
      <c r="W11" s="125"/>
      <c r="X11" s="125"/>
      <c r="Y11" s="116"/>
      <c r="Z11" s="116"/>
      <c r="AA11" s="116"/>
      <c r="AB11" s="116"/>
      <c r="AC11" s="116"/>
      <c r="AD11" s="125"/>
      <c r="AE11" s="126"/>
      <c r="AF11" s="118"/>
      <c r="AG11" s="163"/>
    </row>
    <row r="12" spans="2:33" ht="19.2" customHeight="1">
      <c r="B12" s="162"/>
      <c r="C12" s="124" t="s">
        <v>239</v>
      </c>
      <c r="D12" s="163"/>
      <c r="E12" s="125"/>
      <c r="F12" s="125"/>
      <c r="G12" s="125"/>
      <c r="H12" s="125"/>
      <c r="I12" s="125"/>
      <c r="J12" s="125"/>
      <c r="K12" s="116"/>
      <c r="L12" s="116"/>
      <c r="M12" s="116"/>
      <c r="N12" s="116"/>
      <c r="O12" s="116"/>
      <c r="P12" s="125"/>
      <c r="Q12" s="126"/>
      <c r="R12" s="118"/>
      <c r="S12" s="125"/>
      <c r="T12" s="125"/>
      <c r="U12" s="125"/>
      <c r="V12" s="125"/>
      <c r="W12" s="125"/>
      <c r="X12" s="125"/>
      <c r="Y12" s="116"/>
      <c r="Z12" s="116"/>
      <c r="AA12" s="116"/>
      <c r="AB12" s="116"/>
      <c r="AC12" s="116"/>
      <c r="AD12" s="125"/>
      <c r="AE12" s="126"/>
      <c r="AF12" s="118"/>
      <c r="AG12" s="163"/>
    </row>
    <row r="13" spans="2:33" ht="19.2" customHeight="1">
      <c r="B13" s="162">
        <v>4</v>
      </c>
      <c r="C13" s="124" t="s">
        <v>240</v>
      </c>
      <c r="D13" s="163"/>
      <c r="E13" s="115"/>
      <c r="F13" s="115"/>
      <c r="G13" s="125"/>
      <c r="H13" s="125"/>
      <c r="I13" s="125"/>
      <c r="J13" s="125"/>
      <c r="K13" s="116"/>
      <c r="L13" s="116"/>
      <c r="M13" s="116"/>
      <c r="N13" s="116"/>
      <c r="O13" s="116"/>
      <c r="P13" s="115"/>
      <c r="Q13" s="118"/>
      <c r="R13" s="118"/>
      <c r="S13" s="115"/>
      <c r="T13" s="115"/>
      <c r="U13" s="125"/>
      <c r="V13" s="125"/>
      <c r="W13" s="125"/>
      <c r="X13" s="125"/>
      <c r="Y13" s="116"/>
      <c r="Z13" s="116"/>
      <c r="AA13" s="116"/>
      <c r="AB13" s="116"/>
      <c r="AC13" s="116"/>
      <c r="AD13" s="115"/>
      <c r="AE13" s="118"/>
      <c r="AF13" s="118"/>
      <c r="AG13" s="163"/>
    </row>
    <row r="14" spans="2:33" ht="19.2" customHeight="1">
      <c r="B14" s="162"/>
      <c r="C14" s="124" t="s">
        <v>241</v>
      </c>
      <c r="D14" s="163"/>
      <c r="E14" s="115"/>
      <c r="F14" s="115"/>
      <c r="G14" s="125"/>
      <c r="H14" s="125"/>
      <c r="I14" s="125"/>
      <c r="J14" s="125"/>
      <c r="K14" s="116"/>
      <c r="L14" s="116"/>
      <c r="M14" s="116"/>
      <c r="N14" s="116"/>
      <c r="O14" s="116"/>
      <c r="P14" s="115"/>
      <c r="Q14" s="118"/>
      <c r="R14" s="118"/>
      <c r="S14" s="115"/>
      <c r="T14" s="115"/>
      <c r="U14" s="125"/>
      <c r="V14" s="125"/>
      <c r="W14" s="125"/>
      <c r="X14" s="125"/>
      <c r="Y14" s="116"/>
      <c r="Z14" s="116"/>
      <c r="AA14" s="116"/>
      <c r="AB14" s="116"/>
      <c r="AC14" s="116"/>
      <c r="AD14" s="115"/>
      <c r="AE14" s="118"/>
      <c r="AF14" s="118"/>
      <c r="AG14" s="163"/>
    </row>
    <row r="15" spans="2:33" ht="19.2" customHeight="1">
      <c r="B15" s="162">
        <v>5</v>
      </c>
      <c r="C15" s="124" t="s">
        <v>242</v>
      </c>
      <c r="D15" s="163"/>
      <c r="E15" s="115"/>
      <c r="F15" s="115"/>
      <c r="G15" s="115"/>
      <c r="H15" s="115"/>
      <c r="I15" s="127"/>
      <c r="J15" s="127"/>
      <c r="K15" s="116"/>
      <c r="L15" s="116"/>
      <c r="M15" s="116"/>
      <c r="N15" s="116"/>
      <c r="O15" s="116"/>
      <c r="P15" s="125"/>
      <c r="Q15" s="118"/>
      <c r="R15" s="118"/>
      <c r="S15" s="115"/>
      <c r="T15" s="115"/>
      <c r="U15" s="115"/>
      <c r="V15" s="115"/>
      <c r="W15" s="127"/>
      <c r="X15" s="127"/>
      <c r="Y15" s="116"/>
      <c r="Z15" s="116"/>
      <c r="AA15" s="116"/>
      <c r="AB15" s="116"/>
      <c r="AC15" s="116"/>
      <c r="AD15" s="125"/>
      <c r="AE15" s="118"/>
      <c r="AF15" s="118"/>
      <c r="AG15" s="163"/>
    </row>
    <row r="16" spans="2:33" ht="18.600000000000001">
      <c r="B16" s="162"/>
      <c r="C16" s="124" t="s">
        <v>243</v>
      </c>
      <c r="D16" s="161"/>
      <c r="E16" s="115"/>
      <c r="F16" s="115"/>
      <c r="G16" s="115"/>
      <c r="H16" s="115"/>
      <c r="I16" s="127"/>
      <c r="J16" s="127"/>
      <c r="K16" s="116"/>
      <c r="L16" s="116"/>
      <c r="M16" s="116"/>
      <c r="N16" s="116"/>
      <c r="O16" s="116"/>
      <c r="P16" s="125"/>
      <c r="Q16" s="118"/>
      <c r="R16" s="118"/>
      <c r="S16" s="115"/>
      <c r="T16" s="115"/>
      <c r="U16" s="115"/>
      <c r="V16" s="115"/>
      <c r="W16" s="127"/>
      <c r="X16" s="127"/>
      <c r="Y16" s="116"/>
      <c r="Z16" s="116"/>
      <c r="AA16" s="116"/>
      <c r="AB16" s="116"/>
      <c r="AC16" s="116"/>
      <c r="AD16" s="125"/>
      <c r="AE16" s="118"/>
      <c r="AF16" s="118"/>
      <c r="AG16" s="161"/>
    </row>
    <row r="17" spans="2:33" ht="18.600000000000001">
      <c r="B17" s="158" t="s">
        <v>9</v>
      </c>
      <c r="C17" s="159"/>
      <c r="D17" s="227"/>
      <c r="E17" s="119">
        <f>SUM(E7:E15)</f>
        <v>0</v>
      </c>
      <c r="F17" s="119">
        <f t="shared" ref="F17:AF17" si="0">SUM(F7:F15)</f>
        <v>0</v>
      </c>
      <c r="G17" s="119">
        <f t="shared" si="0"/>
        <v>0</v>
      </c>
      <c r="H17" s="119">
        <f t="shared" si="0"/>
        <v>0</v>
      </c>
      <c r="I17" s="119">
        <f t="shared" si="0"/>
        <v>0</v>
      </c>
      <c r="J17" s="119">
        <f t="shared" si="0"/>
        <v>0</v>
      </c>
      <c r="K17" s="119">
        <f t="shared" si="0"/>
        <v>0</v>
      </c>
      <c r="L17" s="119">
        <f t="shared" si="0"/>
        <v>0</v>
      </c>
      <c r="M17" s="119">
        <f t="shared" si="0"/>
        <v>0</v>
      </c>
      <c r="N17" s="119">
        <f t="shared" si="0"/>
        <v>0</v>
      </c>
      <c r="O17" s="119">
        <f t="shared" si="0"/>
        <v>0</v>
      </c>
      <c r="P17" s="119">
        <f t="shared" si="0"/>
        <v>0</v>
      </c>
      <c r="Q17" s="119">
        <f t="shared" si="0"/>
        <v>0</v>
      </c>
      <c r="R17" s="119">
        <f t="shared" si="0"/>
        <v>0</v>
      </c>
      <c r="S17" s="119">
        <f t="shared" si="0"/>
        <v>0</v>
      </c>
      <c r="T17" s="119">
        <f t="shared" si="0"/>
        <v>0</v>
      </c>
      <c r="U17" s="119">
        <f t="shared" si="0"/>
        <v>0</v>
      </c>
      <c r="V17" s="119">
        <f t="shared" si="0"/>
        <v>0</v>
      </c>
      <c r="W17" s="119">
        <f t="shared" si="0"/>
        <v>0</v>
      </c>
      <c r="X17" s="119">
        <f t="shared" si="0"/>
        <v>0</v>
      </c>
      <c r="Y17" s="119">
        <f t="shared" si="0"/>
        <v>0</v>
      </c>
      <c r="Z17" s="119">
        <f t="shared" si="0"/>
        <v>0</v>
      </c>
      <c r="AA17" s="119">
        <f t="shared" si="0"/>
        <v>0</v>
      </c>
      <c r="AB17" s="119">
        <f t="shared" si="0"/>
        <v>0</v>
      </c>
      <c r="AC17" s="119">
        <f t="shared" si="0"/>
        <v>0</v>
      </c>
      <c r="AD17" s="119">
        <f t="shared" si="0"/>
        <v>0</v>
      </c>
      <c r="AE17" s="119">
        <f t="shared" si="0"/>
        <v>0</v>
      </c>
      <c r="AF17" s="119">
        <f t="shared" si="0"/>
        <v>0</v>
      </c>
      <c r="AG17" s="120"/>
    </row>
  </sheetData>
  <mergeCells count="42">
    <mergeCell ref="B1:R1"/>
    <mergeCell ref="B2:R2"/>
    <mergeCell ref="B3:B6"/>
    <mergeCell ref="C3:C6"/>
    <mergeCell ref="E3:R3"/>
    <mergeCell ref="M5:M6"/>
    <mergeCell ref="D3:D6"/>
    <mergeCell ref="AA5:AA6"/>
    <mergeCell ref="AG3:AG6"/>
    <mergeCell ref="E4:F5"/>
    <mergeCell ref="G4:H5"/>
    <mergeCell ref="I4:J5"/>
    <mergeCell ref="K4:L5"/>
    <mergeCell ref="M4:O4"/>
    <mergeCell ref="P4:R4"/>
    <mergeCell ref="S4:T5"/>
    <mergeCell ref="U4:V5"/>
    <mergeCell ref="W4:X5"/>
    <mergeCell ref="S3:AF3"/>
    <mergeCell ref="Y4:Z5"/>
    <mergeCell ref="AA4:AC4"/>
    <mergeCell ref="AD4:AF4"/>
    <mergeCell ref="N5:N6"/>
    <mergeCell ref="O5:O6"/>
    <mergeCell ref="P5:P6"/>
    <mergeCell ref="Q5:Q6"/>
    <mergeCell ref="R5:R6"/>
    <mergeCell ref="AB5:AB6"/>
    <mergeCell ref="AC5:AC6"/>
    <mergeCell ref="AD5:AD6"/>
    <mergeCell ref="AE5:AE6"/>
    <mergeCell ref="AF5:AF6"/>
    <mergeCell ref="B17:C17"/>
    <mergeCell ref="AG7:AG8"/>
    <mergeCell ref="B9:B10"/>
    <mergeCell ref="AG9:AG16"/>
    <mergeCell ref="B11:B12"/>
    <mergeCell ref="B13:B14"/>
    <mergeCell ref="B15:B16"/>
    <mergeCell ref="B7:B8"/>
    <mergeCell ref="D7:D8"/>
    <mergeCell ref="D9:D16"/>
  </mergeCells>
  <pageMargins left="0.31496062992125984" right="0" top="0.55118110236220474" bottom="0.55118110236220474" header="0.11811023622047245" footer="0.11811023622047245"/>
  <pageSetup paperSize="9"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7"/>
  <sheetViews>
    <sheetView zoomScale="70" zoomScaleNormal="70" zoomScaleSheetLayoutView="40" workbookViewId="0">
      <selection activeCell="D3" sqref="D3:D17"/>
    </sheetView>
  </sheetViews>
  <sheetFormatPr defaultColWidth="8.77734375" defaultRowHeight="16.8"/>
  <cols>
    <col min="1" max="1" width="8.77734375" style="109"/>
    <col min="2" max="2" width="9.5546875" style="121" customWidth="1"/>
    <col min="3" max="4" width="29.5546875" style="109" customWidth="1"/>
    <col min="5" max="6" width="10.21875" style="109" customWidth="1"/>
    <col min="7" max="18" width="10.21875" style="122" customWidth="1"/>
    <col min="19" max="32" width="10.21875" style="109" customWidth="1"/>
    <col min="33" max="33" width="13.6640625" style="109" customWidth="1"/>
    <col min="34" max="16384" width="8.77734375" style="109"/>
  </cols>
  <sheetData>
    <row r="1" spans="2:33" ht="48" customHeight="1">
      <c r="B1" s="193" t="s">
        <v>256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2:33" ht="36" customHeight="1">
      <c r="B2" s="195" t="s">
        <v>249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2:33" ht="36" customHeight="1">
      <c r="B3" s="196" t="s">
        <v>180</v>
      </c>
      <c r="C3" s="196" t="s">
        <v>232</v>
      </c>
      <c r="D3" s="228" t="s">
        <v>244</v>
      </c>
      <c r="E3" s="197" t="s">
        <v>248</v>
      </c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8" t="s">
        <v>247</v>
      </c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69" t="s">
        <v>244</v>
      </c>
    </row>
    <row r="4" spans="2:33" ht="46.2" customHeight="1">
      <c r="B4" s="196"/>
      <c r="C4" s="196"/>
      <c r="D4" s="228"/>
      <c r="E4" s="171" t="s">
        <v>250</v>
      </c>
      <c r="F4" s="172"/>
      <c r="G4" s="175" t="s">
        <v>251</v>
      </c>
      <c r="H4" s="176"/>
      <c r="I4" s="179" t="s">
        <v>252</v>
      </c>
      <c r="J4" s="180"/>
      <c r="K4" s="183" t="s">
        <v>253</v>
      </c>
      <c r="L4" s="184"/>
      <c r="M4" s="187" t="s">
        <v>254</v>
      </c>
      <c r="N4" s="188"/>
      <c r="O4" s="189"/>
      <c r="P4" s="190" t="s">
        <v>255</v>
      </c>
      <c r="Q4" s="191"/>
      <c r="R4" s="192"/>
      <c r="S4" s="171" t="s">
        <v>250</v>
      </c>
      <c r="T4" s="172"/>
      <c r="U4" s="175" t="s">
        <v>251</v>
      </c>
      <c r="V4" s="176"/>
      <c r="W4" s="179" t="s">
        <v>252</v>
      </c>
      <c r="X4" s="180"/>
      <c r="Y4" s="183" t="s">
        <v>253</v>
      </c>
      <c r="Z4" s="184"/>
      <c r="AA4" s="187" t="s">
        <v>254</v>
      </c>
      <c r="AB4" s="188"/>
      <c r="AC4" s="189"/>
      <c r="AD4" s="190" t="s">
        <v>255</v>
      </c>
      <c r="AE4" s="191"/>
      <c r="AF4" s="192"/>
      <c r="AG4" s="169"/>
    </row>
    <row r="5" spans="2:33" ht="24.6" customHeight="1">
      <c r="B5" s="196"/>
      <c r="C5" s="196"/>
      <c r="D5" s="228"/>
      <c r="E5" s="173"/>
      <c r="F5" s="174"/>
      <c r="G5" s="177"/>
      <c r="H5" s="178"/>
      <c r="I5" s="181"/>
      <c r="J5" s="182"/>
      <c r="K5" s="185"/>
      <c r="L5" s="186"/>
      <c r="M5" s="164" t="s">
        <v>217</v>
      </c>
      <c r="N5" s="164" t="s">
        <v>218</v>
      </c>
      <c r="O5" s="164" t="s">
        <v>231</v>
      </c>
      <c r="P5" s="165" t="s">
        <v>217</v>
      </c>
      <c r="Q5" s="167" t="s">
        <v>218</v>
      </c>
      <c r="R5" s="167" t="s">
        <v>231</v>
      </c>
      <c r="S5" s="173"/>
      <c r="T5" s="174"/>
      <c r="U5" s="177"/>
      <c r="V5" s="178"/>
      <c r="W5" s="181"/>
      <c r="X5" s="182"/>
      <c r="Y5" s="185"/>
      <c r="Z5" s="186"/>
      <c r="AA5" s="164" t="s">
        <v>217</v>
      </c>
      <c r="AB5" s="164" t="s">
        <v>218</v>
      </c>
      <c r="AC5" s="164" t="s">
        <v>231</v>
      </c>
      <c r="AD5" s="165" t="s">
        <v>217</v>
      </c>
      <c r="AE5" s="167" t="s">
        <v>218</v>
      </c>
      <c r="AF5" s="167" t="s">
        <v>231</v>
      </c>
      <c r="AG5" s="169"/>
    </row>
    <row r="6" spans="2:33" ht="51" customHeight="1">
      <c r="B6" s="196"/>
      <c r="C6" s="196"/>
      <c r="D6" s="229"/>
      <c r="E6" s="123" t="s">
        <v>233</v>
      </c>
      <c r="F6" s="111" t="s">
        <v>202</v>
      </c>
      <c r="G6" s="112" t="s">
        <v>233</v>
      </c>
      <c r="H6" s="112" t="s">
        <v>202</v>
      </c>
      <c r="I6" s="113" t="s">
        <v>233</v>
      </c>
      <c r="J6" s="113" t="s">
        <v>202</v>
      </c>
      <c r="K6" s="114" t="s">
        <v>233</v>
      </c>
      <c r="L6" s="114" t="s">
        <v>202</v>
      </c>
      <c r="M6" s="164"/>
      <c r="N6" s="164"/>
      <c r="O6" s="164"/>
      <c r="P6" s="166"/>
      <c r="Q6" s="168"/>
      <c r="R6" s="168"/>
      <c r="S6" s="123" t="s">
        <v>233</v>
      </c>
      <c r="T6" s="111" t="s">
        <v>202</v>
      </c>
      <c r="U6" s="112" t="s">
        <v>233</v>
      </c>
      <c r="V6" s="112" t="s">
        <v>202</v>
      </c>
      <c r="W6" s="113" t="s">
        <v>233</v>
      </c>
      <c r="X6" s="113" t="s">
        <v>202</v>
      </c>
      <c r="Y6" s="114" t="s">
        <v>233</v>
      </c>
      <c r="Z6" s="114" t="s">
        <v>202</v>
      </c>
      <c r="AA6" s="164"/>
      <c r="AB6" s="164"/>
      <c r="AC6" s="164"/>
      <c r="AD6" s="166"/>
      <c r="AE6" s="168"/>
      <c r="AF6" s="168"/>
      <c r="AG6" s="170"/>
    </row>
    <row r="7" spans="2:33" ht="18.600000000000001" customHeight="1">
      <c r="B7" s="162">
        <v>1</v>
      </c>
      <c r="C7" s="124" t="s">
        <v>234</v>
      </c>
      <c r="D7" s="160" t="s">
        <v>245</v>
      </c>
      <c r="E7" s="115"/>
      <c r="F7" s="115"/>
      <c r="G7" s="115"/>
      <c r="H7" s="115"/>
      <c r="I7" s="115"/>
      <c r="J7" s="115"/>
      <c r="K7" s="116"/>
      <c r="L7" s="116"/>
      <c r="M7" s="116"/>
      <c r="N7" s="116"/>
      <c r="O7" s="116"/>
      <c r="P7" s="117"/>
      <c r="Q7" s="118"/>
      <c r="R7" s="118"/>
      <c r="S7" s="115"/>
      <c r="T7" s="115"/>
      <c r="U7" s="115"/>
      <c r="V7" s="115"/>
      <c r="W7" s="115"/>
      <c r="X7" s="115"/>
      <c r="Y7" s="116"/>
      <c r="Z7" s="116"/>
      <c r="AA7" s="116"/>
      <c r="AB7" s="116"/>
      <c r="AC7" s="116"/>
      <c r="AD7" s="117"/>
      <c r="AE7" s="118"/>
      <c r="AF7" s="118"/>
      <c r="AG7" s="160" t="s">
        <v>245</v>
      </c>
    </row>
    <row r="8" spans="2:33" ht="19.2" customHeight="1">
      <c r="B8" s="162"/>
      <c r="C8" s="124" t="s">
        <v>235</v>
      </c>
      <c r="D8" s="161"/>
      <c r="E8" s="115"/>
      <c r="F8" s="115"/>
      <c r="G8" s="115"/>
      <c r="H8" s="115"/>
      <c r="I8" s="115"/>
      <c r="J8" s="115"/>
      <c r="K8" s="116"/>
      <c r="L8" s="116"/>
      <c r="M8" s="116"/>
      <c r="N8" s="116"/>
      <c r="O8" s="116"/>
      <c r="P8" s="117"/>
      <c r="Q8" s="118"/>
      <c r="R8" s="118"/>
      <c r="S8" s="115"/>
      <c r="T8" s="115"/>
      <c r="U8" s="115"/>
      <c r="V8" s="115"/>
      <c r="W8" s="115"/>
      <c r="X8" s="115"/>
      <c r="Y8" s="116"/>
      <c r="Z8" s="116"/>
      <c r="AA8" s="116"/>
      <c r="AB8" s="116"/>
      <c r="AC8" s="116"/>
      <c r="AD8" s="117"/>
      <c r="AE8" s="118"/>
      <c r="AF8" s="118"/>
      <c r="AG8" s="161"/>
    </row>
    <row r="9" spans="2:33" ht="19.2" customHeight="1">
      <c r="B9" s="162">
        <v>2</v>
      </c>
      <c r="C9" s="124" t="s">
        <v>236</v>
      </c>
      <c r="D9" s="160" t="s">
        <v>246</v>
      </c>
      <c r="E9" s="125"/>
      <c r="F9" s="125"/>
      <c r="G9" s="125"/>
      <c r="H9" s="125"/>
      <c r="I9" s="125"/>
      <c r="J9" s="125"/>
      <c r="K9" s="116"/>
      <c r="L9" s="116"/>
      <c r="M9" s="116"/>
      <c r="N9" s="116"/>
      <c r="O9" s="116"/>
      <c r="P9" s="115"/>
      <c r="Q9" s="118"/>
      <c r="R9" s="118"/>
      <c r="S9" s="125"/>
      <c r="T9" s="125"/>
      <c r="U9" s="125"/>
      <c r="V9" s="125"/>
      <c r="W9" s="125"/>
      <c r="X9" s="125"/>
      <c r="Y9" s="116"/>
      <c r="Z9" s="116"/>
      <c r="AA9" s="116"/>
      <c r="AB9" s="116"/>
      <c r="AC9" s="116"/>
      <c r="AD9" s="115"/>
      <c r="AE9" s="118"/>
      <c r="AF9" s="118"/>
      <c r="AG9" s="160" t="s">
        <v>246</v>
      </c>
    </row>
    <row r="10" spans="2:33" ht="19.2" customHeight="1">
      <c r="B10" s="162"/>
      <c r="C10" s="124" t="s">
        <v>237</v>
      </c>
      <c r="D10" s="163"/>
      <c r="E10" s="125"/>
      <c r="F10" s="125"/>
      <c r="G10" s="125"/>
      <c r="H10" s="125"/>
      <c r="I10" s="125"/>
      <c r="J10" s="125"/>
      <c r="K10" s="116"/>
      <c r="L10" s="116"/>
      <c r="M10" s="116"/>
      <c r="N10" s="116"/>
      <c r="O10" s="116"/>
      <c r="P10" s="115"/>
      <c r="Q10" s="118"/>
      <c r="R10" s="118"/>
      <c r="S10" s="125"/>
      <c r="T10" s="125"/>
      <c r="U10" s="125"/>
      <c r="V10" s="125"/>
      <c r="W10" s="125"/>
      <c r="X10" s="125"/>
      <c r="Y10" s="116"/>
      <c r="Z10" s="116"/>
      <c r="AA10" s="116"/>
      <c r="AB10" s="116"/>
      <c r="AC10" s="116"/>
      <c r="AD10" s="115"/>
      <c r="AE10" s="118"/>
      <c r="AF10" s="118"/>
      <c r="AG10" s="163"/>
    </row>
    <row r="11" spans="2:33" ht="19.2" customHeight="1">
      <c r="B11" s="162">
        <v>3</v>
      </c>
      <c r="C11" s="124" t="s">
        <v>238</v>
      </c>
      <c r="D11" s="163"/>
      <c r="E11" s="125"/>
      <c r="F11" s="125"/>
      <c r="G11" s="125"/>
      <c r="H11" s="125"/>
      <c r="I11" s="125"/>
      <c r="J11" s="125"/>
      <c r="K11" s="116"/>
      <c r="L11" s="116"/>
      <c r="M11" s="116"/>
      <c r="N11" s="116"/>
      <c r="O11" s="116"/>
      <c r="P11" s="125"/>
      <c r="Q11" s="126"/>
      <c r="R11" s="118"/>
      <c r="S11" s="125"/>
      <c r="T11" s="125"/>
      <c r="U11" s="125"/>
      <c r="V11" s="125"/>
      <c r="W11" s="125"/>
      <c r="X11" s="125"/>
      <c r="Y11" s="116"/>
      <c r="Z11" s="116"/>
      <c r="AA11" s="116"/>
      <c r="AB11" s="116"/>
      <c r="AC11" s="116"/>
      <c r="AD11" s="125"/>
      <c r="AE11" s="126"/>
      <c r="AF11" s="118"/>
      <c r="AG11" s="163"/>
    </row>
    <row r="12" spans="2:33" ht="19.2" customHeight="1">
      <c r="B12" s="162"/>
      <c r="C12" s="124" t="s">
        <v>239</v>
      </c>
      <c r="D12" s="163"/>
      <c r="E12" s="125"/>
      <c r="F12" s="125"/>
      <c r="G12" s="125"/>
      <c r="H12" s="125"/>
      <c r="I12" s="125"/>
      <c r="J12" s="125"/>
      <c r="K12" s="116"/>
      <c r="L12" s="116"/>
      <c r="M12" s="116"/>
      <c r="N12" s="116"/>
      <c r="O12" s="116"/>
      <c r="P12" s="125"/>
      <c r="Q12" s="126"/>
      <c r="R12" s="118"/>
      <c r="S12" s="125"/>
      <c r="T12" s="125"/>
      <c r="U12" s="125"/>
      <c r="V12" s="125"/>
      <c r="W12" s="125"/>
      <c r="X12" s="125"/>
      <c r="Y12" s="116"/>
      <c r="Z12" s="116"/>
      <c r="AA12" s="116"/>
      <c r="AB12" s="116"/>
      <c r="AC12" s="116"/>
      <c r="AD12" s="125"/>
      <c r="AE12" s="126"/>
      <c r="AF12" s="118"/>
      <c r="AG12" s="163"/>
    </row>
    <row r="13" spans="2:33" ht="19.2" customHeight="1">
      <c r="B13" s="162">
        <v>4</v>
      </c>
      <c r="C13" s="124" t="s">
        <v>240</v>
      </c>
      <c r="D13" s="163"/>
      <c r="E13" s="115"/>
      <c r="F13" s="115"/>
      <c r="G13" s="125"/>
      <c r="H13" s="125"/>
      <c r="I13" s="125"/>
      <c r="J13" s="125"/>
      <c r="K13" s="116"/>
      <c r="L13" s="116"/>
      <c r="M13" s="116"/>
      <c r="N13" s="116"/>
      <c r="O13" s="116"/>
      <c r="P13" s="115"/>
      <c r="Q13" s="118"/>
      <c r="R13" s="118"/>
      <c r="S13" s="115"/>
      <c r="T13" s="115"/>
      <c r="U13" s="125"/>
      <c r="V13" s="125"/>
      <c r="W13" s="125"/>
      <c r="X13" s="125"/>
      <c r="Y13" s="116"/>
      <c r="Z13" s="116"/>
      <c r="AA13" s="116"/>
      <c r="AB13" s="116"/>
      <c r="AC13" s="116"/>
      <c r="AD13" s="115"/>
      <c r="AE13" s="118"/>
      <c r="AF13" s="118"/>
      <c r="AG13" s="163"/>
    </row>
    <row r="14" spans="2:33" ht="19.2" customHeight="1">
      <c r="B14" s="162"/>
      <c r="C14" s="124" t="s">
        <v>241</v>
      </c>
      <c r="D14" s="163"/>
      <c r="E14" s="115"/>
      <c r="F14" s="115"/>
      <c r="G14" s="125"/>
      <c r="H14" s="125"/>
      <c r="I14" s="125"/>
      <c r="J14" s="125"/>
      <c r="K14" s="116"/>
      <c r="L14" s="116"/>
      <c r="M14" s="116"/>
      <c r="N14" s="116"/>
      <c r="O14" s="116"/>
      <c r="P14" s="115"/>
      <c r="Q14" s="118"/>
      <c r="R14" s="118"/>
      <c r="S14" s="115"/>
      <c r="T14" s="115"/>
      <c r="U14" s="125"/>
      <c r="V14" s="125"/>
      <c r="W14" s="125"/>
      <c r="X14" s="125"/>
      <c r="Y14" s="116"/>
      <c r="Z14" s="116"/>
      <c r="AA14" s="116"/>
      <c r="AB14" s="116"/>
      <c r="AC14" s="116"/>
      <c r="AD14" s="115"/>
      <c r="AE14" s="118"/>
      <c r="AF14" s="118"/>
      <c r="AG14" s="163"/>
    </row>
    <row r="15" spans="2:33" ht="19.2" customHeight="1">
      <c r="B15" s="162">
        <v>5</v>
      </c>
      <c r="C15" s="124" t="s">
        <v>242</v>
      </c>
      <c r="D15" s="163"/>
      <c r="E15" s="115"/>
      <c r="F15" s="115"/>
      <c r="G15" s="115"/>
      <c r="H15" s="115"/>
      <c r="I15" s="127"/>
      <c r="J15" s="127"/>
      <c r="K15" s="116"/>
      <c r="L15" s="116"/>
      <c r="M15" s="116"/>
      <c r="N15" s="116"/>
      <c r="O15" s="116"/>
      <c r="P15" s="125"/>
      <c r="Q15" s="118"/>
      <c r="R15" s="118"/>
      <c r="S15" s="115"/>
      <c r="T15" s="115"/>
      <c r="U15" s="115"/>
      <c r="V15" s="115"/>
      <c r="W15" s="127"/>
      <c r="X15" s="127"/>
      <c r="Y15" s="116"/>
      <c r="Z15" s="116"/>
      <c r="AA15" s="116"/>
      <c r="AB15" s="116"/>
      <c r="AC15" s="116"/>
      <c r="AD15" s="125"/>
      <c r="AE15" s="118"/>
      <c r="AF15" s="118"/>
      <c r="AG15" s="163"/>
    </row>
    <row r="16" spans="2:33" ht="18.600000000000001">
      <c r="B16" s="162"/>
      <c r="C16" s="124" t="s">
        <v>243</v>
      </c>
      <c r="D16" s="161"/>
      <c r="E16" s="115"/>
      <c r="F16" s="115"/>
      <c r="G16" s="115"/>
      <c r="H16" s="115"/>
      <c r="I16" s="127"/>
      <c r="J16" s="127"/>
      <c r="K16" s="116"/>
      <c r="L16" s="116"/>
      <c r="M16" s="116"/>
      <c r="N16" s="116"/>
      <c r="O16" s="116"/>
      <c r="P16" s="125"/>
      <c r="Q16" s="118"/>
      <c r="R16" s="118"/>
      <c r="S16" s="115"/>
      <c r="T16" s="115"/>
      <c r="U16" s="115"/>
      <c r="V16" s="115"/>
      <c r="W16" s="127"/>
      <c r="X16" s="127"/>
      <c r="Y16" s="116"/>
      <c r="Z16" s="116"/>
      <c r="AA16" s="116"/>
      <c r="AB16" s="116"/>
      <c r="AC16" s="116"/>
      <c r="AD16" s="125"/>
      <c r="AE16" s="118"/>
      <c r="AF16" s="118"/>
      <c r="AG16" s="161"/>
    </row>
    <row r="17" spans="2:33" ht="18.600000000000001">
      <c r="B17" s="158" t="s">
        <v>9</v>
      </c>
      <c r="C17" s="159"/>
      <c r="D17" s="227"/>
      <c r="E17" s="119">
        <f>SUM(E7:E15)</f>
        <v>0</v>
      </c>
      <c r="F17" s="119">
        <f t="shared" ref="F17:AF17" si="0">SUM(F7:F15)</f>
        <v>0</v>
      </c>
      <c r="G17" s="119">
        <f t="shared" si="0"/>
        <v>0</v>
      </c>
      <c r="H17" s="119">
        <f t="shared" si="0"/>
        <v>0</v>
      </c>
      <c r="I17" s="119">
        <f t="shared" si="0"/>
        <v>0</v>
      </c>
      <c r="J17" s="119">
        <f t="shared" si="0"/>
        <v>0</v>
      </c>
      <c r="K17" s="119">
        <f t="shared" si="0"/>
        <v>0</v>
      </c>
      <c r="L17" s="119">
        <f t="shared" si="0"/>
        <v>0</v>
      </c>
      <c r="M17" s="119">
        <f t="shared" si="0"/>
        <v>0</v>
      </c>
      <c r="N17" s="119">
        <f t="shared" si="0"/>
        <v>0</v>
      </c>
      <c r="O17" s="119">
        <f t="shared" si="0"/>
        <v>0</v>
      </c>
      <c r="P17" s="119">
        <f t="shared" si="0"/>
        <v>0</v>
      </c>
      <c r="Q17" s="119">
        <f t="shared" si="0"/>
        <v>0</v>
      </c>
      <c r="R17" s="119">
        <f t="shared" si="0"/>
        <v>0</v>
      </c>
      <c r="S17" s="119">
        <f t="shared" si="0"/>
        <v>0</v>
      </c>
      <c r="T17" s="119">
        <f t="shared" si="0"/>
        <v>0</v>
      </c>
      <c r="U17" s="119">
        <f t="shared" si="0"/>
        <v>0</v>
      </c>
      <c r="V17" s="119">
        <f t="shared" si="0"/>
        <v>0</v>
      </c>
      <c r="W17" s="119">
        <f t="shared" si="0"/>
        <v>0</v>
      </c>
      <c r="X17" s="119">
        <f t="shared" si="0"/>
        <v>0</v>
      </c>
      <c r="Y17" s="119">
        <f t="shared" si="0"/>
        <v>0</v>
      </c>
      <c r="Z17" s="119">
        <f t="shared" si="0"/>
        <v>0</v>
      </c>
      <c r="AA17" s="119">
        <f t="shared" si="0"/>
        <v>0</v>
      </c>
      <c r="AB17" s="119">
        <f t="shared" si="0"/>
        <v>0</v>
      </c>
      <c r="AC17" s="119">
        <f t="shared" si="0"/>
        <v>0</v>
      </c>
      <c r="AD17" s="119">
        <f t="shared" si="0"/>
        <v>0</v>
      </c>
      <c r="AE17" s="119">
        <f t="shared" si="0"/>
        <v>0</v>
      </c>
      <c r="AF17" s="119">
        <f t="shared" si="0"/>
        <v>0</v>
      </c>
      <c r="AG17" s="120"/>
    </row>
  </sheetData>
  <mergeCells count="42">
    <mergeCell ref="B1:R1"/>
    <mergeCell ref="B2:R2"/>
    <mergeCell ref="B3:B6"/>
    <mergeCell ref="C3:C6"/>
    <mergeCell ref="E3:R3"/>
    <mergeCell ref="M5:M6"/>
    <mergeCell ref="D3:D6"/>
    <mergeCell ref="AA5:AA6"/>
    <mergeCell ref="AG3:AG6"/>
    <mergeCell ref="E4:F5"/>
    <mergeCell ref="G4:H5"/>
    <mergeCell ref="I4:J5"/>
    <mergeCell ref="K4:L5"/>
    <mergeCell ref="M4:O4"/>
    <mergeCell ref="P4:R4"/>
    <mergeCell ref="S4:T5"/>
    <mergeCell ref="U4:V5"/>
    <mergeCell ref="W4:X5"/>
    <mergeCell ref="S3:AF3"/>
    <mergeCell ref="Y4:Z5"/>
    <mergeCell ref="AA4:AC4"/>
    <mergeCell ref="AD4:AF4"/>
    <mergeCell ref="N5:N6"/>
    <mergeCell ref="O5:O6"/>
    <mergeCell ref="P5:P6"/>
    <mergeCell ref="Q5:Q6"/>
    <mergeCell ref="R5:R6"/>
    <mergeCell ref="AB5:AB6"/>
    <mergeCell ref="AC5:AC6"/>
    <mergeCell ref="AD5:AD6"/>
    <mergeCell ref="AE5:AE6"/>
    <mergeCell ref="AF5:AF6"/>
    <mergeCell ref="B17:C17"/>
    <mergeCell ref="AG7:AG8"/>
    <mergeCell ref="B9:B10"/>
    <mergeCell ref="AG9:AG16"/>
    <mergeCell ref="B11:B12"/>
    <mergeCell ref="B13:B14"/>
    <mergeCell ref="B15:B16"/>
    <mergeCell ref="B7:B8"/>
    <mergeCell ref="D7:D8"/>
    <mergeCell ref="D9:D16"/>
  </mergeCells>
  <pageMargins left="0.31496062992125984" right="0" top="0.55118110236220474" bottom="0.55118110236220474" header="0.11811023622047245" footer="0.11811023622047245"/>
  <pageSetup paperSize="9" scale="4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7"/>
  <sheetViews>
    <sheetView zoomScale="70" zoomScaleNormal="70" zoomScaleSheetLayoutView="40" workbookViewId="0">
      <selection activeCell="F21" sqref="F21"/>
    </sheetView>
  </sheetViews>
  <sheetFormatPr defaultColWidth="8.77734375" defaultRowHeight="16.8"/>
  <cols>
    <col min="1" max="1" width="8.77734375" style="109"/>
    <col min="2" max="2" width="9.5546875" style="121" customWidth="1"/>
    <col min="3" max="4" width="29.5546875" style="109" customWidth="1"/>
    <col min="5" max="6" width="10.21875" style="109" customWidth="1"/>
    <col min="7" max="18" width="10.21875" style="122" customWidth="1"/>
    <col min="19" max="32" width="10.21875" style="109" customWidth="1"/>
    <col min="33" max="33" width="13.6640625" style="109" customWidth="1"/>
    <col min="34" max="16384" width="8.77734375" style="109"/>
  </cols>
  <sheetData>
    <row r="1" spans="2:33" ht="48" customHeight="1">
      <c r="B1" s="193" t="s">
        <v>257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2:33" ht="36" customHeight="1">
      <c r="B2" s="195" t="s">
        <v>249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2:33" ht="36" customHeight="1">
      <c r="B3" s="196" t="s">
        <v>180</v>
      </c>
      <c r="C3" s="196" t="s">
        <v>232</v>
      </c>
      <c r="D3" s="228" t="s">
        <v>244</v>
      </c>
      <c r="E3" s="197" t="s">
        <v>248</v>
      </c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8" t="s">
        <v>247</v>
      </c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69" t="s">
        <v>244</v>
      </c>
    </row>
    <row r="4" spans="2:33" ht="46.2" customHeight="1">
      <c r="B4" s="196"/>
      <c r="C4" s="196"/>
      <c r="D4" s="228"/>
      <c r="E4" s="171" t="s">
        <v>250</v>
      </c>
      <c r="F4" s="172"/>
      <c r="G4" s="175" t="s">
        <v>251</v>
      </c>
      <c r="H4" s="176"/>
      <c r="I4" s="179" t="s">
        <v>252</v>
      </c>
      <c r="J4" s="180"/>
      <c r="K4" s="183" t="s">
        <v>253</v>
      </c>
      <c r="L4" s="184"/>
      <c r="M4" s="187" t="s">
        <v>254</v>
      </c>
      <c r="N4" s="188"/>
      <c r="O4" s="189"/>
      <c r="P4" s="190" t="s">
        <v>255</v>
      </c>
      <c r="Q4" s="191"/>
      <c r="R4" s="192"/>
      <c r="S4" s="171" t="s">
        <v>250</v>
      </c>
      <c r="T4" s="172"/>
      <c r="U4" s="175" t="s">
        <v>251</v>
      </c>
      <c r="V4" s="176"/>
      <c r="W4" s="179" t="s">
        <v>252</v>
      </c>
      <c r="X4" s="180"/>
      <c r="Y4" s="183" t="s">
        <v>253</v>
      </c>
      <c r="Z4" s="184"/>
      <c r="AA4" s="187" t="s">
        <v>254</v>
      </c>
      <c r="AB4" s="188"/>
      <c r="AC4" s="189"/>
      <c r="AD4" s="190" t="s">
        <v>255</v>
      </c>
      <c r="AE4" s="191"/>
      <c r="AF4" s="192"/>
      <c r="AG4" s="169"/>
    </row>
    <row r="5" spans="2:33" ht="24.6" customHeight="1">
      <c r="B5" s="196"/>
      <c r="C5" s="196"/>
      <c r="D5" s="228"/>
      <c r="E5" s="173"/>
      <c r="F5" s="174"/>
      <c r="G5" s="177"/>
      <c r="H5" s="178"/>
      <c r="I5" s="181"/>
      <c r="J5" s="182"/>
      <c r="K5" s="185"/>
      <c r="L5" s="186"/>
      <c r="M5" s="164" t="s">
        <v>217</v>
      </c>
      <c r="N5" s="164" t="s">
        <v>218</v>
      </c>
      <c r="O5" s="164" t="s">
        <v>231</v>
      </c>
      <c r="P5" s="165" t="s">
        <v>217</v>
      </c>
      <c r="Q5" s="167" t="s">
        <v>218</v>
      </c>
      <c r="R5" s="167" t="s">
        <v>231</v>
      </c>
      <c r="S5" s="173"/>
      <c r="T5" s="174"/>
      <c r="U5" s="177"/>
      <c r="V5" s="178"/>
      <c r="W5" s="181"/>
      <c r="X5" s="182"/>
      <c r="Y5" s="185"/>
      <c r="Z5" s="186"/>
      <c r="AA5" s="164" t="s">
        <v>217</v>
      </c>
      <c r="AB5" s="164" t="s">
        <v>218</v>
      </c>
      <c r="AC5" s="164" t="s">
        <v>231</v>
      </c>
      <c r="AD5" s="165" t="s">
        <v>217</v>
      </c>
      <c r="AE5" s="167" t="s">
        <v>218</v>
      </c>
      <c r="AF5" s="167" t="s">
        <v>231</v>
      </c>
      <c r="AG5" s="169"/>
    </row>
    <row r="6" spans="2:33" ht="51" customHeight="1">
      <c r="B6" s="196"/>
      <c r="C6" s="196"/>
      <c r="D6" s="229"/>
      <c r="E6" s="110" t="s">
        <v>233</v>
      </c>
      <c r="F6" s="111" t="s">
        <v>202</v>
      </c>
      <c r="G6" s="112" t="s">
        <v>233</v>
      </c>
      <c r="H6" s="112" t="s">
        <v>202</v>
      </c>
      <c r="I6" s="113" t="s">
        <v>233</v>
      </c>
      <c r="J6" s="113" t="s">
        <v>202</v>
      </c>
      <c r="K6" s="114" t="s">
        <v>233</v>
      </c>
      <c r="L6" s="114" t="s">
        <v>202</v>
      </c>
      <c r="M6" s="164"/>
      <c r="N6" s="164"/>
      <c r="O6" s="164"/>
      <c r="P6" s="166"/>
      <c r="Q6" s="168"/>
      <c r="R6" s="168"/>
      <c r="S6" s="123" t="s">
        <v>233</v>
      </c>
      <c r="T6" s="111" t="s">
        <v>202</v>
      </c>
      <c r="U6" s="112" t="s">
        <v>233</v>
      </c>
      <c r="V6" s="112" t="s">
        <v>202</v>
      </c>
      <c r="W6" s="113" t="s">
        <v>233</v>
      </c>
      <c r="X6" s="113" t="s">
        <v>202</v>
      </c>
      <c r="Y6" s="114" t="s">
        <v>233</v>
      </c>
      <c r="Z6" s="114" t="s">
        <v>202</v>
      </c>
      <c r="AA6" s="164"/>
      <c r="AB6" s="164"/>
      <c r="AC6" s="164"/>
      <c r="AD6" s="166"/>
      <c r="AE6" s="168"/>
      <c r="AF6" s="168"/>
      <c r="AG6" s="170"/>
    </row>
    <row r="7" spans="2:33" ht="18.600000000000001" customHeight="1">
      <c r="B7" s="162">
        <v>1</v>
      </c>
      <c r="C7" s="124" t="s">
        <v>234</v>
      </c>
      <c r="D7" s="160" t="s">
        <v>245</v>
      </c>
      <c r="E7" s="115"/>
      <c r="F7" s="115"/>
      <c r="G7" s="115"/>
      <c r="H7" s="115"/>
      <c r="I7" s="115"/>
      <c r="J7" s="115"/>
      <c r="K7" s="116"/>
      <c r="L7" s="116"/>
      <c r="M7" s="116"/>
      <c r="N7" s="116"/>
      <c r="O7" s="116"/>
      <c r="P7" s="117"/>
      <c r="Q7" s="118"/>
      <c r="R7" s="118"/>
      <c r="S7" s="115"/>
      <c r="T7" s="115"/>
      <c r="U7" s="115"/>
      <c r="V7" s="115"/>
      <c r="W7" s="115"/>
      <c r="X7" s="115"/>
      <c r="Y7" s="116"/>
      <c r="Z7" s="116"/>
      <c r="AA7" s="116"/>
      <c r="AB7" s="116"/>
      <c r="AC7" s="116"/>
      <c r="AD7" s="117"/>
      <c r="AE7" s="118"/>
      <c r="AF7" s="118"/>
      <c r="AG7" s="160" t="s">
        <v>245</v>
      </c>
    </row>
    <row r="8" spans="2:33" ht="19.2" customHeight="1">
      <c r="B8" s="162"/>
      <c r="C8" s="124" t="s">
        <v>235</v>
      </c>
      <c r="D8" s="161"/>
      <c r="E8" s="115"/>
      <c r="F8" s="115"/>
      <c r="G8" s="115"/>
      <c r="H8" s="115"/>
      <c r="I8" s="115"/>
      <c r="J8" s="115"/>
      <c r="K8" s="116"/>
      <c r="L8" s="116"/>
      <c r="M8" s="116"/>
      <c r="N8" s="116"/>
      <c r="O8" s="116"/>
      <c r="P8" s="117"/>
      <c r="Q8" s="118"/>
      <c r="R8" s="118"/>
      <c r="S8" s="115"/>
      <c r="T8" s="115"/>
      <c r="U8" s="115"/>
      <c r="V8" s="115"/>
      <c r="W8" s="115"/>
      <c r="X8" s="115"/>
      <c r="Y8" s="116"/>
      <c r="Z8" s="116"/>
      <c r="AA8" s="116"/>
      <c r="AB8" s="116"/>
      <c r="AC8" s="116"/>
      <c r="AD8" s="117"/>
      <c r="AE8" s="118"/>
      <c r="AF8" s="118"/>
      <c r="AG8" s="161"/>
    </row>
    <row r="9" spans="2:33" ht="19.2" customHeight="1">
      <c r="B9" s="162">
        <v>2</v>
      </c>
      <c r="C9" s="124" t="s">
        <v>236</v>
      </c>
      <c r="D9" s="160" t="s">
        <v>246</v>
      </c>
      <c r="E9" s="125"/>
      <c r="F9" s="125"/>
      <c r="G9" s="125"/>
      <c r="H9" s="125"/>
      <c r="I9" s="125"/>
      <c r="J9" s="125"/>
      <c r="K9" s="116"/>
      <c r="L9" s="116"/>
      <c r="M9" s="116"/>
      <c r="N9" s="116"/>
      <c r="O9" s="116"/>
      <c r="P9" s="115"/>
      <c r="Q9" s="118"/>
      <c r="R9" s="118"/>
      <c r="S9" s="125"/>
      <c r="T9" s="125"/>
      <c r="U9" s="125"/>
      <c r="V9" s="125"/>
      <c r="W9" s="125"/>
      <c r="X9" s="125"/>
      <c r="Y9" s="116"/>
      <c r="Z9" s="116"/>
      <c r="AA9" s="116"/>
      <c r="AB9" s="116"/>
      <c r="AC9" s="116"/>
      <c r="AD9" s="115"/>
      <c r="AE9" s="118"/>
      <c r="AF9" s="118"/>
      <c r="AG9" s="160" t="s">
        <v>246</v>
      </c>
    </row>
    <row r="10" spans="2:33" ht="19.2" customHeight="1">
      <c r="B10" s="162"/>
      <c r="C10" s="124" t="s">
        <v>237</v>
      </c>
      <c r="D10" s="163"/>
      <c r="E10" s="125"/>
      <c r="F10" s="125"/>
      <c r="G10" s="125"/>
      <c r="H10" s="125"/>
      <c r="I10" s="125"/>
      <c r="J10" s="125"/>
      <c r="K10" s="116"/>
      <c r="L10" s="116"/>
      <c r="M10" s="116"/>
      <c r="N10" s="116"/>
      <c r="O10" s="116"/>
      <c r="P10" s="115"/>
      <c r="Q10" s="118"/>
      <c r="R10" s="118"/>
      <c r="S10" s="125"/>
      <c r="T10" s="125"/>
      <c r="U10" s="125"/>
      <c r="V10" s="125"/>
      <c r="W10" s="125"/>
      <c r="X10" s="125"/>
      <c r="Y10" s="116"/>
      <c r="Z10" s="116"/>
      <c r="AA10" s="116"/>
      <c r="AB10" s="116"/>
      <c r="AC10" s="116"/>
      <c r="AD10" s="115"/>
      <c r="AE10" s="118"/>
      <c r="AF10" s="118"/>
      <c r="AG10" s="163"/>
    </row>
    <row r="11" spans="2:33" ht="19.2" customHeight="1">
      <c r="B11" s="162">
        <v>3</v>
      </c>
      <c r="C11" s="124" t="s">
        <v>238</v>
      </c>
      <c r="D11" s="163"/>
      <c r="E11" s="125"/>
      <c r="F11" s="125"/>
      <c r="G11" s="125"/>
      <c r="H11" s="125"/>
      <c r="I11" s="125"/>
      <c r="J11" s="125"/>
      <c r="K11" s="116"/>
      <c r="L11" s="116"/>
      <c r="M11" s="116"/>
      <c r="N11" s="116"/>
      <c r="O11" s="116"/>
      <c r="P11" s="125"/>
      <c r="Q11" s="126"/>
      <c r="R11" s="118"/>
      <c r="S11" s="125"/>
      <c r="T11" s="125"/>
      <c r="U11" s="125"/>
      <c r="V11" s="125"/>
      <c r="W11" s="125"/>
      <c r="X11" s="125"/>
      <c r="Y11" s="116"/>
      <c r="Z11" s="116"/>
      <c r="AA11" s="116"/>
      <c r="AB11" s="116"/>
      <c r="AC11" s="116"/>
      <c r="AD11" s="125"/>
      <c r="AE11" s="126"/>
      <c r="AF11" s="118"/>
      <c r="AG11" s="163"/>
    </row>
    <row r="12" spans="2:33" ht="19.2" customHeight="1">
      <c r="B12" s="162"/>
      <c r="C12" s="124" t="s">
        <v>239</v>
      </c>
      <c r="D12" s="163"/>
      <c r="E12" s="125"/>
      <c r="F12" s="125"/>
      <c r="G12" s="125"/>
      <c r="H12" s="125"/>
      <c r="I12" s="125"/>
      <c r="J12" s="125"/>
      <c r="K12" s="116"/>
      <c r="L12" s="116"/>
      <c r="M12" s="116"/>
      <c r="N12" s="116"/>
      <c r="O12" s="116"/>
      <c r="P12" s="125"/>
      <c r="Q12" s="126"/>
      <c r="R12" s="118"/>
      <c r="S12" s="125"/>
      <c r="T12" s="125"/>
      <c r="U12" s="125"/>
      <c r="V12" s="125"/>
      <c r="W12" s="125"/>
      <c r="X12" s="125"/>
      <c r="Y12" s="116"/>
      <c r="Z12" s="116"/>
      <c r="AA12" s="116"/>
      <c r="AB12" s="116"/>
      <c r="AC12" s="116"/>
      <c r="AD12" s="125"/>
      <c r="AE12" s="126"/>
      <c r="AF12" s="118"/>
      <c r="AG12" s="163"/>
    </row>
    <row r="13" spans="2:33" ht="19.2" customHeight="1">
      <c r="B13" s="162">
        <v>4</v>
      </c>
      <c r="C13" s="124" t="s">
        <v>240</v>
      </c>
      <c r="D13" s="163"/>
      <c r="E13" s="115"/>
      <c r="F13" s="115"/>
      <c r="G13" s="125"/>
      <c r="H13" s="125"/>
      <c r="I13" s="125"/>
      <c r="J13" s="125"/>
      <c r="K13" s="116"/>
      <c r="L13" s="116"/>
      <c r="M13" s="116"/>
      <c r="N13" s="116"/>
      <c r="O13" s="116"/>
      <c r="P13" s="115"/>
      <c r="Q13" s="118"/>
      <c r="R13" s="118"/>
      <c r="S13" s="115"/>
      <c r="T13" s="115"/>
      <c r="U13" s="125"/>
      <c r="V13" s="125"/>
      <c r="W13" s="125"/>
      <c r="X13" s="125"/>
      <c r="Y13" s="116"/>
      <c r="Z13" s="116"/>
      <c r="AA13" s="116"/>
      <c r="AB13" s="116"/>
      <c r="AC13" s="116"/>
      <c r="AD13" s="115"/>
      <c r="AE13" s="118"/>
      <c r="AF13" s="118"/>
      <c r="AG13" s="163"/>
    </row>
    <row r="14" spans="2:33" ht="19.2" customHeight="1">
      <c r="B14" s="162"/>
      <c r="C14" s="124" t="s">
        <v>241</v>
      </c>
      <c r="D14" s="163"/>
      <c r="E14" s="115"/>
      <c r="F14" s="115"/>
      <c r="G14" s="125"/>
      <c r="H14" s="125"/>
      <c r="I14" s="125"/>
      <c r="J14" s="125"/>
      <c r="K14" s="116"/>
      <c r="L14" s="116"/>
      <c r="M14" s="116"/>
      <c r="N14" s="116"/>
      <c r="O14" s="116"/>
      <c r="P14" s="115"/>
      <c r="Q14" s="118"/>
      <c r="R14" s="118"/>
      <c r="S14" s="115"/>
      <c r="T14" s="115"/>
      <c r="U14" s="125"/>
      <c r="V14" s="125"/>
      <c r="W14" s="125"/>
      <c r="X14" s="125"/>
      <c r="Y14" s="116"/>
      <c r="Z14" s="116"/>
      <c r="AA14" s="116"/>
      <c r="AB14" s="116"/>
      <c r="AC14" s="116"/>
      <c r="AD14" s="115"/>
      <c r="AE14" s="118"/>
      <c r="AF14" s="118"/>
      <c r="AG14" s="163"/>
    </row>
    <row r="15" spans="2:33" ht="19.2" customHeight="1">
      <c r="B15" s="162">
        <v>5</v>
      </c>
      <c r="C15" s="124" t="s">
        <v>242</v>
      </c>
      <c r="D15" s="163"/>
      <c r="E15" s="115"/>
      <c r="F15" s="115"/>
      <c r="G15" s="115"/>
      <c r="H15" s="115"/>
      <c r="I15" s="127"/>
      <c r="J15" s="127"/>
      <c r="K15" s="116"/>
      <c r="L15" s="116"/>
      <c r="M15" s="116"/>
      <c r="N15" s="116"/>
      <c r="O15" s="116"/>
      <c r="P15" s="125"/>
      <c r="Q15" s="118"/>
      <c r="R15" s="118"/>
      <c r="S15" s="115"/>
      <c r="T15" s="115"/>
      <c r="U15" s="115"/>
      <c r="V15" s="115"/>
      <c r="W15" s="127"/>
      <c r="X15" s="127"/>
      <c r="Y15" s="116"/>
      <c r="Z15" s="116"/>
      <c r="AA15" s="116"/>
      <c r="AB15" s="116"/>
      <c r="AC15" s="116"/>
      <c r="AD15" s="125"/>
      <c r="AE15" s="118"/>
      <c r="AF15" s="118"/>
      <c r="AG15" s="163"/>
    </row>
    <row r="16" spans="2:33" ht="18.600000000000001">
      <c r="B16" s="162"/>
      <c r="C16" s="124" t="s">
        <v>243</v>
      </c>
      <c r="D16" s="161"/>
      <c r="E16" s="115"/>
      <c r="F16" s="115"/>
      <c r="G16" s="115"/>
      <c r="H16" s="115"/>
      <c r="I16" s="127"/>
      <c r="J16" s="127"/>
      <c r="K16" s="116"/>
      <c r="L16" s="116"/>
      <c r="M16" s="116"/>
      <c r="N16" s="116"/>
      <c r="O16" s="116"/>
      <c r="P16" s="125"/>
      <c r="Q16" s="118"/>
      <c r="R16" s="118"/>
      <c r="S16" s="115"/>
      <c r="T16" s="115"/>
      <c r="U16" s="115"/>
      <c r="V16" s="115"/>
      <c r="W16" s="127"/>
      <c r="X16" s="127"/>
      <c r="Y16" s="116"/>
      <c r="Z16" s="116"/>
      <c r="AA16" s="116"/>
      <c r="AB16" s="116"/>
      <c r="AC16" s="116"/>
      <c r="AD16" s="125"/>
      <c r="AE16" s="118"/>
      <c r="AF16" s="118"/>
      <c r="AG16" s="161"/>
    </row>
    <row r="17" spans="2:33" ht="18.600000000000001">
      <c r="B17" s="158" t="s">
        <v>9</v>
      </c>
      <c r="C17" s="159"/>
      <c r="D17" s="227"/>
      <c r="E17" s="119">
        <f>SUM(E7:E15)</f>
        <v>0</v>
      </c>
      <c r="F17" s="119">
        <f t="shared" ref="F17:AF17" si="0">SUM(F7:F15)</f>
        <v>0</v>
      </c>
      <c r="G17" s="119">
        <f t="shared" si="0"/>
        <v>0</v>
      </c>
      <c r="H17" s="119">
        <f t="shared" si="0"/>
        <v>0</v>
      </c>
      <c r="I17" s="119">
        <f t="shared" si="0"/>
        <v>0</v>
      </c>
      <c r="J17" s="119">
        <f t="shared" si="0"/>
        <v>0</v>
      </c>
      <c r="K17" s="119">
        <f t="shared" si="0"/>
        <v>0</v>
      </c>
      <c r="L17" s="119">
        <f t="shared" si="0"/>
        <v>0</v>
      </c>
      <c r="M17" s="119">
        <f t="shared" si="0"/>
        <v>0</v>
      </c>
      <c r="N17" s="119">
        <f t="shared" si="0"/>
        <v>0</v>
      </c>
      <c r="O17" s="119">
        <f t="shared" si="0"/>
        <v>0</v>
      </c>
      <c r="P17" s="119">
        <f t="shared" si="0"/>
        <v>0</v>
      </c>
      <c r="Q17" s="119">
        <f t="shared" si="0"/>
        <v>0</v>
      </c>
      <c r="R17" s="119">
        <f t="shared" si="0"/>
        <v>0</v>
      </c>
      <c r="S17" s="119">
        <f t="shared" si="0"/>
        <v>0</v>
      </c>
      <c r="T17" s="119">
        <f t="shared" si="0"/>
        <v>0</v>
      </c>
      <c r="U17" s="119">
        <f t="shared" si="0"/>
        <v>0</v>
      </c>
      <c r="V17" s="119">
        <f t="shared" si="0"/>
        <v>0</v>
      </c>
      <c r="W17" s="119">
        <f t="shared" si="0"/>
        <v>0</v>
      </c>
      <c r="X17" s="119">
        <f t="shared" si="0"/>
        <v>0</v>
      </c>
      <c r="Y17" s="119">
        <f t="shared" si="0"/>
        <v>0</v>
      </c>
      <c r="Z17" s="119">
        <f t="shared" si="0"/>
        <v>0</v>
      </c>
      <c r="AA17" s="119">
        <f t="shared" si="0"/>
        <v>0</v>
      </c>
      <c r="AB17" s="119">
        <f t="shared" si="0"/>
        <v>0</v>
      </c>
      <c r="AC17" s="119">
        <f t="shared" si="0"/>
        <v>0</v>
      </c>
      <c r="AD17" s="119">
        <f t="shared" si="0"/>
        <v>0</v>
      </c>
      <c r="AE17" s="119">
        <f t="shared" si="0"/>
        <v>0</v>
      </c>
      <c r="AF17" s="119">
        <f t="shared" si="0"/>
        <v>0</v>
      </c>
      <c r="AG17" s="120"/>
    </row>
  </sheetData>
  <mergeCells count="42">
    <mergeCell ref="D7:D8"/>
    <mergeCell ref="D9:D16"/>
    <mergeCell ref="AG7:AG8"/>
    <mergeCell ref="AG9:AG16"/>
    <mergeCell ref="B17:C17"/>
    <mergeCell ref="B3:B6"/>
    <mergeCell ref="C3:C6"/>
    <mergeCell ref="B7:B8"/>
    <mergeCell ref="B9:B10"/>
    <mergeCell ref="B11:B12"/>
    <mergeCell ref="B13:B14"/>
    <mergeCell ref="B15:B16"/>
    <mergeCell ref="P5:P6"/>
    <mergeCell ref="Q5:Q6"/>
    <mergeCell ref="R5:R6"/>
    <mergeCell ref="AD5:AD6"/>
    <mergeCell ref="AE5:AE6"/>
    <mergeCell ref="AG3:AG6"/>
    <mergeCell ref="B1:R1"/>
    <mergeCell ref="B2:R2"/>
    <mergeCell ref="E3:R3"/>
    <mergeCell ref="S3:AF3"/>
    <mergeCell ref="E4:F5"/>
    <mergeCell ref="G4:H5"/>
    <mergeCell ref="I4:J5"/>
    <mergeCell ref="K4:L5"/>
    <mergeCell ref="AF5:AF6"/>
    <mergeCell ref="P4:R4"/>
    <mergeCell ref="S4:T5"/>
    <mergeCell ref="U4:V5"/>
    <mergeCell ref="W4:X5"/>
    <mergeCell ref="Y4:Z5"/>
    <mergeCell ref="AD4:AF4"/>
    <mergeCell ref="D3:D6"/>
    <mergeCell ref="M5:M6"/>
    <mergeCell ref="N5:N6"/>
    <mergeCell ref="O5:O6"/>
    <mergeCell ref="M4:O4"/>
    <mergeCell ref="AA5:AA6"/>
    <mergeCell ref="AA4:AC4"/>
    <mergeCell ref="AB5:AB6"/>
    <mergeCell ref="AC5:AC6"/>
  </mergeCells>
  <pageMargins left="0.31496062992125984" right="0" top="0.55118110236220474" bottom="0.55118110236220474" header="0.11811023622047245" footer="0.11811023622047245"/>
  <pageSetup paperSize="9" scale="4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workbookViewId="0">
      <selection activeCell="C3" sqref="C3"/>
    </sheetView>
  </sheetViews>
  <sheetFormatPr defaultColWidth="8.77734375" defaultRowHeight="24.6"/>
  <cols>
    <col min="1" max="1" width="5.109375" style="93" customWidth="1"/>
    <col min="2" max="2" width="26" style="87" customWidth="1"/>
    <col min="3" max="3" width="9.21875" style="87" customWidth="1"/>
    <col min="4" max="4" width="9.88671875" style="87" customWidth="1"/>
    <col min="5" max="9" width="8.77734375" style="87"/>
    <col min="10" max="10" width="10.109375" style="87" customWidth="1"/>
    <col min="11" max="11" width="9.33203125" style="87" customWidth="1"/>
    <col min="12" max="12" width="8.77734375" style="104"/>
    <col min="13" max="13" width="13.44140625" style="104" customWidth="1"/>
    <col min="14" max="14" width="15.44140625" style="104" customWidth="1"/>
    <col min="15" max="16384" width="8.77734375" style="87"/>
  </cols>
  <sheetData>
    <row r="2" spans="1:15" ht="27" customHeight="1">
      <c r="A2" s="199" t="s">
        <v>211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ht="53.4" customHeight="1">
      <c r="A3" s="94" t="s">
        <v>180</v>
      </c>
      <c r="B3" s="94" t="s">
        <v>181</v>
      </c>
      <c r="C3" s="94" t="s">
        <v>182</v>
      </c>
      <c r="D3" s="94" t="s">
        <v>183</v>
      </c>
      <c r="E3" s="94" t="s">
        <v>184</v>
      </c>
      <c r="F3" s="94" t="s">
        <v>144</v>
      </c>
      <c r="G3" s="94" t="s">
        <v>185</v>
      </c>
      <c r="H3" s="94" t="s">
        <v>186</v>
      </c>
      <c r="I3" s="94" t="s">
        <v>187</v>
      </c>
      <c r="J3" s="94" t="s">
        <v>188</v>
      </c>
      <c r="K3" s="94" t="s">
        <v>189</v>
      </c>
      <c r="L3" s="103" t="s">
        <v>190</v>
      </c>
      <c r="M3" s="103" t="s">
        <v>191</v>
      </c>
      <c r="N3" s="103" t="s">
        <v>192</v>
      </c>
      <c r="O3" s="88"/>
    </row>
    <row r="4" spans="1:15">
      <c r="A4" s="92">
        <v>1</v>
      </c>
      <c r="B4" s="89" t="s">
        <v>31</v>
      </c>
      <c r="C4" s="89">
        <v>676</v>
      </c>
      <c r="D4" s="90">
        <v>23193</v>
      </c>
      <c r="E4" s="89">
        <v>117</v>
      </c>
      <c r="F4" s="89">
        <v>336</v>
      </c>
      <c r="G4" s="89">
        <v>1265</v>
      </c>
      <c r="H4" s="89">
        <v>5807</v>
      </c>
      <c r="I4" s="89">
        <v>6</v>
      </c>
      <c r="J4" s="90">
        <v>15779</v>
      </c>
      <c r="K4" s="89">
        <v>1</v>
      </c>
      <c r="L4" s="91">
        <v>0</v>
      </c>
      <c r="M4" s="91">
        <v>0</v>
      </c>
      <c r="N4" s="91">
        <v>0</v>
      </c>
    </row>
    <row r="5" spans="1:15">
      <c r="A5" s="92">
        <v>2</v>
      </c>
      <c r="B5" s="89" t="s">
        <v>39</v>
      </c>
      <c r="C5" s="90">
        <v>321</v>
      </c>
      <c r="D5" s="90">
        <v>8577</v>
      </c>
      <c r="E5" s="90">
        <v>346</v>
      </c>
      <c r="F5" s="90">
        <v>545</v>
      </c>
      <c r="G5" s="90">
        <v>114</v>
      </c>
      <c r="H5" s="90">
        <v>155</v>
      </c>
      <c r="I5" s="89">
        <v>13</v>
      </c>
      <c r="J5" s="90">
        <v>7750</v>
      </c>
      <c r="K5" s="89">
        <v>0</v>
      </c>
      <c r="L5" s="91">
        <v>21</v>
      </c>
      <c r="M5" s="91">
        <v>8918.7999999999993</v>
      </c>
      <c r="N5" s="91">
        <v>2058.1</v>
      </c>
    </row>
    <row r="6" spans="1:15">
      <c r="A6" s="92">
        <v>3</v>
      </c>
      <c r="B6" s="89" t="s">
        <v>27</v>
      </c>
      <c r="C6" s="89">
        <v>192</v>
      </c>
      <c r="D6" s="89">
        <v>12820</v>
      </c>
      <c r="E6" s="89">
        <v>44</v>
      </c>
      <c r="F6" s="89">
        <v>4088</v>
      </c>
      <c r="G6" s="89">
        <v>0</v>
      </c>
      <c r="H6" s="89">
        <v>301</v>
      </c>
      <c r="I6" s="89">
        <v>320</v>
      </c>
      <c r="J6" s="89">
        <v>8111</v>
      </c>
      <c r="K6" s="89">
        <v>0</v>
      </c>
      <c r="L6" s="91">
        <v>0</v>
      </c>
      <c r="M6" s="91">
        <v>0</v>
      </c>
      <c r="N6" s="91">
        <v>0</v>
      </c>
    </row>
    <row r="7" spans="1:15">
      <c r="A7" s="92">
        <v>4</v>
      </c>
      <c r="B7" s="89" t="s">
        <v>29</v>
      </c>
      <c r="C7" s="89">
        <v>30</v>
      </c>
      <c r="D7" s="89">
        <v>8663</v>
      </c>
      <c r="E7" s="89">
        <v>956</v>
      </c>
      <c r="F7" s="89">
        <v>1498</v>
      </c>
      <c r="G7" s="89">
        <v>553</v>
      </c>
      <c r="H7" s="89">
        <v>136</v>
      </c>
      <c r="I7" s="89">
        <v>37</v>
      </c>
      <c r="J7" s="89">
        <v>6439</v>
      </c>
      <c r="K7" s="89">
        <v>0</v>
      </c>
      <c r="L7" s="91">
        <v>81</v>
      </c>
      <c r="M7" s="91">
        <v>41696.31</v>
      </c>
      <c r="N7" s="91">
        <v>55520.95</v>
      </c>
    </row>
    <row r="8" spans="1:15">
      <c r="A8" s="92">
        <v>5</v>
      </c>
      <c r="B8" s="89" t="s">
        <v>28</v>
      </c>
      <c r="C8" s="89">
        <v>1</v>
      </c>
      <c r="D8" s="89">
        <v>4677</v>
      </c>
      <c r="E8" s="89">
        <v>146</v>
      </c>
      <c r="F8" s="89">
        <v>1482</v>
      </c>
      <c r="G8" s="89">
        <v>1053</v>
      </c>
      <c r="H8" s="89">
        <v>903</v>
      </c>
      <c r="I8" s="89">
        <v>0</v>
      </c>
      <c r="J8" s="89">
        <v>1239</v>
      </c>
      <c r="K8" s="89">
        <v>1</v>
      </c>
      <c r="L8" s="91">
        <v>44</v>
      </c>
      <c r="M8" s="91">
        <v>22946.25</v>
      </c>
      <c r="N8" s="91">
        <v>20577.95</v>
      </c>
    </row>
    <row r="9" spans="1:15">
      <c r="A9" s="92">
        <v>6</v>
      </c>
      <c r="B9" s="89" t="s">
        <v>46</v>
      </c>
      <c r="C9" s="89">
        <v>47</v>
      </c>
      <c r="D9" s="89">
        <v>21240</v>
      </c>
      <c r="E9" s="89">
        <v>1852</v>
      </c>
      <c r="F9" s="89">
        <v>4763</v>
      </c>
      <c r="G9" s="89">
        <v>2172</v>
      </c>
      <c r="H9" s="89">
        <v>1026</v>
      </c>
      <c r="I9" s="89">
        <v>54</v>
      </c>
      <c r="J9" s="89">
        <v>13225</v>
      </c>
      <c r="K9" s="89">
        <v>0</v>
      </c>
      <c r="L9" s="91">
        <v>1002</v>
      </c>
      <c r="M9" s="91">
        <v>1003509.5</v>
      </c>
      <c r="N9" s="91">
        <v>117959.25</v>
      </c>
    </row>
    <row r="10" spans="1:15">
      <c r="A10" s="92">
        <v>7</v>
      </c>
      <c r="B10" s="89" t="s">
        <v>30</v>
      </c>
      <c r="C10" s="89">
        <v>128</v>
      </c>
      <c r="D10" s="89">
        <v>40044</v>
      </c>
      <c r="E10" s="89">
        <v>1416</v>
      </c>
      <c r="F10" s="89">
        <v>10783</v>
      </c>
      <c r="G10" s="89">
        <v>187</v>
      </c>
      <c r="H10" s="89">
        <v>627</v>
      </c>
      <c r="I10" s="89">
        <v>126</v>
      </c>
      <c r="J10" s="89">
        <v>28321</v>
      </c>
      <c r="K10" s="89">
        <v>0</v>
      </c>
      <c r="L10" s="91">
        <v>0</v>
      </c>
      <c r="M10" s="91">
        <v>0</v>
      </c>
      <c r="N10" s="91">
        <v>0</v>
      </c>
    </row>
    <row r="11" spans="1:15">
      <c r="A11" s="200" t="s">
        <v>9</v>
      </c>
      <c r="B11" s="200"/>
      <c r="C11" s="89">
        <f>SUM(C4:C10)</f>
        <v>1395</v>
      </c>
      <c r="D11" s="89">
        <f t="shared" ref="D11:N11" si="0">SUM(D4:D10)</f>
        <v>119214</v>
      </c>
      <c r="E11" s="89">
        <f t="shared" si="0"/>
        <v>4877</v>
      </c>
      <c r="F11" s="89">
        <f t="shared" si="0"/>
        <v>23495</v>
      </c>
      <c r="G11" s="89">
        <f t="shared" si="0"/>
        <v>5344</v>
      </c>
      <c r="H11" s="89">
        <f t="shared" si="0"/>
        <v>8955</v>
      </c>
      <c r="I11" s="89">
        <f t="shared" si="0"/>
        <v>556</v>
      </c>
      <c r="J11" s="89">
        <f t="shared" si="0"/>
        <v>80864</v>
      </c>
      <c r="K11" s="89">
        <f t="shared" si="0"/>
        <v>2</v>
      </c>
      <c r="L11" s="91">
        <f t="shared" si="0"/>
        <v>1148</v>
      </c>
      <c r="M11" s="91">
        <f t="shared" si="0"/>
        <v>1077070.8600000001</v>
      </c>
      <c r="N11" s="91">
        <f t="shared" si="0"/>
        <v>196116.25</v>
      </c>
    </row>
  </sheetData>
  <mergeCells count="2">
    <mergeCell ref="A2:N2"/>
    <mergeCell ref="A11:B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workbookViewId="0">
      <selection activeCell="H14" sqref="H14"/>
    </sheetView>
  </sheetViews>
  <sheetFormatPr defaultColWidth="8.77734375" defaultRowHeight="24.6"/>
  <cols>
    <col min="1" max="1" width="5.109375" style="93" customWidth="1"/>
    <col min="2" max="2" width="26" style="87" customWidth="1"/>
    <col min="3" max="3" width="9.21875" style="87" customWidth="1"/>
    <col min="4" max="4" width="9.88671875" style="87" customWidth="1"/>
    <col min="5" max="9" width="8.77734375" style="87"/>
    <col min="10" max="10" width="10.109375" style="87" customWidth="1"/>
    <col min="11" max="11" width="9.33203125" style="87" customWidth="1"/>
    <col min="12" max="12" width="8.77734375" style="87"/>
    <col min="13" max="13" width="13.44140625" style="87" customWidth="1"/>
    <col min="14" max="14" width="15.44140625" style="87" customWidth="1"/>
    <col min="15" max="16384" width="8.77734375" style="87"/>
  </cols>
  <sheetData>
    <row r="2" spans="1:15" ht="27" customHeight="1">
      <c r="A2" s="199" t="s">
        <v>204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ht="53.4" customHeight="1">
      <c r="A3" s="94" t="s">
        <v>180</v>
      </c>
      <c r="B3" s="94" t="s">
        <v>181</v>
      </c>
      <c r="C3" s="94" t="s">
        <v>182</v>
      </c>
      <c r="D3" s="94" t="s">
        <v>183</v>
      </c>
      <c r="E3" s="94" t="s">
        <v>184</v>
      </c>
      <c r="F3" s="94" t="s">
        <v>144</v>
      </c>
      <c r="G3" s="94" t="s">
        <v>185</v>
      </c>
      <c r="H3" s="94" t="s">
        <v>186</v>
      </c>
      <c r="I3" s="94" t="s">
        <v>187</v>
      </c>
      <c r="J3" s="94" t="s">
        <v>188</v>
      </c>
      <c r="K3" s="94" t="s">
        <v>189</v>
      </c>
      <c r="L3" s="94" t="s">
        <v>190</v>
      </c>
      <c r="M3" s="94" t="s">
        <v>191</v>
      </c>
      <c r="N3" s="94" t="s">
        <v>192</v>
      </c>
      <c r="O3" s="88" t="s">
        <v>212</v>
      </c>
    </row>
    <row r="4" spans="1:15">
      <c r="A4" s="92">
        <v>1</v>
      </c>
      <c r="B4" s="89" t="s">
        <v>8</v>
      </c>
      <c r="C4" s="89">
        <v>5</v>
      </c>
      <c r="D4" s="90">
        <v>958</v>
      </c>
      <c r="E4" s="89">
        <v>69</v>
      </c>
      <c r="F4" s="89">
        <v>24</v>
      </c>
      <c r="G4" s="89">
        <v>94</v>
      </c>
      <c r="H4" s="89">
        <v>96</v>
      </c>
      <c r="I4" s="89">
        <v>0</v>
      </c>
      <c r="J4" s="90">
        <v>744</v>
      </c>
      <c r="K4" s="89">
        <v>0</v>
      </c>
      <c r="L4" s="89">
        <v>0</v>
      </c>
      <c r="M4" s="89">
        <v>0</v>
      </c>
      <c r="N4" s="89">
        <v>0</v>
      </c>
    </row>
    <row r="5" spans="1:15">
      <c r="A5" s="92">
        <v>2</v>
      </c>
      <c r="B5" s="89" t="s">
        <v>7</v>
      </c>
      <c r="C5" s="90">
        <v>693</v>
      </c>
      <c r="D5" s="90">
        <v>22396</v>
      </c>
      <c r="E5" s="90">
        <v>72</v>
      </c>
      <c r="F5" s="90">
        <v>469</v>
      </c>
      <c r="G5" s="90">
        <v>1171</v>
      </c>
      <c r="H5" s="90">
        <v>5710</v>
      </c>
      <c r="I5" s="89">
        <v>8</v>
      </c>
      <c r="J5" s="90">
        <v>15038</v>
      </c>
      <c r="K5" s="89">
        <v>1</v>
      </c>
      <c r="L5" s="90">
        <v>0</v>
      </c>
      <c r="M5" s="91">
        <v>0</v>
      </c>
      <c r="N5" s="91">
        <v>0</v>
      </c>
    </row>
    <row r="6" spans="1:15">
      <c r="A6" s="92">
        <v>3</v>
      </c>
      <c r="B6" s="89" t="s">
        <v>193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</row>
    <row r="7" spans="1:15">
      <c r="A7" s="92">
        <v>4</v>
      </c>
      <c r="B7" s="89" t="s">
        <v>194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spans="1:15">
      <c r="A8" s="92">
        <v>5</v>
      </c>
      <c r="B8" s="89" t="s">
        <v>195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</row>
    <row r="9" spans="1:15">
      <c r="A9" s="92">
        <v>6</v>
      </c>
      <c r="B9" s="89" t="s">
        <v>196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</row>
    <row r="10" spans="1:15">
      <c r="A10" s="92">
        <v>7</v>
      </c>
      <c r="B10" s="89" t="s">
        <v>197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</row>
    <row r="11" spans="1:15">
      <c r="A11" s="92">
        <v>8</v>
      </c>
      <c r="B11" s="89" t="s">
        <v>198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</row>
    <row r="12" spans="1:15">
      <c r="A12" s="92">
        <v>9</v>
      </c>
      <c r="B12" s="89" t="s">
        <v>199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</row>
    <row r="13" spans="1:15">
      <c r="A13" s="92">
        <v>10</v>
      </c>
      <c r="B13" s="89" t="s">
        <v>200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</row>
    <row r="14" spans="1:15">
      <c r="C14" s="87">
        <f>SUM(C4:C13)</f>
        <v>698</v>
      </c>
      <c r="D14" s="87">
        <f t="shared" ref="D14:N14" si="0">SUM(D4:D13)</f>
        <v>23354</v>
      </c>
      <c r="E14" s="87">
        <f t="shared" si="0"/>
        <v>141</v>
      </c>
      <c r="F14" s="87">
        <f t="shared" si="0"/>
        <v>493</v>
      </c>
      <c r="G14" s="87">
        <f t="shared" si="0"/>
        <v>1265</v>
      </c>
      <c r="H14" s="87">
        <f t="shared" si="0"/>
        <v>5806</v>
      </c>
      <c r="I14" s="87">
        <f t="shared" si="0"/>
        <v>8</v>
      </c>
      <c r="J14" s="87">
        <f t="shared" si="0"/>
        <v>15782</v>
      </c>
      <c r="K14" s="87">
        <f t="shared" si="0"/>
        <v>1</v>
      </c>
      <c r="L14" s="87">
        <f t="shared" si="0"/>
        <v>0</v>
      </c>
      <c r="M14" s="87">
        <f t="shared" si="0"/>
        <v>0</v>
      </c>
      <c r="N14" s="87">
        <f t="shared" si="0"/>
        <v>0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opLeftCell="A3" workbookViewId="0">
      <selection activeCell="J6" sqref="J6"/>
    </sheetView>
  </sheetViews>
  <sheetFormatPr defaultColWidth="8.77734375" defaultRowHeight="24.6"/>
  <cols>
    <col min="1" max="1" width="5.109375" style="93" customWidth="1"/>
    <col min="2" max="2" width="26" style="87" customWidth="1"/>
    <col min="3" max="3" width="9.21875" style="87" customWidth="1"/>
    <col min="4" max="4" width="9.88671875" style="87" customWidth="1"/>
    <col min="5" max="9" width="8.77734375" style="87"/>
    <col min="10" max="10" width="10.109375" style="87" customWidth="1"/>
    <col min="11" max="11" width="9.33203125" style="87" customWidth="1"/>
    <col min="12" max="12" width="8.77734375" style="87"/>
    <col min="13" max="13" width="13.44140625" style="87" customWidth="1"/>
    <col min="14" max="14" width="15.44140625" style="87" customWidth="1"/>
    <col min="15" max="16384" width="8.77734375" style="87"/>
  </cols>
  <sheetData>
    <row r="2" spans="1:15" ht="27" customHeight="1">
      <c r="A2" s="199" t="s">
        <v>205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ht="53.4" customHeight="1">
      <c r="A3" s="94" t="s">
        <v>180</v>
      </c>
      <c r="B3" s="94" t="s">
        <v>181</v>
      </c>
      <c r="C3" s="94" t="s">
        <v>182</v>
      </c>
      <c r="D3" s="94" t="s">
        <v>183</v>
      </c>
      <c r="E3" s="94" t="s">
        <v>184</v>
      </c>
      <c r="F3" s="94" t="s">
        <v>144</v>
      </c>
      <c r="G3" s="94" t="s">
        <v>185</v>
      </c>
      <c r="H3" s="94" t="s">
        <v>186</v>
      </c>
      <c r="I3" s="94" t="s">
        <v>187</v>
      </c>
      <c r="J3" s="94" t="s">
        <v>188</v>
      </c>
      <c r="K3" s="94" t="s">
        <v>189</v>
      </c>
      <c r="L3" s="94" t="s">
        <v>190</v>
      </c>
      <c r="M3" s="94" t="s">
        <v>191</v>
      </c>
      <c r="N3" s="94" t="s">
        <v>192</v>
      </c>
      <c r="O3" s="88"/>
    </row>
    <row r="4" spans="1:15">
      <c r="A4" s="92">
        <v>1</v>
      </c>
      <c r="B4" s="89" t="s">
        <v>8</v>
      </c>
      <c r="C4" s="89">
        <v>0</v>
      </c>
      <c r="D4" s="90">
        <v>388</v>
      </c>
      <c r="E4" s="89">
        <v>18</v>
      </c>
      <c r="F4" s="89">
        <v>16</v>
      </c>
      <c r="G4" s="89">
        <v>5</v>
      </c>
      <c r="H4" s="89">
        <v>15</v>
      </c>
      <c r="I4" s="89">
        <v>0</v>
      </c>
      <c r="J4" s="90">
        <v>352</v>
      </c>
      <c r="K4" s="89">
        <v>0</v>
      </c>
      <c r="L4" s="89">
        <v>0</v>
      </c>
      <c r="M4" s="89">
        <v>0</v>
      </c>
      <c r="N4" s="89">
        <v>0</v>
      </c>
    </row>
    <row r="5" spans="1:15">
      <c r="A5" s="92">
        <v>2</v>
      </c>
      <c r="B5" s="89" t="s">
        <v>7</v>
      </c>
      <c r="C5" s="90">
        <v>321</v>
      </c>
      <c r="D5" s="90">
        <v>8189</v>
      </c>
      <c r="E5" s="90">
        <v>328</v>
      </c>
      <c r="F5" s="90">
        <v>529</v>
      </c>
      <c r="G5" s="90">
        <v>109</v>
      </c>
      <c r="H5" s="90">
        <v>140</v>
      </c>
      <c r="I5" s="89">
        <v>13</v>
      </c>
      <c r="J5" s="90">
        <v>7398</v>
      </c>
      <c r="K5" s="89">
        <v>0</v>
      </c>
      <c r="L5" s="90">
        <v>21</v>
      </c>
      <c r="M5" s="91">
        <v>8918.7999999999993</v>
      </c>
      <c r="N5" s="91">
        <v>2058.1</v>
      </c>
    </row>
    <row r="6" spans="1:15">
      <c r="A6" s="92">
        <v>3</v>
      </c>
      <c r="B6" s="89" t="s">
        <v>193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</row>
    <row r="7" spans="1:15">
      <c r="A7" s="92">
        <v>4</v>
      </c>
      <c r="B7" s="89" t="s">
        <v>194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spans="1:15">
      <c r="A8" s="92">
        <v>5</v>
      </c>
      <c r="B8" s="89" t="s">
        <v>195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</row>
    <row r="9" spans="1:15">
      <c r="A9" s="92">
        <v>6</v>
      </c>
      <c r="B9" s="89" t="s">
        <v>196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</row>
    <row r="10" spans="1:15">
      <c r="A10" s="92">
        <v>7</v>
      </c>
      <c r="B10" s="89" t="s">
        <v>197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</row>
    <row r="11" spans="1:15">
      <c r="A11" s="92">
        <v>8</v>
      </c>
      <c r="B11" s="89" t="s">
        <v>198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</row>
    <row r="12" spans="1:15">
      <c r="A12" s="92">
        <v>9</v>
      </c>
      <c r="B12" s="89" t="s">
        <v>199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</row>
    <row r="13" spans="1:15">
      <c r="A13" s="92">
        <v>10</v>
      </c>
      <c r="B13" s="89" t="s">
        <v>200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</row>
    <row r="14" spans="1:15">
      <c r="C14" s="87">
        <f>SUM(C4:C13)</f>
        <v>321</v>
      </c>
      <c r="D14" s="87">
        <f t="shared" ref="D14:N14" si="0">SUM(D4:D13)</f>
        <v>8577</v>
      </c>
      <c r="E14" s="87">
        <f t="shared" si="0"/>
        <v>346</v>
      </c>
      <c r="F14" s="87">
        <f t="shared" si="0"/>
        <v>545</v>
      </c>
      <c r="G14" s="87">
        <f t="shared" si="0"/>
        <v>114</v>
      </c>
      <c r="H14" s="87">
        <f t="shared" si="0"/>
        <v>155</v>
      </c>
      <c r="I14" s="87">
        <f t="shared" si="0"/>
        <v>13</v>
      </c>
      <c r="J14" s="87">
        <f t="shared" si="0"/>
        <v>7750</v>
      </c>
      <c r="K14" s="87">
        <f t="shared" si="0"/>
        <v>0</v>
      </c>
      <c r="L14" s="87">
        <f t="shared" si="0"/>
        <v>21</v>
      </c>
      <c r="M14" s="87">
        <f t="shared" si="0"/>
        <v>8918.7999999999993</v>
      </c>
      <c r="N14" s="87">
        <f t="shared" si="0"/>
        <v>2058.1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opLeftCell="A5" workbookViewId="0">
      <selection activeCell="C14" sqref="C14:N14"/>
    </sheetView>
  </sheetViews>
  <sheetFormatPr defaultColWidth="8.77734375" defaultRowHeight="24.6"/>
  <cols>
    <col min="1" max="1" width="5.109375" style="93" customWidth="1"/>
    <col min="2" max="2" width="26" style="87" customWidth="1"/>
    <col min="3" max="3" width="9.21875" style="87" customWidth="1"/>
    <col min="4" max="4" width="9.88671875" style="87" customWidth="1"/>
    <col min="5" max="9" width="8.77734375" style="87"/>
    <col min="10" max="10" width="10.109375" style="87" customWidth="1"/>
    <col min="11" max="11" width="9.33203125" style="87" customWidth="1"/>
    <col min="12" max="12" width="8.77734375" style="87"/>
    <col min="13" max="13" width="13.44140625" style="87" customWidth="1"/>
    <col min="14" max="14" width="15.44140625" style="87" customWidth="1"/>
    <col min="15" max="16384" width="8.77734375" style="87"/>
  </cols>
  <sheetData>
    <row r="2" spans="1:15" ht="27" customHeight="1">
      <c r="A2" s="199" t="s">
        <v>207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ht="53.4" customHeight="1">
      <c r="A3" s="94" t="s">
        <v>180</v>
      </c>
      <c r="B3" s="94" t="s">
        <v>181</v>
      </c>
      <c r="C3" s="94" t="s">
        <v>182</v>
      </c>
      <c r="D3" s="94" t="s">
        <v>183</v>
      </c>
      <c r="E3" s="94" t="s">
        <v>184</v>
      </c>
      <c r="F3" s="94" t="s">
        <v>144</v>
      </c>
      <c r="G3" s="94" t="s">
        <v>185</v>
      </c>
      <c r="H3" s="94" t="s">
        <v>186</v>
      </c>
      <c r="I3" s="94" t="s">
        <v>187</v>
      </c>
      <c r="J3" s="94" t="s">
        <v>188</v>
      </c>
      <c r="K3" s="94" t="s">
        <v>189</v>
      </c>
      <c r="L3" s="94" t="s">
        <v>190</v>
      </c>
      <c r="M3" s="94" t="s">
        <v>191</v>
      </c>
      <c r="N3" s="94" t="s">
        <v>192</v>
      </c>
      <c r="O3" s="88"/>
    </row>
    <row r="4" spans="1:15">
      <c r="A4" s="92">
        <v>1</v>
      </c>
      <c r="B4" s="89" t="s">
        <v>8</v>
      </c>
      <c r="C4" s="89">
        <v>0</v>
      </c>
      <c r="D4" s="90">
        <v>493</v>
      </c>
      <c r="E4" s="89">
        <v>49</v>
      </c>
      <c r="F4" s="89">
        <v>32</v>
      </c>
      <c r="G4" s="89">
        <v>90</v>
      </c>
      <c r="H4" s="89">
        <v>16</v>
      </c>
      <c r="I4" s="89">
        <v>6</v>
      </c>
      <c r="J4" s="90">
        <v>349</v>
      </c>
      <c r="K4" s="89">
        <v>0</v>
      </c>
      <c r="L4" s="89">
        <v>0</v>
      </c>
      <c r="M4" s="89">
        <v>0</v>
      </c>
      <c r="N4" s="89">
        <v>0</v>
      </c>
    </row>
    <row r="5" spans="1:15">
      <c r="A5" s="92">
        <v>2</v>
      </c>
      <c r="B5" s="89" t="s">
        <v>7</v>
      </c>
      <c r="C5" s="90">
        <v>30</v>
      </c>
      <c r="D5" s="90">
        <v>8170</v>
      </c>
      <c r="E5" s="90">
        <v>907</v>
      </c>
      <c r="F5" s="90">
        <v>1466</v>
      </c>
      <c r="G5" s="90">
        <v>463</v>
      </c>
      <c r="H5" s="90">
        <v>120</v>
      </c>
      <c r="I5" s="89">
        <v>31</v>
      </c>
      <c r="J5" s="90">
        <v>6090</v>
      </c>
      <c r="K5" s="89">
        <v>0</v>
      </c>
      <c r="L5" s="90">
        <v>81</v>
      </c>
      <c r="M5" s="91">
        <v>41696.31</v>
      </c>
      <c r="N5" s="91">
        <v>55520.95</v>
      </c>
    </row>
    <row r="6" spans="1:15">
      <c r="A6" s="92">
        <v>3</v>
      </c>
      <c r="B6" s="89" t="s">
        <v>193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</row>
    <row r="7" spans="1:15">
      <c r="A7" s="92">
        <v>4</v>
      </c>
      <c r="B7" s="89" t="s">
        <v>194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spans="1:15">
      <c r="A8" s="92">
        <v>5</v>
      </c>
      <c r="B8" s="89" t="s">
        <v>195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</row>
    <row r="9" spans="1:15">
      <c r="A9" s="92">
        <v>6</v>
      </c>
      <c r="B9" s="89" t="s">
        <v>196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</row>
    <row r="10" spans="1:15">
      <c r="A10" s="92">
        <v>7</v>
      </c>
      <c r="B10" s="89" t="s">
        <v>197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</row>
    <row r="11" spans="1:15">
      <c r="A11" s="92">
        <v>8</v>
      </c>
      <c r="B11" s="89" t="s">
        <v>198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</row>
    <row r="12" spans="1:15">
      <c r="A12" s="92">
        <v>9</v>
      </c>
      <c r="B12" s="89" t="s">
        <v>199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</row>
    <row r="13" spans="1:15">
      <c r="A13" s="92">
        <v>10</v>
      </c>
      <c r="B13" s="89" t="s">
        <v>200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</row>
    <row r="14" spans="1:15">
      <c r="C14" s="87">
        <f>SUM(C4:C13)</f>
        <v>30</v>
      </c>
      <c r="D14" s="87">
        <f t="shared" ref="D14:N14" si="0">SUM(D4:D13)</f>
        <v>8663</v>
      </c>
      <c r="E14" s="87">
        <f t="shared" si="0"/>
        <v>956</v>
      </c>
      <c r="F14" s="87">
        <f t="shared" si="0"/>
        <v>1498</v>
      </c>
      <c r="G14" s="87">
        <f t="shared" si="0"/>
        <v>553</v>
      </c>
      <c r="H14" s="87">
        <f t="shared" si="0"/>
        <v>136</v>
      </c>
      <c r="I14" s="87">
        <f t="shared" si="0"/>
        <v>37</v>
      </c>
      <c r="J14" s="87">
        <f t="shared" si="0"/>
        <v>6439</v>
      </c>
      <c r="K14" s="87">
        <f t="shared" si="0"/>
        <v>0</v>
      </c>
      <c r="L14" s="87">
        <f t="shared" si="0"/>
        <v>81</v>
      </c>
      <c r="M14" s="87">
        <f t="shared" si="0"/>
        <v>41696.31</v>
      </c>
      <c r="N14" s="87">
        <f t="shared" si="0"/>
        <v>55520.95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opLeftCell="A5" workbookViewId="0">
      <selection activeCell="C14" sqref="C14:N14"/>
    </sheetView>
  </sheetViews>
  <sheetFormatPr defaultColWidth="8.77734375" defaultRowHeight="24.6"/>
  <cols>
    <col min="1" max="1" width="5.109375" style="93" customWidth="1"/>
    <col min="2" max="2" width="26" style="87" customWidth="1"/>
    <col min="3" max="3" width="9.21875" style="87" customWidth="1"/>
    <col min="4" max="4" width="9.88671875" style="87" customWidth="1"/>
    <col min="5" max="9" width="8.77734375" style="87"/>
    <col min="10" max="10" width="10.109375" style="87" customWidth="1"/>
    <col min="11" max="11" width="9.33203125" style="87" customWidth="1"/>
    <col min="12" max="12" width="8.77734375" style="87"/>
    <col min="13" max="13" width="13.44140625" style="87" customWidth="1"/>
    <col min="14" max="14" width="15.44140625" style="87" customWidth="1"/>
    <col min="15" max="16384" width="8.77734375" style="87"/>
  </cols>
  <sheetData>
    <row r="2" spans="1:15" ht="27" customHeight="1">
      <c r="A2" s="199" t="s">
        <v>206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ht="53.4" customHeight="1">
      <c r="A3" s="94" t="s">
        <v>180</v>
      </c>
      <c r="B3" s="94" t="s">
        <v>181</v>
      </c>
      <c r="C3" s="94" t="s">
        <v>182</v>
      </c>
      <c r="D3" s="94" t="s">
        <v>183</v>
      </c>
      <c r="E3" s="94" t="s">
        <v>184</v>
      </c>
      <c r="F3" s="94" t="s">
        <v>144</v>
      </c>
      <c r="G3" s="94" t="s">
        <v>185</v>
      </c>
      <c r="H3" s="94" t="s">
        <v>186</v>
      </c>
      <c r="I3" s="94" t="s">
        <v>187</v>
      </c>
      <c r="J3" s="94" t="s">
        <v>188</v>
      </c>
      <c r="K3" s="94" t="s">
        <v>189</v>
      </c>
      <c r="L3" s="94" t="s">
        <v>190</v>
      </c>
      <c r="M3" s="94" t="s">
        <v>191</v>
      </c>
      <c r="N3" s="94" t="s">
        <v>192</v>
      </c>
      <c r="O3" s="88"/>
    </row>
    <row r="4" spans="1:15">
      <c r="A4" s="92">
        <v>1</v>
      </c>
      <c r="B4" s="89" t="s">
        <v>8</v>
      </c>
      <c r="C4" s="89">
        <v>0</v>
      </c>
      <c r="D4" s="90">
        <v>415</v>
      </c>
      <c r="E4" s="89">
        <v>5</v>
      </c>
      <c r="F4" s="89">
        <v>100</v>
      </c>
      <c r="G4" s="89">
        <v>0</v>
      </c>
      <c r="H4" s="89">
        <v>7</v>
      </c>
      <c r="I4" s="89">
        <v>44</v>
      </c>
      <c r="J4" s="90">
        <v>264</v>
      </c>
      <c r="K4" s="89">
        <v>0</v>
      </c>
      <c r="L4" s="89">
        <v>0</v>
      </c>
      <c r="M4" s="89">
        <v>0</v>
      </c>
      <c r="N4" s="89">
        <v>0</v>
      </c>
    </row>
    <row r="5" spans="1:15">
      <c r="A5" s="92">
        <v>2</v>
      </c>
      <c r="B5" s="89" t="s">
        <v>7</v>
      </c>
      <c r="C5" s="90">
        <v>192</v>
      </c>
      <c r="D5" s="90">
        <v>12405</v>
      </c>
      <c r="E5" s="90">
        <v>39</v>
      </c>
      <c r="F5" s="90">
        <v>3988</v>
      </c>
      <c r="G5" s="90">
        <v>0</v>
      </c>
      <c r="H5" s="90">
        <v>294</v>
      </c>
      <c r="I5" s="89">
        <v>276</v>
      </c>
      <c r="J5" s="90">
        <v>7847</v>
      </c>
      <c r="K5" s="89">
        <v>0</v>
      </c>
      <c r="L5" s="90">
        <v>0</v>
      </c>
      <c r="M5" s="91">
        <v>0</v>
      </c>
      <c r="N5" s="91">
        <v>0</v>
      </c>
    </row>
    <row r="6" spans="1:15">
      <c r="A6" s="92">
        <v>3</v>
      </c>
      <c r="B6" s="89" t="s">
        <v>193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</row>
    <row r="7" spans="1:15">
      <c r="A7" s="92">
        <v>4</v>
      </c>
      <c r="B7" s="89" t="s">
        <v>194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spans="1:15">
      <c r="A8" s="92">
        <v>5</v>
      </c>
      <c r="B8" s="89" t="s">
        <v>195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</row>
    <row r="9" spans="1:15">
      <c r="A9" s="92">
        <v>6</v>
      </c>
      <c r="B9" s="89" t="s">
        <v>196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</row>
    <row r="10" spans="1:15">
      <c r="A10" s="92">
        <v>7</v>
      </c>
      <c r="B10" s="89" t="s">
        <v>197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</row>
    <row r="11" spans="1:15">
      <c r="A11" s="92">
        <v>8</v>
      </c>
      <c r="B11" s="89" t="s">
        <v>198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</row>
    <row r="12" spans="1:15">
      <c r="A12" s="92">
        <v>9</v>
      </c>
      <c r="B12" s="89" t="s">
        <v>199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</row>
    <row r="13" spans="1:15">
      <c r="A13" s="92">
        <v>10</v>
      </c>
      <c r="B13" s="89" t="s">
        <v>200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</row>
    <row r="14" spans="1:15">
      <c r="C14" s="87">
        <f>SUM(C4:C13)</f>
        <v>192</v>
      </c>
      <c r="D14" s="87">
        <f t="shared" ref="D14:N14" si="0">SUM(D4:D13)</f>
        <v>12820</v>
      </c>
      <c r="E14" s="87">
        <f t="shared" si="0"/>
        <v>44</v>
      </c>
      <c r="F14" s="87">
        <f t="shared" si="0"/>
        <v>4088</v>
      </c>
      <c r="G14" s="87">
        <f t="shared" si="0"/>
        <v>0</v>
      </c>
      <c r="H14" s="87">
        <f t="shared" si="0"/>
        <v>301</v>
      </c>
      <c r="I14" s="87">
        <f t="shared" si="0"/>
        <v>320</v>
      </c>
      <c r="J14" s="87">
        <f t="shared" si="0"/>
        <v>8111</v>
      </c>
      <c r="K14" s="87">
        <f t="shared" si="0"/>
        <v>0</v>
      </c>
      <c r="L14" s="87">
        <f t="shared" si="0"/>
        <v>0</v>
      </c>
      <c r="M14" s="87">
        <f t="shared" si="0"/>
        <v>0</v>
      </c>
      <c r="N14" s="87">
        <f t="shared" si="0"/>
        <v>0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opLeftCell="A3" workbookViewId="0">
      <selection activeCell="C14" sqref="C14:N14"/>
    </sheetView>
  </sheetViews>
  <sheetFormatPr defaultColWidth="8.77734375" defaultRowHeight="24.6"/>
  <cols>
    <col min="1" max="1" width="5.109375" style="93" customWidth="1"/>
    <col min="2" max="2" width="26" style="87" customWidth="1"/>
    <col min="3" max="3" width="9.21875" style="87" customWidth="1"/>
    <col min="4" max="4" width="9.88671875" style="87" customWidth="1"/>
    <col min="5" max="9" width="8.77734375" style="87"/>
    <col min="10" max="10" width="10.109375" style="87" customWidth="1"/>
    <col min="11" max="11" width="9.33203125" style="87" customWidth="1"/>
    <col min="12" max="12" width="8.77734375" style="87"/>
    <col min="13" max="13" width="13.44140625" style="87" customWidth="1"/>
    <col min="14" max="14" width="15.44140625" style="87" customWidth="1"/>
    <col min="15" max="16384" width="8.77734375" style="87"/>
  </cols>
  <sheetData>
    <row r="2" spans="1:15" ht="27" customHeight="1">
      <c r="A2" s="199" t="s">
        <v>208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ht="53.4" customHeight="1">
      <c r="A3" s="94" t="s">
        <v>180</v>
      </c>
      <c r="B3" s="94" t="s">
        <v>181</v>
      </c>
      <c r="C3" s="94" t="s">
        <v>182</v>
      </c>
      <c r="D3" s="94" t="s">
        <v>183</v>
      </c>
      <c r="E3" s="94" t="s">
        <v>184</v>
      </c>
      <c r="F3" s="94" t="s">
        <v>144</v>
      </c>
      <c r="G3" s="94" t="s">
        <v>185</v>
      </c>
      <c r="H3" s="94" t="s">
        <v>186</v>
      </c>
      <c r="I3" s="94" t="s">
        <v>187</v>
      </c>
      <c r="J3" s="94" t="s">
        <v>188</v>
      </c>
      <c r="K3" s="94" t="s">
        <v>189</v>
      </c>
      <c r="L3" s="94" t="s">
        <v>190</v>
      </c>
      <c r="M3" s="94" t="s">
        <v>191</v>
      </c>
      <c r="N3" s="94" t="s">
        <v>192</v>
      </c>
      <c r="O3" s="88"/>
    </row>
    <row r="4" spans="1:15">
      <c r="A4" s="92">
        <v>1</v>
      </c>
      <c r="B4" s="89" t="s">
        <v>8</v>
      </c>
      <c r="C4" s="89">
        <v>1</v>
      </c>
      <c r="D4" s="90">
        <v>187</v>
      </c>
      <c r="E4" s="89">
        <v>50</v>
      </c>
      <c r="F4" s="89">
        <v>23</v>
      </c>
      <c r="G4" s="89">
        <v>31</v>
      </c>
      <c r="H4" s="89">
        <v>36</v>
      </c>
      <c r="I4" s="89">
        <v>0</v>
      </c>
      <c r="J4" s="90">
        <v>97</v>
      </c>
      <c r="K4" s="89">
        <v>0</v>
      </c>
      <c r="L4" s="89">
        <v>0</v>
      </c>
      <c r="M4" s="89">
        <v>0</v>
      </c>
      <c r="N4" s="89">
        <v>0</v>
      </c>
    </row>
    <row r="5" spans="1:15">
      <c r="A5" s="92">
        <v>2</v>
      </c>
      <c r="B5" s="89" t="s">
        <v>7</v>
      </c>
      <c r="C5" s="90">
        <v>0</v>
      </c>
      <c r="D5" s="90">
        <v>4490</v>
      </c>
      <c r="E5" s="90">
        <v>96</v>
      </c>
      <c r="F5" s="90">
        <v>1459</v>
      </c>
      <c r="G5" s="90">
        <v>1022</v>
      </c>
      <c r="H5" s="90">
        <v>867</v>
      </c>
      <c r="I5" s="89">
        <v>0</v>
      </c>
      <c r="J5" s="90">
        <v>1142</v>
      </c>
      <c r="K5" s="89">
        <v>1</v>
      </c>
      <c r="L5" s="90">
        <v>44</v>
      </c>
      <c r="M5" s="91">
        <v>22946.25</v>
      </c>
      <c r="N5" s="91">
        <v>20577.95</v>
      </c>
    </row>
    <row r="6" spans="1:15">
      <c r="A6" s="92">
        <v>3</v>
      </c>
      <c r="B6" s="89" t="s">
        <v>193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</row>
    <row r="7" spans="1:15">
      <c r="A7" s="92">
        <v>4</v>
      </c>
      <c r="B7" s="89" t="s">
        <v>194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spans="1:15">
      <c r="A8" s="92">
        <v>5</v>
      </c>
      <c r="B8" s="89" t="s">
        <v>195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</row>
    <row r="9" spans="1:15">
      <c r="A9" s="92">
        <v>6</v>
      </c>
      <c r="B9" s="89" t="s">
        <v>196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</row>
    <row r="10" spans="1:15">
      <c r="A10" s="92">
        <v>7</v>
      </c>
      <c r="B10" s="89" t="s">
        <v>197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</row>
    <row r="11" spans="1:15">
      <c r="A11" s="92">
        <v>8</v>
      </c>
      <c r="B11" s="89" t="s">
        <v>198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</row>
    <row r="12" spans="1:15">
      <c r="A12" s="92">
        <v>9</v>
      </c>
      <c r="B12" s="89" t="s">
        <v>199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</row>
    <row r="13" spans="1:15">
      <c r="A13" s="92">
        <v>10</v>
      </c>
      <c r="B13" s="89" t="s">
        <v>200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</row>
    <row r="14" spans="1:15">
      <c r="C14" s="87">
        <f>SUM(C4:C13)</f>
        <v>1</v>
      </c>
      <c r="D14" s="87">
        <f t="shared" ref="D14:N14" si="0">SUM(D4:D13)</f>
        <v>4677</v>
      </c>
      <c r="E14" s="87">
        <f t="shared" si="0"/>
        <v>146</v>
      </c>
      <c r="F14" s="87">
        <f t="shared" si="0"/>
        <v>1482</v>
      </c>
      <c r="G14" s="87">
        <f t="shared" si="0"/>
        <v>1053</v>
      </c>
      <c r="H14" s="87">
        <f t="shared" si="0"/>
        <v>903</v>
      </c>
      <c r="I14" s="87">
        <f t="shared" si="0"/>
        <v>0</v>
      </c>
      <c r="J14" s="87">
        <f t="shared" si="0"/>
        <v>1239</v>
      </c>
      <c r="K14" s="87">
        <f t="shared" si="0"/>
        <v>1</v>
      </c>
      <c r="L14" s="87">
        <f t="shared" si="0"/>
        <v>44</v>
      </c>
      <c r="M14" s="87">
        <f t="shared" si="0"/>
        <v>22946.25</v>
      </c>
      <c r="N14" s="87">
        <f t="shared" si="0"/>
        <v>20577.95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opLeftCell="A6" workbookViewId="0">
      <selection activeCell="C14" sqref="C14:N14"/>
    </sheetView>
  </sheetViews>
  <sheetFormatPr defaultColWidth="8.77734375" defaultRowHeight="24.6"/>
  <cols>
    <col min="1" max="1" width="5.109375" style="93" customWidth="1"/>
    <col min="2" max="2" width="26" style="87" customWidth="1"/>
    <col min="3" max="3" width="9.21875" style="87" customWidth="1"/>
    <col min="4" max="4" width="9.88671875" style="87" customWidth="1"/>
    <col min="5" max="9" width="8.77734375" style="87"/>
    <col min="10" max="10" width="10.109375" style="87" customWidth="1"/>
    <col min="11" max="11" width="9.33203125" style="87" customWidth="1"/>
    <col min="12" max="12" width="8.77734375" style="87"/>
    <col min="13" max="13" width="13.44140625" style="87" customWidth="1"/>
    <col min="14" max="14" width="15.44140625" style="87" customWidth="1"/>
    <col min="15" max="16384" width="8.77734375" style="87"/>
  </cols>
  <sheetData>
    <row r="2" spans="1:15" ht="27" customHeight="1">
      <c r="A2" s="199" t="s">
        <v>209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ht="53.4" customHeight="1">
      <c r="A3" s="94" t="s">
        <v>180</v>
      </c>
      <c r="B3" s="94" t="s">
        <v>181</v>
      </c>
      <c r="C3" s="94" t="s">
        <v>182</v>
      </c>
      <c r="D3" s="94" t="s">
        <v>183</v>
      </c>
      <c r="E3" s="94" t="s">
        <v>184</v>
      </c>
      <c r="F3" s="94" t="s">
        <v>144</v>
      </c>
      <c r="G3" s="94" t="s">
        <v>185</v>
      </c>
      <c r="H3" s="94" t="s">
        <v>186</v>
      </c>
      <c r="I3" s="94" t="s">
        <v>187</v>
      </c>
      <c r="J3" s="94" t="s">
        <v>188</v>
      </c>
      <c r="K3" s="94" t="s">
        <v>189</v>
      </c>
      <c r="L3" s="94" t="s">
        <v>190</v>
      </c>
      <c r="M3" s="94" t="s">
        <v>191</v>
      </c>
      <c r="N3" s="94" t="s">
        <v>192</v>
      </c>
      <c r="O3" s="88"/>
    </row>
    <row r="4" spans="1:15">
      <c r="A4" s="92">
        <v>1</v>
      </c>
      <c r="B4" s="89" t="s">
        <v>8</v>
      </c>
      <c r="C4" s="89">
        <v>0</v>
      </c>
      <c r="D4" s="90">
        <v>376</v>
      </c>
      <c r="E4" s="89">
        <v>138</v>
      </c>
      <c r="F4" s="89">
        <v>122</v>
      </c>
      <c r="G4" s="89">
        <v>8</v>
      </c>
      <c r="H4" s="89">
        <v>15</v>
      </c>
      <c r="I4" s="89">
        <v>3</v>
      </c>
      <c r="J4" s="90">
        <v>228</v>
      </c>
      <c r="K4" s="89">
        <v>0</v>
      </c>
      <c r="L4" s="89">
        <v>0</v>
      </c>
      <c r="M4" s="89">
        <v>0</v>
      </c>
      <c r="N4" s="89">
        <v>0</v>
      </c>
    </row>
    <row r="5" spans="1:15">
      <c r="A5" s="92">
        <v>2</v>
      </c>
      <c r="B5" s="89" t="s">
        <v>7</v>
      </c>
      <c r="C5" s="90">
        <v>47</v>
      </c>
      <c r="D5" s="90">
        <v>20864</v>
      </c>
      <c r="E5" s="90">
        <v>1714</v>
      </c>
      <c r="F5" s="90">
        <v>4641</v>
      </c>
      <c r="G5" s="90">
        <v>2164</v>
      </c>
      <c r="H5" s="90">
        <v>1011</v>
      </c>
      <c r="I5" s="89">
        <v>51</v>
      </c>
      <c r="J5" s="90">
        <v>12997</v>
      </c>
      <c r="K5" s="89">
        <v>0</v>
      </c>
      <c r="L5" s="90">
        <v>1002</v>
      </c>
      <c r="M5" s="91">
        <v>1003509.5</v>
      </c>
      <c r="N5" s="91">
        <v>117959.25</v>
      </c>
    </row>
    <row r="6" spans="1:15">
      <c r="A6" s="92">
        <v>3</v>
      </c>
      <c r="B6" s="89" t="s">
        <v>193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</row>
    <row r="7" spans="1:15">
      <c r="A7" s="92">
        <v>4</v>
      </c>
      <c r="B7" s="89" t="s">
        <v>194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spans="1:15">
      <c r="A8" s="92">
        <v>5</v>
      </c>
      <c r="B8" s="89" t="s">
        <v>195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</row>
    <row r="9" spans="1:15">
      <c r="A9" s="92">
        <v>6</v>
      </c>
      <c r="B9" s="89" t="s">
        <v>196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</row>
    <row r="10" spans="1:15">
      <c r="A10" s="92">
        <v>7</v>
      </c>
      <c r="B10" s="89" t="s">
        <v>197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</row>
    <row r="11" spans="1:15">
      <c r="A11" s="92">
        <v>8</v>
      </c>
      <c r="B11" s="89" t="s">
        <v>198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</row>
    <row r="12" spans="1:15">
      <c r="A12" s="92">
        <v>9</v>
      </c>
      <c r="B12" s="89" t="s">
        <v>199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</row>
    <row r="13" spans="1:15">
      <c r="A13" s="92">
        <v>10</v>
      </c>
      <c r="B13" s="89" t="s">
        <v>200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</row>
    <row r="14" spans="1:15">
      <c r="C14" s="87">
        <f>SUM(C4:C13)</f>
        <v>47</v>
      </c>
      <c r="D14" s="87">
        <f t="shared" ref="D14:N14" si="0">SUM(D4:D13)</f>
        <v>21240</v>
      </c>
      <c r="E14" s="87">
        <f t="shared" si="0"/>
        <v>1852</v>
      </c>
      <c r="F14" s="87">
        <f t="shared" si="0"/>
        <v>4763</v>
      </c>
      <c r="G14" s="87">
        <f t="shared" si="0"/>
        <v>2172</v>
      </c>
      <c r="H14" s="87">
        <f t="shared" si="0"/>
        <v>1026</v>
      </c>
      <c r="I14" s="87">
        <f t="shared" si="0"/>
        <v>54</v>
      </c>
      <c r="J14" s="87">
        <f t="shared" si="0"/>
        <v>13225</v>
      </c>
      <c r="K14" s="87">
        <f t="shared" si="0"/>
        <v>0</v>
      </c>
      <c r="L14" s="87">
        <f t="shared" si="0"/>
        <v>1002</v>
      </c>
      <c r="M14" s="87">
        <f t="shared" si="0"/>
        <v>1003509.5</v>
      </c>
      <c r="N14" s="87">
        <f t="shared" si="0"/>
        <v>117959.25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zoomScaleSheetLayoutView="90" workbookViewId="0">
      <pane ySplit="3" topLeftCell="A4" activePane="bottomLeft" state="frozen"/>
      <selection pane="bottomLeft" activeCell="D29" sqref="D29"/>
    </sheetView>
  </sheetViews>
  <sheetFormatPr defaultRowHeight="14.4"/>
  <cols>
    <col min="1" max="1" width="11.6640625" customWidth="1"/>
    <col min="2" max="2" width="5.6640625" style="1" customWidth="1"/>
    <col min="3" max="3" width="9.6640625" style="1" customWidth="1"/>
    <col min="4" max="4" width="32.5546875" customWidth="1"/>
    <col min="5" max="5" width="7.33203125" style="1" customWidth="1"/>
    <col min="6" max="7" width="12.88671875" customWidth="1"/>
    <col min="8" max="8" width="12.88671875" style="57" customWidth="1"/>
  </cols>
  <sheetData>
    <row r="1" spans="1:13" ht="18">
      <c r="A1" s="58" t="s">
        <v>0</v>
      </c>
      <c r="B1" s="58"/>
      <c r="C1" s="58"/>
      <c r="D1" s="58"/>
      <c r="E1" s="58"/>
      <c r="F1" s="58"/>
      <c r="G1" s="58"/>
      <c r="H1" s="53"/>
    </row>
    <row r="2" spans="1:13" s="11" customFormat="1" ht="13.8" customHeight="1">
      <c r="A2" s="60" t="s">
        <v>3</v>
      </c>
      <c r="B2" s="60" t="s">
        <v>1</v>
      </c>
      <c r="C2" s="62" t="s">
        <v>2</v>
      </c>
      <c r="D2" s="62" t="s">
        <v>4</v>
      </c>
      <c r="E2" s="62" t="s">
        <v>47</v>
      </c>
      <c r="F2" s="62" t="s">
        <v>7</v>
      </c>
      <c r="G2" s="64" t="s">
        <v>133</v>
      </c>
      <c r="H2" s="59" t="s">
        <v>134</v>
      </c>
    </row>
    <row r="3" spans="1:13" s="11" customFormat="1">
      <c r="A3" s="61"/>
      <c r="B3" s="61"/>
      <c r="C3" s="63"/>
      <c r="D3" s="63"/>
      <c r="E3" s="63"/>
      <c r="F3" s="63"/>
      <c r="G3" s="65"/>
      <c r="H3" s="59" t="s">
        <v>49</v>
      </c>
    </row>
    <row r="4" spans="1:13" s="20" customFormat="1">
      <c r="A4" s="17" t="s">
        <v>31</v>
      </c>
      <c r="B4" s="17">
        <v>1</v>
      </c>
      <c r="C4" s="17">
        <v>10711</v>
      </c>
      <c r="D4" s="18" t="s">
        <v>76</v>
      </c>
      <c r="E4" s="17">
        <v>8</v>
      </c>
      <c r="F4" s="19">
        <v>474826</v>
      </c>
      <c r="G4" s="52">
        <v>359091</v>
      </c>
      <c r="H4" s="54">
        <f t="shared" ref="H4:H35" si="0">(F4*100)/G4</f>
        <v>132.2299918405084</v>
      </c>
    </row>
    <row r="5" spans="1:13" s="20" customFormat="1">
      <c r="A5" s="17" t="s">
        <v>31</v>
      </c>
      <c r="B5" s="17">
        <v>2</v>
      </c>
      <c r="C5" s="17">
        <v>11451</v>
      </c>
      <c r="D5" s="18" t="s">
        <v>95</v>
      </c>
      <c r="E5" s="17">
        <v>8</v>
      </c>
      <c r="F5" s="19">
        <v>292195</v>
      </c>
      <c r="G5" s="52">
        <v>167890</v>
      </c>
      <c r="H5" s="54">
        <f t="shared" si="0"/>
        <v>174.03954970516409</v>
      </c>
      <c r="I5" s="129" t="s">
        <v>128</v>
      </c>
      <c r="J5" s="129"/>
      <c r="K5" s="129"/>
      <c r="L5" s="129"/>
      <c r="M5" s="129"/>
    </row>
    <row r="6" spans="1:13" s="20" customFormat="1">
      <c r="A6" s="17" t="s">
        <v>31</v>
      </c>
      <c r="B6" s="17">
        <v>3</v>
      </c>
      <c r="C6" s="17">
        <v>11108</v>
      </c>
      <c r="D6" s="18" t="s">
        <v>101</v>
      </c>
      <c r="E6" s="17">
        <v>8</v>
      </c>
      <c r="F6" s="19">
        <v>254994</v>
      </c>
      <c r="G6" s="52">
        <v>122385</v>
      </c>
      <c r="H6" s="54">
        <f t="shared" si="0"/>
        <v>208.35396494668464</v>
      </c>
    </row>
    <row r="7" spans="1:13" s="20" customFormat="1">
      <c r="A7" s="17" t="s">
        <v>31</v>
      </c>
      <c r="B7" s="17">
        <v>4</v>
      </c>
      <c r="C7" s="17">
        <v>11112</v>
      </c>
      <c r="D7" s="18" t="s">
        <v>79</v>
      </c>
      <c r="E7" s="17">
        <v>8</v>
      </c>
      <c r="F7" s="19">
        <v>208814</v>
      </c>
      <c r="G7" s="52">
        <v>112247</v>
      </c>
      <c r="H7" s="54">
        <f t="shared" si="0"/>
        <v>186.03080705943142</v>
      </c>
    </row>
    <row r="8" spans="1:13" s="20" customFormat="1">
      <c r="A8" s="17" t="s">
        <v>31</v>
      </c>
      <c r="B8" s="17">
        <v>5</v>
      </c>
      <c r="C8" s="17">
        <v>11110</v>
      </c>
      <c r="D8" s="18" t="s">
        <v>94</v>
      </c>
      <c r="E8" s="17">
        <v>8</v>
      </c>
      <c r="F8" s="19">
        <v>202915</v>
      </c>
      <c r="G8" s="52">
        <v>164629</v>
      </c>
      <c r="H8" s="54">
        <f t="shared" si="0"/>
        <v>123.25592696305026</v>
      </c>
    </row>
    <row r="9" spans="1:13" s="20" customFormat="1">
      <c r="A9" s="17" t="s">
        <v>31</v>
      </c>
      <c r="B9" s="17">
        <v>6</v>
      </c>
      <c r="C9" s="17">
        <v>11109</v>
      </c>
      <c r="D9" s="18" t="s">
        <v>80</v>
      </c>
      <c r="E9" s="17">
        <v>8</v>
      </c>
      <c r="F9" s="19">
        <v>137490</v>
      </c>
      <c r="G9" s="52">
        <v>120650</v>
      </c>
      <c r="H9" s="54">
        <f t="shared" si="0"/>
        <v>113.95772896808951</v>
      </c>
    </row>
    <row r="10" spans="1:13" s="20" customFormat="1">
      <c r="A10" s="17" t="s">
        <v>31</v>
      </c>
      <c r="B10" s="17">
        <v>7</v>
      </c>
      <c r="C10" s="17">
        <v>11111</v>
      </c>
      <c r="D10" s="18" t="s">
        <v>67</v>
      </c>
      <c r="E10" s="17">
        <v>8</v>
      </c>
      <c r="F10" s="19">
        <v>125748</v>
      </c>
      <c r="G10" s="52">
        <v>111560</v>
      </c>
      <c r="H10" s="54">
        <f t="shared" si="0"/>
        <v>112.71782000717103</v>
      </c>
    </row>
    <row r="11" spans="1:13" s="20" customFormat="1">
      <c r="A11" s="17" t="s">
        <v>31</v>
      </c>
      <c r="B11" s="17">
        <v>8</v>
      </c>
      <c r="C11" s="17">
        <v>11106</v>
      </c>
      <c r="D11" s="18" t="s">
        <v>16</v>
      </c>
      <c r="E11" s="17">
        <v>8</v>
      </c>
      <c r="F11" s="19">
        <v>117530</v>
      </c>
      <c r="G11" s="52">
        <v>92175</v>
      </c>
      <c r="H11" s="54">
        <f t="shared" si="0"/>
        <v>127.50745863845945</v>
      </c>
    </row>
    <row r="12" spans="1:13" s="20" customFormat="1">
      <c r="A12" s="17" t="s">
        <v>31</v>
      </c>
      <c r="B12" s="17">
        <v>9</v>
      </c>
      <c r="C12" s="17">
        <v>11107</v>
      </c>
      <c r="D12" s="18" t="s">
        <v>93</v>
      </c>
      <c r="E12" s="17">
        <v>8</v>
      </c>
      <c r="F12" s="19">
        <v>97153</v>
      </c>
      <c r="G12" s="52">
        <v>54340</v>
      </c>
      <c r="H12" s="54">
        <f t="shared" si="0"/>
        <v>178.78726536621272</v>
      </c>
    </row>
    <row r="13" spans="1:13" s="20" customFormat="1">
      <c r="A13" s="17" t="s">
        <v>31</v>
      </c>
      <c r="B13" s="17">
        <v>10</v>
      </c>
      <c r="C13" s="17">
        <v>11105</v>
      </c>
      <c r="D13" s="18" t="s">
        <v>96</v>
      </c>
      <c r="E13" s="17">
        <v>8</v>
      </c>
      <c r="F13" s="19">
        <v>91759</v>
      </c>
      <c r="G13" s="52">
        <v>92507</v>
      </c>
      <c r="H13" s="54">
        <f t="shared" si="0"/>
        <v>99.191412541753593</v>
      </c>
    </row>
    <row r="14" spans="1:13" s="20" customFormat="1">
      <c r="A14" s="17" t="s">
        <v>31</v>
      </c>
      <c r="B14" s="17">
        <v>11</v>
      </c>
      <c r="C14" s="17">
        <v>11104</v>
      </c>
      <c r="D14" s="18" t="s">
        <v>77</v>
      </c>
      <c r="E14" s="17">
        <v>8</v>
      </c>
      <c r="F14" s="19">
        <v>86000</v>
      </c>
      <c r="G14" s="52">
        <v>94475</v>
      </c>
      <c r="H14" s="54">
        <f t="shared" si="0"/>
        <v>91.029372849960311</v>
      </c>
    </row>
    <row r="15" spans="1:13" s="20" customFormat="1">
      <c r="A15" s="17" t="s">
        <v>31</v>
      </c>
      <c r="B15" s="17">
        <v>12</v>
      </c>
      <c r="C15" s="17">
        <v>40840</v>
      </c>
      <c r="D15" s="18" t="s">
        <v>78</v>
      </c>
      <c r="E15" s="17">
        <v>8</v>
      </c>
      <c r="F15" s="19">
        <v>47355</v>
      </c>
      <c r="G15" s="52">
        <v>41433</v>
      </c>
      <c r="H15" s="54">
        <f t="shared" si="0"/>
        <v>114.29295489102888</v>
      </c>
    </row>
    <row r="16" spans="1:13" s="20" customFormat="1">
      <c r="A16" s="45"/>
      <c r="B16" s="45"/>
      <c r="C16" s="45"/>
      <c r="D16" s="46"/>
      <c r="E16" s="45"/>
      <c r="F16" s="35"/>
      <c r="G16" s="35"/>
      <c r="H16" s="55" t="e">
        <f t="shared" si="0"/>
        <v>#DIV/0!</v>
      </c>
    </row>
    <row r="17" spans="1:8" s="5" customFormat="1">
      <c r="A17" s="9" t="s">
        <v>39</v>
      </c>
      <c r="B17" s="9">
        <v>1</v>
      </c>
      <c r="C17" s="9">
        <v>11040</v>
      </c>
      <c r="D17" s="10" t="s">
        <v>38</v>
      </c>
      <c r="E17" s="9">
        <v>8</v>
      </c>
      <c r="F17" s="14">
        <v>314912</v>
      </c>
      <c r="G17" s="52">
        <v>261369</v>
      </c>
      <c r="H17" s="54">
        <f t="shared" si="0"/>
        <v>120.48559699122696</v>
      </c>
    </row>
    <row r="18" spans="1:8" s="5" customFormat="1">
      <c r="A18" s="9" t="s">
        <v>39</v>
      </c>
      <c r="B18" s="9">
        <v>2</v>
      </c>
      <c r="C18" s="9">
        <v>11043</v>
      </c>
      <c r="D18" s="10" t="s">
        <v>68</v>
      </c>
      <c r="E18" s="9">
        <v>8</v>
      </c>
      <c r="F18" s="14">
        <v>141788</v>
      </c>
      <c r="G18" s="52">
        <v>147712</v>
      </c>
      <c r="H18" s="54">
        <f t="shared" si="0"/>
        <v>95.989493067590985</v>
      </c>
    </row>
    <row r="19" spans="1:8" s="5" customFormat="1">
      <c r="A19" s="9" t="s">
        <v>39</v>
      </c>
      <c r="B19" s="9">
        <v>3</v>
      </c>
      <c r="C19" s="9">
        <v>11041</v>
      </c>
      <c r="D19" s="10" t="s">
        <v>97</v>
      </c>
      <c r="E19" s="9">
        <v>8</v>
      </c>
      <c r="F19" s="14">
        <v>130468</v>
      </c>
      <c r="G19" s="52">
        <v>108478</v>
      </c>
      <c r="H19" s="54">
        <f t="shared" si="0"/>
        <v>120.27139143420786</v>
      </c>
    </row>
    <row r="20" spans="1:8" s="5" customFormat="1">
      <c r="A20" s="9" t="s">
        <v>39</v>
      </c>
      <c r="B20" s="9">
        <v>4</v>
      </c>
      <c r="C20" s="9">
        <v>11047</v>
      </c>
      <c r="D20" s="10" t="s">
        <v>69</v>
      </c>
      <c r="E20" s="9">
        <v>8</v>
      </c>
      <c r="F20" s="14">
        <v>117441</v>
      </c>
      <c r="G20" s="52">
        <v>107589</v>
      </c>
      <c r="H20" s="54">
        <f t="shared" si="0"/>
        <v>109.15706996068371</v>
      </c>
    </row>
    <row r="21" spans="1:8" s="5" customFormat="1">
      <c r="A21" s="9" t="s">
        <v>39</v>
      </c>
      <c r="B21" s="9">
        <v>5</v>
      </c>
      <c r="C21" s="9">
        <v>11049</v>
      </c>
      <c r="D21" s="10" t="s">
        <v>70</v>
      </c>
      <c r="E21" s="9">
        <v>8</v>
      </c>
      <c r="F21" s="14">
        <v>102327</v>
      </c>
      <c r="G21" s="52">
        <v>85954</v>
      </c>
      <c r="H21" s="54">
        <f t="shared" si="0"/>
        <v>119.04856085813341</v>
      </c>
    </row>
    <row r="22" spans="1:8" s="5" customFormat="1">
      <c r="A22" s="9" t="s">
        <v>39</v>
      </c>
      <c r="B22" s="9">
        <v>6</v>
      </c>
      <c r="C22" s="9">
        <v>11050</v>
      </c>
      <c r="D22" s="10" t="s">
        <v>81</v>
      </c>
      <c r="E22" s="9">
        <v>8</v>
      </c>
      <c r="F22" s="14">
        <v>45017</v>
      </c>
      <c r="G22" s="52">
        <v>43359</v>
      </c>
      <c r="H22" s="54">
        <f t="shared" si="0"/>
        <v>103.82388892732766</v>
      </c>
    </row>
    <row r="23" spans="1:8" s="5" customFormat="1">
      <c r="A23" s="9" t="s">
        <v>39</v>
      </c>
      <c r="B23" s="9">
        <v>7</v>
      </c>
      <c r="C23" s="9">
        <v>11048</v>
      </c>
      <c r="D23" s="10" t="s">
        <v>82</v>
      </c>
      <c r="E23" s="9">
        <v>8</v>
      </c>
      <c r="F23" s="14">
        <v>40514</v>
      </c>
      <c r="G23" s="52">
        <v>80172</v>
      </c>
      <c r="H23" s="54">
        <f t="shared" si="0"/>
        <v>50.533852217731877</v>
      </c>
    </row>
    <row r="24" spans="1:8" s="5" customFormat="1">
      <c r="A24" s="9" t="s">
        <v>39</v>
      </c>
      <c r="B24" s="9">
        <v>8</v>
      </c>
      <c r="C24" s="9">
        <v>11046</v>
      </c>
      <c r="D24" s="10" t="s">
        <v>98</v>
      </c>
      <c r="E24" s="9">
        <v>8</v>
      </c>
      <c r="F24" s="14">
        <v>18029</v>
      </c>
      <c r="G24" s="52">
        <v>119996</v>
      </c>
      <c r="H24" s="54">
        <f t="shared" si="0"/>
        <v>15.024667488916297</v>
      </c>
    </row>
    <row r="25" spans="1:8" s="5" customFormat="1">
      <c r="A25" s="45"/>
      <c r="B25" s="45"/>
      <c r="C25" s="45"/>
      <c r="D25" s="46"/>
      <c r="E25" s="45"/>
      <c r="F25" s="35"/>
      <c r="G25" s="35"/>
      <c r="H25" s="55" t="e">
        <f t="shared" si="0"/>
        <v>#DIV/0!</v>
      </c>
    </row>
    <row r="26" spans="1:8" s="20" customFormat="1">
      <c r="A26" s="17" t="s">
        <v>27</v>
      </c>
      <c r="B26" s="17">
        <v>1</v>
      </c>
      <c r="C26" s="17">
        <v>10705</v>
      </c>
      <c r="D26" s="18" t="s">
        <v>40</v>
      </c>
      <c r="E26" s="17">
        <v>8</v>
      </c>
      <c r="F26" s="19">
        <v>661397</v>
      </c>
      <c r="G26" s="52">
        <v>476768</v>
      </c>
      <c r="H26" s="54">
        <f t="shared" si="0"/>
        <v>138.72512416940734</v>
      </c>
    </row>
    <row r="27" spans="1:8" s="20" customFormat="1">
      <c r="A27" s="17" t="s">
        <v>27</v>
      </c>
      <c r="B27" s="17">
        <v>2</v>
      </c>
      <c r="C27" s="17">
        <v>11031</v>
      </c>
      <c r="D27" s="18" t="s">
        <v>12</v>
      </c>
      <c r="E27" s="17">
        <v>8</v>
      </c>
      <c r="F27" s="19">
        <v>318550</v>
      </c>
      <c r="G27" s="52">
        <v>147397</v>
      </c>
      <c r="H27" s="54">
        <f t="shared" si="0"/>
        <v>216.11701730700082</v>
      </c>
    </row>
    <row r="28" spans="1:8" s="20" customFormat="1">
      <c r="A28" s="17" t="s">
        <v>27</v>
      </c>
      <c r="B28" s="17">
        <v>3</v>
      </c>
      <c r="C28" s="17">
        <v>11447</v>
      </c>
      <c r="D28" s="18" t="s">
        <v>83</v>
      </c>
      <c r="E28" s="17">
        <v>8</v>
      </c>
      <c r="F28" s="19">
        <v>144889</v>
      </c>
      <c r="G28" s="52">
        <v>155590</v>
      </c>
      <c r="H28" s="54">
        <f t="shared" si="0"/>
        <v>93.122308631660133</v>
      </c>
    </row>
    <row r="29" spans="1:8" s="20" customFormat="1">
      <c r="A29" s="17" t="s">
        <v>27</v>
      </c>
      <c r="B29" s="17">
        <v>4</v>
      </c>
      <c r="C29" s="17">
        <v>11039</v>
      </c>
      <c r="D29" s="18" t="s">
        <v>54</v>
      </c>
      <c r="E29" s="17">
        <v>8</v>
      </c>
      <c r="F29" s="19">
        <v>145694</v>
      </c>
      <c r="G29" s="52">
        <v>109714</v>
      </c>
      <c r="H29" s="54">
        <f t="shared" si="0"/>
        <v>132.7943562353027</v>
      </c>
    </row>
    <row r="30" spans="1:8" s="20" customFormat="1">
      <c r="A30" s="17" t="s">
        <v>27</v>
      </c>
      <c r="B30" s="17">
        <v>5</v>
      </c>
      <c r="C30" s="17">
        <v>11032</v>
      </c>
      <c r="D30" s="18" t="s">
        <v>15</v>
      </c>
      <c r="E30" s="17">
        <v>8</v>
      </c>
      <c r="F30" s="19">
        <v>122377</v>
      </c>
      <c r="G30" s="52">
        <v>90013</v>
      </c>
      <c r="H30" s="54">
        <f t="shared" si="0"/>
        <v>135.95480652794598</v>
      </c>
    </row>
    <row r="31" spans="1:8" s="20" customFormat="1">
      <c r="A31" s="17" t="s">
        <v>27</v>
      </c>
      <c r="B31" s="17">
        <v>6</v>
      </c>
      <c r="C31" s="17">
        <v>11037</v>
      </c>
      <c r="D31" s="18" t="s">
        <v>84</v>
      </c>
      <c r="E31" s="17">
        <v>8</v>
      </c>
      <c r="F31" s="19">
        <v>102577</v>
      </c>
      <c r="G31" s="52">
        <v>90798</v>
      </c>
      <c r="H31" s="54">
        <f t="shared" si="0"/>
        <v>112.97275270380405</v>
      </c>
    </row>
    <row r="32" spans="1:8" s="20" customFormat="1">
      <c r="A32" s="17" t="s">
        <v>60</v>
      </c>
      <c r="B32" s="17">
        <v>7</v>
      </c>
      <c r="C32" s="17">
        <v>11035</v>
      </c>
      <c r="D32" s="18" t="s">
        <v>61</v>
      </c>
      <c r="E32" s="17">
        <v>8</v>
      </c>
      <c r="F32" s="19">
        <v>96511</v>
      </c>
      <c r="G32" s="52">
        <v>69551</v>
      </c>
      <c r="H32" s="54">
        <f t="shared" si="0"/>
        <v>138.76292217221894</v>
      </c>
    </row>
    <row r="33" spans="1:8" s="20" customFormat="1">
      <c r="A33" s="17" t="s">
        <v>27</v>
      </c>
      <c r="B33" s="17">
        <v>8</v>
      </c>
      <c r="C33" s="17">
        <v>11030</v>
      </c>
      <c r="D33" s="18" t="s">
        <v>99</v>
      </c>
      <c r="E33" s="17">
        <v>8</v>
      </c>
      <c r="F33" s="19">
        <v>88707</v>
      </c>
      <c r="G33" s="52">
        <v>69786</v>
      </c>
      <c r="H33" s="54">
        <f t="shared" si="0"/>
        <v>127.11288797179949</v>
      </c>
    </row>
    <row r="34" spans="1:8" s="20" customFormat="1">
      <c r="A34" s="17" t="s">
        <v>27</v>
      </c>
      <c r="B34" s="17">
        <v>9</v>
      </c>
      <c r="C34" s="17">
        <v>28861</v>
      </c>
      <c r="D34" s="18" t="s">
        <v>59</v>
      </c>
      <c r="E34" s="17">
        <v>8</v>
      </c>
      <c r="F34" s="19">
        <v>88464</v>
      </c>
      <c r="G34" s="52">
        <v>66361</v>
      </c>
      <c r="H34" s="54">
        <f t="shared" si="0"/>
        <v>133.30721357423789</v>
      </c>
    </row>
    <row r="35" spans="1:8" s="20" customFormat="1">
      <c r="A35" s="17" t="s">
        <v>27</v>
      </c>
      <c r="B35" s="17">
        <v>10</v>
      </c>
      <c r="C35" s="17">
        <v>11034</v>
      </c>
      <c r="D35" s="18" t="s">
        <v>37</v>
      </c>
      <c r="E35" s="17">
        <v>8</v>
      </c>
      <c r="F35" s="19">
        <v>81634</v>
      </c>
      <c r="G35" s="52">
        <v>68878</v>
      </c>
      <c r="H35" s="54">
        <f t="shared" si="0"/>
        <v>118.51970150120503</v>
      </c>
    </row>
    <row r="36" spans="1:8" s="20" customFormat="1">
      <c r="A36" s="17" t="s">
        <v>27</v>
      </c>
      <c r="B36" s="17">
        <v>11</v>
      </c>
      <c r="C36" s="17">
        <v>11033</v>
      </c>
      <c r="D36" s="18" t="s">
        <v>20</v>
      </c>
      <c r="E36" s="17">
        <v>8</v>
      </c>
      <c r="F36" s="19">
        <v>40609</v>
      </c>
      <c r="G36" s="52">
        <v>34677</v>
      </c>
      <c r="H36" s="54">
        <f t="shared" ref="H36:H67" si="1">(F36*100)/G36</f>
        <v>117.10643942670934</v>
      </c>
    </row>
    <row r="37" spans="1:8" s="20" customFormat="1">
      <c r="A37" s="17" t="s">
        <v>27</v>
      </c>
      <c r="B37" s="17">
        <v>12</v>
      </c>
      <c r="C37" s="17">
        <v>11038</v>
      </c>
      <c r="D37" s="18" t="s">
        <v>102</v>
      </c>
      <c r="E37" s="17">
        <v>8</v>
      </c>
      <c r="F37" s="19">
        <v>23027</v>
      </c>
      <c r="G37" s="52">
        <v>73195</v>
      </c>
      <c r="H37" s="54">
        <f t="shared" si="1"/>
        <v>31.459799166609741</v>
      </c>
    </row>
    <row r="38" spans="1:8" s="20" customFormat="1">
      <c r="A38" s="17" t="s">
        <v>27</v>
      </c>
      <c r="B38" s="17">
        <v>13</v>
      </c>
      <c r="C38" s="17">
        <v>14133</v>
      </c>
      <c r="D38" s="18" t="s">
        <v>85</v>
      </c>
      <c r="E38" s="17">
        <v>8</v>
      </c>
      <c r="F38" s="19">
        <v>13839</v>
      </c>
      <c r="G38" s="52">
        <v>82651</v>
      </c>
      <c r="H38" s="54">
        <f t="shared" si="1"/>
        <v>16.7438990453836</v>
      </c>
    </row>
    <row r="39" spans="1:8" s="20" customFormat="1">
      <c r="A39" s="17" t="s">
        <v>27</v>
      </c>
      <c r="B39" s="17">
        <v>14</v>
      </c>
      <c r="C39" s="17">
        <v>11036</v>
      </c>
      <c r="D39" s="18" t="s">
        <v>100</v>
      </c>
      <c r="E39" s="17">
        <v>8</v>
      </c>
      <c r="F39" s="19">
        <v>6980</v>
      </c>
      <c r="G39" s="52">
        <v>220620</v>
      </c>
      <c r="H39" s="54">
        <f t="shared" si="1"/>
        <v>3.1638110778714532</v>
      </c>
    </row>
    <row r="40" spans="1:8" s="20" customFormat="1">
      <c r="A40" s="45"/>
      <c r="B40" s="45"/>
      <c r="C40" s="45"/>
      <c r="D40" s="46"/>
      <c r="E40" s="45"/>
      <c r="F40" s="35"/>
      <c r="G40" s="35"/>
      <c r="H40" s="55" t="e">
        <f t="shared" si="1"/>
        <v>#DIV/0!</v>
      </c>
    </row>
    <row r="41" spans="1:8" s="5" customFormat="1">
      <c r="A41" s="9" t="s">
        <v>29</v>
      </c>
      <c r="B41" s="9">
        <v>1</v>
      </c>
      <c r="C41" s="9">
        <v>10710</v>
      </c>
      <c r="D41" s="10" t="s">
        <v>25</v>
      </c>
      <c r="E41" s="9">
        <v>8</v>
      </c>
      <c r="F41" s="14">
        <v>712598</v>
      </c>
      <c r="G41" s="52">
        <v>926264</v>
      </c>
      <c r="H41" s="54">
        <f t="shared" si="1"/>
        <v>76.932494407641883</v>
      </c>
    </row>
    <row r="42" spans="1:8" s="5" customFormat="1">
      <c r="A42" s="9" t="s">
        <v>29</v>
      </c>
      <c r="B42" s="9">
        <v>2</v>
      </c>
      <c r="C42" s="9">
        <v>11450</v>
      </c>
      <c r="D42" s="10" t="s">
        <v>42</v>
      </c>
      <c r="E42" s="9">
        <v>8</v>
      </c>
      <c r="F42" s="14">
        <v>407477</v>
      </c>
      <c r="G42" s="52">
        <v>368305</v>
      </c>
      <c r="H42" s="54">
        <f t="shared" si="1"/>
        <v>110.63575026133232</v>
      </c>
    </row>
    <row r="43" spans="1:8" s="5" customFormat="1">
      <c r="A43" s="9" t="s">
        <v>29</v>
      </c>
      <c r="B43" s="9">
        <v>3</v>
      </c>
      <c r="C43" s="9">
        <v>11095</v>
      </c>
      <c r="D43" s="10" t="s">
        <v>86</v>
      </c>
      <c r="E43" s="9">
        <v>8</v>
      </c>
      <c r="F43" s="14">
        <v>336401</v>
      </c>
      <c r="G43" s="52">
        <v>271262</v>
      </c>
      <c r="H43" s="54">
        <f t="shared" si="1"/>
        <v>124.01331553995767</v>
      </c>
    </row>
    <row r="44" spans="1:8" s="5" customFormat="1">
      <c r="A44" s="9" t="s">
        <v>29</v>
      </c>
      <c r="B44" s="9">
        <v>4</v>
      </c>
      <c r="C44" s="9">
        <v>11098</v>
      </c>
      <c r="D44" s="10" t="s">
        <v>10</v>
      </c>
      <c r="E44" s="9">
        <v>8</v>
      </c>
      <c r="F44" s="14">
        <v>303877</v>
      </c>
      <c r="G44" s="52">
        <v>153419</v>
      </c>
      <c r="H44" s="54">
        <f t="shared" si="1"/>
        <v>198.06999133093032</v>
      </c>
    </row>
    <row r="45" spans="1:8" s="5" customFormat="1">
      <c r="A45" s="9" t="s">
        <v>29</v>
      </c>
      <c r="B45" s="9">
        <v>5</v>
      </c>
      <c r="C45" s="9">
        <v>11092</v>
      </c>
      <c r="D45" s="10" t="s">
        <v>13</v>
      </c>
      <c r="E45" s="9">
        <v>8</v>
      </c>
      <c r="F45" s="14">
        <v>152287</v>
      </c>
      <c r="G45" s="52">
        <v>134344</v>
      </c>
      <c r="H45" s="54">
        <f t="shared" si="1"/>
        <v>113.35601143333531</v>
      </c>
    </row>
    <row r="46" spans="1:8" s="5" customFormat="1">
      <c r="A46" s="9" t="s">
        <v>29</v>
      </c>
      <c r="B46" s="9">
        <v>6</v>
      </c>
      <c r="C46" s="9">
        <v>11097</v>
      </c>
      <c r="D46" s="10" t="s">
        <v>104</v>
      </c>
      <c r="E46" s="9">
        <v>8</v>
      </c>
      <c r="F46" s="14">
        <v>148833</v>
      </c>
      <c r="G46" s="52">
        <v>151933</v>
      </c>
      <c r="H46" s="54">
        <f t="shared" si="1"/>
        <v>97.959626940822602</v>
      </c>
    </row>
    <row r="47" spans="1:8" s="1" customFormat="1">
      <c r="A47" s="3" t="s">
        <v>29</v>
      </c>
      <c r="B47" s="9">
        <v>7</v>
      </c>
      <c r="C47" s="3">
        <v>11090</v>
      </c>
      <c r="D47" s="4" t="s">
        <v>32</v>
      </c>
      <c r="E47" s="9">
        <v>8</v>
      </c>
      <c r="F47" s="13">
        <v>140279</v>
      </c>
      <c r="G47" s="52">
        <v>71941</v>
      </c>
      <c r="H47" s="54">
        <f t="shared" si="1"/>
        <v>194.99172933375962</v>
      </c>
    </row>
    <row r="48" spans="1:8" s="1" customFormat="1">
      <c r="A48" s="3" t="s">
        <v>29</v>
      </c>
      <c r="B48" s="9">
        <v>8</v>
      </c>
      <c r="C48" s="3">
        <v>11091</v>
      </c>
      <c r="D48" s="4" t="s">
        <v>65</v>
      </c>
      <c r="E48" s="9">
        <v>8</v>
      </c>
      <c r="F48" s="13">
        <v>128774</v>
      </c>
      <c r="G48" s="52">
        <v>140364</v>
      </c>
      <c r="H48" s="54">
        <f t="shared" si="1"/>
        <v>91.742897039126845</v>
      </c>
    </row>
    <row r="49" spans="1:8" s="1" customFormat="1">
      <c r="A49" s="3" t="s">
        <v>29</v>
      </c>
      <c r="B49" s="9">
        <v>9</v>
      </c>
      <c r="C49" s="3">
        <v>11089</v>
      </c>
      <c r="D49" s="4" t="s">
        <v>24</v>
      </c>
      <c r="E49" s="9">
        <v>8</v>
      </c>
      <c r="F49" s="13">
        <v>130333</v>
      </c>
      <c r="G49" s="52">
        <v>101335</v>
      </c>
      <c r="H49" s="54">
        <f t="shared" si="1"/>
        <v>128.61597671090937</v>
      </c>
    </row>
    <row r="50" spans="1:8" s="1" customFormat="1">
      <c r="A50" s="3" t="s">
        <v>29</v>
      </c>
      <c r="B50" s="9">
        <v>10</v>
      </c>
      <c r="C50" s="3">
        <v>21323</v>
      </c>
      <c r="D50" s="4" t="s">
        <v>63</v>
      </c>
      <c r="E50" s="9">
        <v>8</v>
      </c>
      <c r="F50" s="13">
        <v>126346</v>
      </c>
      <c r="G50" s="52">
        <v>66064</v>
      </c>
      <c r="H50" s="54">
        <f t="shared" si="1"/>
        <v>191.24788084281909</v>
      </c>
    </row>
    <row r="51" spans="1:8" s="1" customFormat="1">
      <c r="A51" s="3" t="s">
        <v>29</v>
      </c>
      <c r="B51" s="9">
        <v>11</v>
      </c>
      <c r="C51" s="3">
        <v>11101</v>
      </c>
      <c r="D51" s="4" t="s">
        <v>62</v>
      </c>
      <c r="E51" s="9">
        <v>8</v>
      </c>
      <c r="F51" s="13">
        <v>118353</v>
      </c>
      <c r="G51" s="52">
        <v>102422</v>
      </c>
      <c r="H51" s="54">
        <f t="shared" si="1"/>
        <v>115.55427544863409</v>
      </c>
    </row>
    <row r="52" spans="1:8" s="1" customFormat="1">
      <c r="A52" s="3" t="s">
        <v>29</v>
      </c>
      <c r="B52" s="9">
        <v>12</v>
      </c>
      <c r="C52" s="3">
        <v>11093</v>
      </c>
      <c r="D52" s="4" t="s">
        <v>51</v>
      </c>
      <c r="E52" s="9">
        <v>8</v>
      </c>
      <c r="F52" s="13">
        <v>111745</v>
      </c>
      <c r="G52" s="52">
        <v>97200</v>
      </c>
      <c r="H52" s="54">
        <f t="shared" si="1"/>
        <v>114.96399176954732</v>
      </c>
    </row>
    <row r="53" spans="1:8" s="1" customFormat="1">
      <c r="A53" s="3" t="s">
        <v>29</v>
      </c>
      <c r="B53" s="9">
        <v>13</v>
      </c>
      <c r="C53" s="3">
        <v>11099</v>
      </c>
      <c r="D53" s="4" t="s">
        <v>22</v>
      </c>
      <c r="E53" s="9">
        <v>8</v>
      </c>
      <c r="F53" s="13">
        <v>110207</v>
      </c>
      <c r="G53" s="52">
        <v>91730</v>
      </c>
      <c r="H53" s="54">
        <f t="shared" si="1"/>
        <v>120.14281042189033</v>
      </c>
    </row>
    <row r="54" spans="1:8" s="1" customFormat="1">
      <c r="A54" s="3" t="s">
        <v>29</v>
      </c>
      <c r="B54" s="9">
        <v>14</v>
      </c>
      <c r="C54" s="3">
        <v>11102</v>
      </c>
      <c r="D54" s="4" t="s">
        <v>64</v>
      </c>
      <c r="E54" s="9">
        <v>8</v>
      </c>
      <c r="F54" s="13">
        <v>105399</v>
      </c>
      <c r="G54" s="52">
        <v>92250</v>
      </c>
      <c r="H54" s="54">
        <f t="shared" si="1"/>
        <v>114.25365853658536</v>
      </c>
    </row>
    <row r="55" spans="1:8" s="1" customFormat="1">
      <c r="A55" s="3" t="s">
        <v>29</v>
      </c>
      <c r="B55" s="9">
        <v>15</v>
      </c>
      <c r="C55" s="3">
        <v>11103</v>
      </c>
      <c r="D55" s="4" t="s">
        <v>21</v>
      </c>
      <c r="E55" s="9">
        <v>8</v>
      </c>
      <c r="F55" s="13">
        <v>96820</v>
      </c>
      <c r="G55" s="52">
        <v>79365</v>
      </c>
      <c r="H55" s="54">
        <f t="shared" si="1"/>
        <v>121.993321993322</v>
      </c>
    </row>
    <row r="56" spans="1:8" s="1" customFormat="1">
      <c r="A56" s="3" t="s">
        <v>29</v>
      </c>
      <c r="B56" s="9">
        <v>16</v>
      </c>
      <c r="C56" s="3">
        <v>11100</v>
      </c>
      <c r="D56" s="4" t="s">
        <v>55</v>
      </c>
      <c r="E56" s="9">
        <v>8</v>
      </c>
      <c r="F56" s="13">
        <v>66074</v>
      </c>
      <c r="G56" s="52">
        <v>58252</v>
      </c>
      <c r="H56" s="54">
        <f t="shared" si="1"/>
        <v>113.42786513767767</v>
      </c>
    </row>
    <row r="57" spans="1:8" s="1" customFormat="1">
      <c r="A57" s="3" t="s">
        <v>29</v>
      </c>
      <c r="B57" s="9">
        <v>17</v>
      </c>
      <c r="C57" s="3">
        <v>11096</v>
      </c>
      <c r="D57" s="4" t="s">
        <v>107</v>
      </c>
      <c r="E57" s="9">
        <v>8</v>
      </c>
      <c r="F57" s="13">
        <v>43332</v>
      </c>
      <c r="G57" s="52">
        <v>94781</v>
      </c>
      <c r="H57" s="54">
        <f t="shared" si="1"/>
        <v>45.718023654529915</v>
      </c>
    </row>
    <row r="58" spans="1:8" s="1" customFormat="1">
      <c r="A58" s="3" t="s">
        <v>29</v>
      </c>
      <c r="B58" s="9">
        <v>18</v>
      </c>
      <c r="C58" s="3">
        <v>11094</v>
      </c>
      <c r="D58" s="4" t="s">
        <v>19</v>
      </c>
      <c r="E58" s="9">
        <v>8</v>
      </c>
      <c r="F58" s="13">
        <v>38667</v>
      </c>
      <c r="G58" s="52">
        <v>38802</v>
      </c>
      <c r="H58" s="54">
        <f t="shared" si="1"/>
        <v>99.65207978970156</v>
      </c>
    </row>
    <row r="59" spans="1:8" s="1" customFormat="1">
      <c r="A59" s="45"/>
      <c r="B59" s="45"/>
      <c r="C59" s="45"/>
      <c r="D59" s="46"/>
      <c r="E59" s="45"/>
      <c r="F59" s="35"/>
      <c r="G59" s="35"/>
      <c r="H59" s="55" t="e">
        <f t="shared" si="1"/>
        <v>#DIV/0!</v>
      </c>
    </row>
    <row r="60" spans="1:8" s="20" customFormat="1">
      <c r="A60" s="17" t="s">
        <v>28</v>
      </c>
      <c r="B60" s="17">
        <v>1</v>
      </c>
      <c r="C60" s="17">
        <v>10706</v>
      </c>
      <c r="D60" s="18" t="s">
        <v>14</v>
      </c>
      <c r="E60" s="17">
        <v>8</v>
      </c>
      <c r="F60" s="19">
        <v>505579</v>
      </c>
      <c r="G60" s="52">
        <v>497126</v>
      </c>
      <c r="H60" s="54">
        <f t="shared" si="1"/>
        <v>101.70037374830525</v>
      </c>
    </row>
    <row r="61" spans="1:8" s="20" customFormat="1">
      <c r="A61" s="17" t="s">
        <v>28</v>
      </c>
      <c r="B61" s="17">
        <v>2</v>
      </c>
      <c r="C61" s="17">
        <v>11448</v>
      </c>
      <c r="D61" s="18" t="s">
        <v>18</v>
      </c>
      <c r="E61" s="17">
        <v>8</v>
      </c>
      <c r="F61" s="19">
        <v>313352</v>
      </c>
      <c r="G61" s="52">
        <v>256761</v>
      </c>
      <c r="H61" s="54">
        <f t="shared" si="1"/>
        <v>122.04034101752214</v>
      </c>
    </row>
    <row r="62" spans="1:8" s="20" customFormat="1">
      <c r="A62" s="17" t="s">
        <v>28</v>
      </c>
      <c r="B62" s="17">
        <v>3</v>
      </c>
      <c r="C62" s="17">
        <v>11042</v>
      </c>
      <c r="D62" s="18" t="s">
        <v>72</v>
      </c>
      <c r="E62" s="17">
        <v>8</v>
      </c>
      <c r="F62" s="19">
        <v>160063</v>
      </c>
      <c r="G62" s="52">
        <v>154015</v>
      </c>
      <c r="H62" s="54">
        <f t="shared" si="1"/>
        <v>103.92689023796383</v>
      </c>
    </row>
    <row r="63" spans="1:8" s="20" customFormat="1">
      <c r="A63" s="17" t="s">
        <v>28</v>
      </c>
      <c r="B63" s="17">
        <v>4</v>
      </c>
      <c r="C63" s="17">
        <v>11045</v>
      </c>
      <c r="D63" s="18" t="s">
        <v>52</v>
      </c>
      <c r="E63" s="17">
        <v>8</v>
      </c>
      <c r="F63" s="19">
        <v>94107</v>
      </c>
      <c r="G63" s="52">
        <v>82280</v>
      </c>
      <c r="H63" s="54">
        <f t="shared" si="1"/>
        <v>114.37408847836656</v>
      </c>
    </row>
    <row r="64" spans="1:8" s="20" customFormat="1">
      <c r="A64" s="17" t="s">
        <v>28</v>
      </c>
      <c r="B64" s="17">
        <v>5</v>
      </c>
      <c r="C64" s="17">
        <v>11044</v>
      </c>
      <c r="D64" s="18" t="s">
        <v>17</v>
      </c>
      <c r="E64" s="17">
        <v>8</v>
      </c>
      <c r="F64" s="19">
        <v>85435</v>
      </c>
      <c r="G64" s="52">
        <v>65521</v>
      </c>
      <c r="H64" s="54">
        <f t="shared" si="1"/>
        <v>130.39330901543016</v>
      </c>
    </row>
    <row r="65" spans="1:8" s="20" customFormat="1">
      <c r="A65" s="17" t="s">
        <v>28</v>
      </c>
      <c r="B65" s="17">
        <v>6</v>
      </c>
      <c r="C65" s="17">
        <v>28811</v>
      </c>
      <c r="D65" s="18" t="s">
        <v>109</v>
      </c>
      <c r="E65" s="17">
        <v>8</v>
      </c>
      <c r="F65" s="19">
        <v>77496</v>
      </c>
      <c r="G65" s="52">
        <v>72636</v>
      </c>
      <c r="H65" s="54">
        <f t="shared" si="1"/>
        <v>106.69089707583016</v>
      </c>
    </row>
    <row r="66" spans="1:8" s="20" customFormat="1">
      <c r="A66" s="17" t="s">
        <v>28</v>
      </c>
      <c r="B66" s="17">
        <v>7</v>
      </c>
      <c r="C66" s="17">
        <v>28815</v>
      </c>
      <c r="D66" s="18" t="s">
        <v>71</v>
      </c>
      <c r="E66" s="17">
        <v>8</v>
      </c>
      <c r="F66" s="19">
        <v>75081</v>
      </c>
      <c r="G66" s="52">
        <v>64738</v>
      </c>
      <c r="H66" s="54">
        <f t="shared" si="1"/>
        <v>115.97670610769563</v>
      </c>
    </row>
    <row r="67" spans="1:8" s="20" customFormat="1">
      <c r="A67" s="17" t="s">
        <v>28</v>
      </c>
      <c r="B67" s="17">
        <v>8</v>
      </c>
      <c r="C67" s="17">
        <v>21356</v>
      </c>
      <c r="D67" s="18" t="s">
        <v>53</v>
      </c>
      <c r="E67" s="17">
        <v>8</v>
      </c>
      <c r="F67" s="19">
        <v>70380</v>
      </c>
      <c r="G67" s="52">
        <v>58969</v>
      </c>
      <c r="H67" s="54">
        <f t="shared" si="1"/>
        <v>119.35084535942615</v>
      </c>
    </row>
    <row r="68" spans="1:8" s="20" customFormat="1">
      <c r="A68" s="17" t="s">
        <v>28</v>
      </c>
      <c r="B68" s="17">
        <v>9</v>
      </c>
      <c r="C68" s="17">
        <v>28778</v>
      </c>
      <c r="D68" s="18" t="s">
        <v>110</v>
      </c>
      <c r="E68" s="17">
        <v>8</v>
      </c>
      <c r="F68" s="19">
        <v>40672</v>
      </c>
      <c r="G68" s="52">
        <v>36529</v>
      </c>
      <c r="H68" s="54">
        <f t="shared" ref="H68:H98" si="2">(F68*100)/G68</f>
        <v>111.34167373867338</v>
      </c>
    </row>
    <row r="69" spans="1:8" s="20" customFormat="1">
      <c r="A69" s="45"/>
      <c r="B69" s="45"/>
      <c r="C69" s="45"/>
      <c r="D69" s="46"/>
      <c r="E69" s="45"/>
      <c r="F69" s="35"/>
      <c r="G69" s="35"/>
      <c r="H69" s="55" t="e">
        <f t="shared" si="2"/>
        <v>#DIV/0!</v>
      </c>
    </row>
    <row r="70" spans="1:8" s="5" customFormat="1">
      <c r="A70" s="9" t="s">
        <v>46</v>
      </c>
      <c r="B70" s="9">
        <v>1</v>
      </c>
      <c r="C70" s="9">
        <v>10704</v>
      </c>
      <c r="D70" s="10" t="s">
        <v>45</v>
      </c>
      <c r="E70" s="9">
        <v>8</v>
      </c>
      <c r="F70" s="14">
        <v>423233</v>
      </c>
      <c r="G70" s="52">
        <v>342443</v>
      </c>
      <c r="H70" s="54">
        <f t="shared" si="2"/>
        <v>123.59224746892184</v>
      </c>
    </row>
    <row r="71" spans="1:8" s="1" customFormat="1">
      <c r="A71" s="3" t="s">
        <v>46</v>
      </c>
      <c r="B71" s="9">
        <v>2</v>
      </c>
      <c r="C71" s="3">
        <v>10993</v>
      </c>
      <c r="D71" s="4" t="s">
        <v>103</v>
      </c>
      <c r="E71" s="9">
        <v>8</v>
      </c>
      <c r="F71" s="13">
        <v>178615</v>
      </c>
      <c r="G71" s="52">
        <v>139592</v>
      </c>
      <c r="H71" s="54">
        <f t="shared" si="2"/>
        <v>127.95504040346151</v>
      </c>
    </row>
    <row r="72" spans="1:8" s="1" customFormat="1">
      <c r="A72" s="3" t="s">
        <v>46</v>
      </c>
      <c r="B72" s="9">
        <v>3</v>
      </c>
      <c r="C72" s="3">
        <v>10991</v>
      </c>
      <c r="D72" s="4" t="s">
        <v>73</v>
      </c>
      <c r="E72" s="9">
        <v>8</v>
      </c>
      <c r="F72" s="13">
        <v>177784</v>
      </c>
      <c r="G72" s="52">
        <v>125870</v>
      </c>
      <c r="H72" s="54">
        <f t="shared" si="2"/>
        <v>141.24414078017003</v>
      </c>
    </row>
    <row r="73" spans="1:8" s="1" customFormat="1">
      <c r="A73" s="3" t="s">
        <v>46</v>
      </c>
      <c r="B73" s="9">
        <v>4</v>
      </c>
      <c r="C73" s="3">
        <v>10992</v>
      </c>
      <c r="D73" s="4" t="s">
        <v>105</v>
      </c>
      <c r="E73" s="9">
        <v>8</v>
      </c>
      <c r="F73" s="13">
        <v>130621</v>
      </c>
      <c r="G73" s="52">
        <v>112225</v>
      </c>
      <c r="H73" s="54">
        <f t="shared" si="2"/>
        <v>116.39206950323012</v>
      </c>
    </row>
    <row r="74" spans="1:8" s="1" customFormat="1">
      <c r="A74" s="3" t="s">
        <v>46</v>
      </c>
      <c r="B74" s="9">
        <v>5</v>
      </c>
      <c r="C74" s="3">
        <v>10994</v>
      </c>
      <c r="D74" s="4" t="s">
        <v>58</v>
      </c>
      <c r="E74" s="9">
        <v>8</v>
      </c>
      <c r="F74" s="13">
        <v>106556</v>
      </c>
      <c r="G74" s="52">
        <v>99600</v>
      </c>
      <c r="H74" s="54">
        <f t="shared" si="2"/>
        <v>106.98393574297189</v>
      </c>
    </row>
    <row r="75" spans="1:8" s="5" customFormat="1">
      <c r="A75" s="3" t="s">
        <v>46</v>
      </c>
      <c r="B75" s="9">
        <v>6</v>
      </c>
      <c r="C75" s="9">
        <v>23367</v>
      </c>
      <c r="D75" s="10" t="s">
        <v>87</v>
      </c>
      <c r="E75" s="9">
        <v>8</v>
      </c>
      <c r="F75" s="14">
        <v>92652</v>
      </c>
      <c r="G75" s="52">
        <v>67697</v>
      </c>
      <c r="H75" s="54">
        <f t="shared" si="2"/>
        <v>136.86278564781304</v>
      </c>
    </row>
    <row r="76" spans="1:8" s="5" customFormat="1">
      <c r="A76" s="45"/>
      <c r="B76" s="45"/>
      <c r="C76" s="45"/>
      <c r="D76" s="46"/>
      <c r="E76" s="45"/>
      <c r="F76" s="35"/>
      <c r="G76" s="35"/>
      <c r="H76" s="55" t="e">
        <f t="shared" si="2"/>
        <v>#DIV/0!</v>
      </c>
    </row>
    <row r="77" spans="1:8" s="20" customFormat="1">
      <c r="A77" s="17" t="s">
        <v>30</v>
      </c>
      <c r="B77" s="17">
        <v>1</v>
      </c>
      <c r="C77" s="17">
        <v>10671</v>
      </c>
      <c r="D77" s="18" t="s">
        <v>108</v>
      </c>
      <c r="E77" s="17">
        <v>8</v>
      </c>
      <c r="F77" s="19">
        <v>558817</v>
      </c>
      <c r="G77" s="52">
        <v>816465</v>
      </c>
      <c r="H77" s="54">
        <f t="shared" si="2"/>
        <v>68.443472775930388</v>
      </c>
    </row>
    <row r="78" spans="1:8" s="20" customFormat="1">
      <c r="A78" s="17" t="s">
        <v>30</v>
      </c>
      <c r="B78" s="17">
        <v>2</v>
      </c>
      <c r="C78" s="17">
        <v>11015</v>
      </c>
      <c r="D78" s="18" t="s">
        <v>57</v>
      </c>
      <c r="E78" s="17">
        <v>8</v>
      </c>
      <c r="F78" s="19">
        <v>519505</v>
      </c>
      <c r="G78" s="52">
        <v>334113</v>
      </c>
      <c r="H78" s="54">
        <f t="shared" si="2"/>
        <v>155.48781400304688</v>
      </c>
    </row>
    <row r="79" spans="1:8" s="20" customFormat="1" ht="14.4" customHeight="1">
      <c r="A79" s="17" t="s">
        <v>30</v>
      </c>
      <c r="B79" s="17">
        <v>3</v>
      </c>
      <c r="C79" s="17">
        <v>11446</v>
      </c>
      <c r="D79" s="18" t="s">
        <v>11</v>
      </c>
      <c r="E79" s="17">
        <v>8</v>
      </c>
      <c r="F79" s="19">
        <v>347971</v>
      </c>
      <c r="G79" s="52">
        <v>326240</v>
      </c>
      <c r="H79" s="54">
        <f t="shared" si="2"/>
        <v>106.66104708190289</v>
      </c>
    </row>
    <row r="80" spans="1:8" s="20" customFormat="1">
      <c r="A80" s="17" t="s">
        <v>30</v>
      </c>
      <c r="B80" s="17">
        <v>4</v>
      </c>
      <c r="C80" s="17">
        <v>11023</v>
      </c>
      <c r="D80" s="18" t="s">
        <v>114</v>
      </c>
      <c r="E80" s="17">
        <v>8</v>
      </c>
      <c r="F80" s="19">
        <v>224456</v>
      </c>
      <c r="G80" s="52">
        <v>207000</v>
      </c>
      <c r="H80" s="54">
        <f t="shared" si="2"/>
        <v>108.43285024154589</v>
      </c>
    </row>
    <row r="81" spans="1:8" s="20" customFormat="1">
      <c r="A81" s="17" t="s">
        <v>30</v>
      </c>
      <c r="B81" s="17">
        <v>5</v>
      </c>
      <c r="C81" s="17">
        <v>11018</v>
      </c>
      <c r="D81" s="18" t="s">
        <v>88</v>
      </c>
      <c r="E81" s="17">
        <v>8</v>
      </c>
      <c r="F81" s="19">
        <v>222437</v>
      </c>
      <c r="G81" s="52">
        <v>217022</v>
      </c>
      <c r="H81" s="54">
        <f t="shared" si="2"/>
        <v>102.49513874169439</v>
      </c>
    </row>
    <row r="82" spans="1:8" s="20" customFormat="1">
      <c r="A82" s="17" t="s">
        <v>30</v>
      </c>
      <c r="B82" s="17">
        <v>6</v>
      </c>
      <c r="C82" s="17">
        <v>11025</v>
      </c>
      <c r="D82" s="18" t="s">
        <v>41</v>
      </c>
      <c r="E82" s="17">
        <v>8</v>
      </c>
      <c r="F82" s="19">
        <v>213449</v>
      </c>
      <c r="G82" s="52">
        <v>208691</v>
      </c>
      <c r="H82" s="54">
        <f t="shared" si="2"/>
        <v>102.27992582334647</v>
      </c>
    </row>
    <row r="83" spans="1:8" s="24" customFormat="1">
      <c r="A83" s="17" t="s">
        <v>30</v>
      </c>
      <c r="B83" s="17">
        <v>7</v>
      </c>
      <c r="C83" s="17">
        <v>11022</v>
      </c>
      <c r="D83" s="22" t="s">
        <v>89</v>
      </c>
      <c r="E83" s="17">
        <v>8</v>
      </c>
      <c r="F83" s="23">
        <v>146793</v>
      </c>
      <c r="G83" s="52">
        <v>110927</v>
      </c>
      <c r="H83" s="54">
        <f t="shared" si="2"/>
        <v>132.33297574080251</v>
      </c>
    </row>
    <row r="84" spans="1:8" s="24" customFormat="1">
      <c r="A84" s="17" t="s">
        <v>30</v>
      </c>
      <c r="B84" s="17">
        <v>8</v>
      </c>
      <c r="C84" s="17">
        <v>11024</v>
      </c>
      <c r="D84" s="22" t="s">
        <v>91</v>
      </c>
      <c r="E84" s="17">
        <v>8</v>
      </c>
      <c r="F84" s="23">
        <v>139495</v>
      </c>
      <c r="G84" s="52">
        <v>125073</v>
      </c>
      <c r="H84" s="54">
        <f t="shared" si="2"/>
        <v>111.53086597427102</v>
      </c>
    </row>
    <row r="85" spans="1:8" s="24" customFormat="1">
      <c r="A85" s="17" t="s">
        <v>30</v>
      </c>
      <c r="B85" s="17">
        <v>9</v>
      </c>
      <c r="C85" s="17">
        <v>11013</v>
      </c>
      <c r="D85" s="22" t="s">
        <v>26</v>
      </c>
      <c r="E85" s="17">
        <v>8</v>
      </c>
      <c r="F85" s="23">
        <v>131188</v>
      </c>
      <c r="G85" s="52">
        <v>136421</v>
      </c>
      <c r="H85" s="54">
        <f t="shared" si="2"/>
        <v>96.164080310216164</v>
      </c>
    </row>
    <row r="86" spans="1:8" s="24" customFormat="1">
      <c r="A86" s="17" t="s">
        <v>30</v>
      </c>
      <c r="B86" s="17">
        <v>10</v>
      </c>
      <c r="C86" s="17">
        <v>11017</v>
      </c>
      <c r="D86" s="22" t="s">
        <v>66</v>
      </c>
      <c r="E86" s="17">
        <v>8</v>
      </c>
      <c r="F86" s="23">
        <v>129644</v>
      </c>
      <c r="G86" s="52">
        <v>104321</v>
      </c>
      <c r="H86" s="54">
        <f t="shared" si="2"/>
        <v>124.27411547051888</v>
      </c>
    </row>
    <row r="87" spans="1:8" s="24" customFormat="1">
      <c r="A87" s="17" t="s">
        <v>30</v>
      </c>
      <c r="B87" s="17">
        <v>11</v>
      </c>
      <c r="C87" s="17">
        <v>11014</v>
      </c>
      <c r="D87" s="22" t="s">
        <v>111</v>
      </c>
      <c r="E87" s="17">
        <v>8</v>
      </c>
      <c r="F87" s="23">
        <v>124321</v>
      </c>
      <c r="G87" s="52">
        <v>112113</v>
      </c>
      <c r="H87" s="54">
        <f t="shared" si="2"/>
        <v>110.88901376289994</v>
      </c>
    </row>
    <row r="88" spans="1:8" s="24" customFormat="1">
      <c r="A88" s="17" t="s">
        <v>30</v>
      </c>
      <c r="B88" s="17">
        <v>12</v>
      </c>
      <c r="C88" s="17">
        <v>11021</v>
      </c>
      <c r="D88" s="22" t="s">
        <v>74</v>
      </c>
      <c r="E88" s="17">
        <v>8</v>
      </c>
      <c r="F88" s="23">
        <v>104570</v>
      </c>
      <c r="G88" s="52">
        <v>99189</v>
      </c>
      <c r="H88" s="54">
        <f t="shared" si="2"/>
        <v>105.42499672342699</v>
      </c>
    </row>
    <row r="89" spans="1:8" s="24" customFormat="1">
      <c r="A89" s="17" t="s">
        <v>30</v>
      </c>
      <c r="B89" s="17">
        <v>13</v>
      </c>
      <c r="C89" s="17">
        <v>11026</v>
      </c>
      <c r="D89" s="22" t="s">
        <v>56</v>
      </c>
      <c r="E89" s="17">
        <v>8</v>
      </c>
      <c r="F89" s="23">
        <v>96418</v>
      </c>
      <c r="G89" s="52">
        <v>93399</v>
      </c>
      <c r="H89" s="54">
        <f t="shared" si="2"/>
        <v>103.23236865491066</v>
      </c>
    </row>
    <row r="90" spans="1:8" s="24" customFormat="1">
      <c r="A90" s="17" t="s">
        <v>30</v>
      </c>
      <c r="B90" s="17">
        <v>14</v>
      </c>
      <c r="C90" s="17">
        <v>11027</v>
      </c>
      <c r="D90" s="22" t="s">
        <v>112</v>
      </c>
      <c r="E90" s="17">
        <v>8</v>
      </c>
      <c r="F90" s="23">
        <v>93626</v>
      </c>
      <c r="G90" s="52">
        <v>81722</v>
      </c>
      <c r="H90" s="54">
        <f t="shared" si="2"/>
        <v>114.56645701279949</v>
      </c>
    </row>
    <row r="91" spans="1:8" s="30" customFormat="1">
      <c r="A91" s="17" t="s">
        <v>30</v>
      </c>
      <c r="B91" s="17">
        <v>15</v>
      </c>
      <c r="C91" s="32">
        <v>11020</v>
      </c>
      <c r="D91" s="31" t="s">
        <v>90</v>
      </c>
      <c r="E91" s="17">
        <v>8</v>
      </c>
      <c r="F91" s="33">
        <v>84656</v>
      </c>
      <c r="G91" s="52">
        <v>82397</v>
      </c>
      <c r="H91" s="54">
        <f t="shared" si="2"/>
        <v>102.74160467007295</v>
      </c>
    </row>
    <row r="92" spans="1:8" s="30" customFormat="1">
      <c r="A92" s="17" t="s">
        <v>30</v>
      </c>
      <c r="B92" s="17">
        <v>16</v>
      </c>
      <c r="C92" s="32">
        <v>11019</v>
      </c>
      <c r="D92" s="31" t="s">
        <v>106</v>
      </c>
      <c r="E92" s="17">
        <v>8</v>
      </c>
      <c r="F92" s="33">
        <v>79713</v>
      </c>
      <c r="G92" s="52">
        <v>72237</v>
      </c>
      <c r="H92" s="54">
        <f t="shared" si="2"/>
        <v>110.34926699613771</v>
      </c>
    </row>
    <row r="93" spans="1:8" s="30" customFormat="1">
      <c r="A93" s="17" t="s">
        <v>30</v>
      </c>
      <c r="B93" s="17">
        <v>17</v>
      </c>
      <c r="C93" s="32">
        <v>11029</v>
      </c>
      <c r="D93" s="31" t="s">
        <v>113</v>
      </c>
      <c r="E93" s="17">
        <v>8</v>
      </c>
      <c r="F93" s="33">
        <v>72008</v>
      </c>
      <c r="G93" s="52">
        <v>64413</v>
      </c>
      <c r="H93" s="54">
        <f t="shared" si="2"/>
        <v>111.79109807026532</v>
      </c>
    </row>
    <row r="94" spans="1:8">
      <c r="A94" s="32" t="s">
        <v>30</v>
      </c>
      <c r="B94" s="32">
        <v>18</v>
      </c>
      <c r="C94" s="32">
        <v>11028</v>
      </c>
      <c r="D94" s="31" t="s">
        <v>44</v>
      </c>
      <c r="E94" s="32">
        <v>8</v>
      </c>
      <c r="F94" s="33">
        <v>70133</v>
      </c>
      <c r="G94" s="52">
        <v>56694</v>
      </c>
      <c r="H94" s="54">
        <f t="shared" si="2"/>
        <v>123.70444844251597</v>
      </c>
    </row>
    <row r="95" spans="1:8">
      <c r="A95" s="32" t="s">
        <v>30</v>
      </c>
      <c r="B95" s="32">
        <v>19</v>
      </c>
      <c r="C95" s="32">
        <v>25058</v>
      </c>
      <c r="D95" s="31" t="s">
        <v>75</v>
      </c>
      <c r="E95" s="32">
        <v>8</v>
      </c>
      <c r="F95" s="33">
        <v>62817</v>
      </c>
      <c r="G95" s="52">
        <v>61175</v>
      </c>
      <c r="H95" s="54">
        <f t="shared" si="2"/>
        <v>102.68410298324478</v>
      </c>
    </row>
    <row r="96" spans="1:8">
      <c r="A96" s="32" t="s">
        <v>30</v>
      </c>
      <c r="B96" s="32">
        <v>20</v>
      </c>
      <c r="C96" s="32">
        <v>11016</v>
      </c>
      <c r="D96" s="31" t="s">
        <v>92</v>
      </c>
      <c r="E96" s="32">
        <v>8</v>
      </c>
      <c r="F96" s="33">
        <v>31312</v>
      </c>
      <c r="G96" s="52">
        <v>24703</v>
      </c>
      <c r="H96" s="54">
        <f t="shared" si="2"/>
        <v>126.75383556653038</v>
      </c>
    </row>
    <row r="97" spans="1:8">
      <c r="A97" s="32" t="s">
        <v>30</v>
      </c>
      <c r="B97" s="32">
        <v>21</v>
      </c>
      <c r="C97" s="32">
        <v>25059</v>
      </c>
      <c r="D97" s="31" t="s">
        <v>23</v>
      </c>
      <c r="E97" s="32">
        <v>8</v>
      </c>
      <c r="F97" s="33">
        <v>26146</v>
      </c>
      <c r="G97" s="52">
        <v>42400</v>
      </c>
      <c r="H97" s="54">
        <f t="shared" si="2"/>
        <v>61.665094339622641</v>
      </c>
    </row>
    <row r="98" spans="1:8">
      <c r="A98" s="48"/>
      <c r="B98" s="45"/>
      <c r="C98" s="45"/>
      <c r="D98" s="48"/>
      <c r="E98" s="45"/>
      <c r="F98" s="49"/>
      <c r="G98" s="49"/>
      <c r="H98" s="55" t="e">
        <f t="shared" si="2"/>
        <v>#DIV/0!</v>
      </c>
    </row>
    <row r="100" spans="1:8">
      <c r="F100" s="51"/>
      <c r="G100" s="51"/>
      <c r="H100" s="56"/>
    </row>
  </sheetData>
  <autoFilter ref="A2:H3"/>
  <mergeCells count="1">
    <mergeCell ref="I5:M5"/>
  </mergeCells>
  <pageMargins left="0.7" right="0.7" top="0.75" bottom="0.75" header="0.3" footer="0.3"/>
  <pageSetup paperSize="9" scale="6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opLeftCell="A4" workbookViewId="0">
      <selection activeCell="C14" sqref="C14:N14"/>
    </sheetView>
  </sheetViews>
  <sheetFormatPr defaultColWidth="8.77734375" defaultRowHeight="24.6"/>
  <cols>
    <col min="1" max="1" width="5.109375" style="93" customWidth="1"/>
    <col min="2" max="2" width="26" style="87" customWidth="1"/>
    <col min="3" max="3" width="9.21875" style="87" customWidth="1"/>
    <col min="4" max="4" width="9.88671875" style="87" customWidth="1"/>
    <col min="5" max="9" width="8.77734375" style="87"/>
    <col min="10" max="10" width="10.109375" style="87" customWidth="1"/>
    <col min="11" max="11" width="9.33203125" style="87" customWidth="1"/>
    <col min="12" max="12" width="8.77734375" style="87"/>
    <col min="13" max="13" width="13.44140625" style="87" customWidth="1"/>
    <col min="14" max="14" width="15.44140625" style="87" customWidth="1"/>
    <col min="15" max="16384" width="8.77734375" style="87"/>
  </cols>
  <sheetData>
    <row r="2" spans="1:15" ht="27" customHeight="1">
      <c r="A2" s="199" t="s">
        <v>210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ht="53.4" customHeight="1">
      <c r="A3" s="94" t="s">
        <v>180</v>
      </c>
      <c r="B3" s="94" t="s">
        <v>181</v>
      </c>
      <c r="C3" s="94" t="s">
        <v>182</v>
      </c>
      <c r="D3" s="94" t="s">
        <v>183</v>
      </c>
      <c r="E3" s="94" t="s">
        <v>184</v>
      </c>
      <c r="F3" s="94" t="s">
        <v>144</v>
      </c>
      <c r="G3" s="94" t="s">
        <v>185</v>
      </c>
      <c r="H3" s="94" t="s">
        <v>186</v>
      </c>
      <c r="I3" s="94" t="s">
        <v>187</v>
      </c>
      <c r="J3" s="94" t="s">
        <v>188</v>
      </c>
      <c r="K3" s="94" t="s">
        <v>189</v>
      </c>
      <c r="L3" s="94" t="s">
        <v>190</v>
      </c>
      <c r="M3" s="94" t="s">
        <v>191</v>
      </c>
      <c r="N3" s="94" t="s">
        <v>192</v>
      </c>
      <c r="O3" s="88"/>
    </row>
    <row r="4" spans="1:15">
      <c r="A4" s="92">
        <v>1</v>
      </c>
      <c r="B4" s="89" t="s">
        <v>8</v>
      </c>
      <c r="C4" s="89">
        <v>17</v>
      </c>
      <c r="D4" s="90">
        <v>1000</v>
      </c>
      <c r="E4" s="89">
        <v>207</v>
      </c>
      <c r="F4" s="89">
        <v>31</v>
      </c>
      <c r="G4" s="89">
        <v>0</v>
      </c>
      <c r="H4" s="89">
        <v>288</v>
      </c>
      <c r="I4" s="89">
        <v>0</v>
      </c>
      <c r="J4" s="90">
        <v>681</v>
      </c>
      <c r="K4" s="89">
        <v>0</v>
      </c>
      <c r="L4" s="89">
        <v>0</v>
      </c>
      <c r="M4" s="89">
        <v>0</v>
      </c>
      <c r="N4" s="89">
        <v>0</v>
      </c>
    </row>
    <row r="5" spans="1:15">
      <c r="A5" s="92">
        <v>2</v>
      </c>
      <c r="B5" s="89" t="s">
        <v>7</v>
      </c>
      <c r="C5" s="90">
        <v>111</v>
      </c>
      <c r="D5" s="90">
        <v>39044</v>
      </c>
      <c r="E5" s="90">
        <v>1209</v>
      </c>
      <c r="F5" s="90">
        <v>10752</v>
      </c>
      <c r="G5" s="90">
        <v>187</v>
      </c>
      <c r="H5" s="90">
        <v>339</v>
      </c>
      <c r="I5" s="89">
        <v>126</v>
      </c>
      <c r="J5" s="90">
        <v>27640</v>
      </c>
      <c r="K5" s="89">
        <v>0</v>
      </c>
      <c r="L5" s="90">
        <v>0</v>
      </c>
      <c r="M5" s="91">
        <v>0</v>
      </c>
      <c r="N5" s="91">
        <v>0</v>
      </c>
    </row>
    <row r="6" spans="1:15">
      <c r="A6" s="92">
        <v>3</v>
      </c>
      <c r="B6" s="89" t="s">
        <v>193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</row>
    <row r="7" spans="1:15">
      <c r="A7" s="92">
        <v>4</v>
      </c>
      <c r="B7" s="89" t="s">
        <v>194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spans="1:15">
      <c r="A8" s="92">
        <v>5</v>
      </c>
      <c r="B8" s="89" t="s">
        <v>195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</row>
    <row r="9" spans="1:15">
      <c r="A9" s="92">
        <v>6</v>
      </c>
      <c r="B9" s="89" t="s">
        <v>196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</row>
    <row r="10" spans="1:15">
      <c r="A10" s="92">
        <v>7</v>
      </c>
      <c r="B10" s="89" t="s">
        <v>197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</row>
    <row r="11" spans="1:15">
      <c r="A11" s="92">
        <v>8</v>
      </c>
      <c r="B11" s="89" t="s">
        <v>198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</row>
    <row r="12" spans="1:15">
      <c r="A12" s="92">
        <v>9</v>
      </c>
      <c r="B12" s="89" t="s">
        <v>199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</row>
    <row r="13" spans="1:15">
      <c r="A13" s="92">
        <v>10</v>
      </c>
      <c r="B13" s="89" t="s">
        <v>200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</row>
    <row r="14" spans="1:15">
      <c r="C14" s="87">
        <f>SUM(C4:C13)</f>
        <v>128</v>
      </c>
      <c r="D14" s="87">
        <f t="shared" ref="D14:N14" si="0">SUM(D4:D13)</f>
        <v>40044</v>
      </c>
      <c r="E14" s="87">
        <f t="shared" si="0"/>
        <v>1416</v>
      </c>
      <c r="F14" s="87">
        <f t="shared" si="0"/>
        <v>10783</v>
      </c>
      <c r="G14" s="87">
        <f t="shared" si="0"/>
        <v>187</v>
      </c>
      <c r="H14" s="87">
        <f t="shared" si="0"/>
        <v>627</v>
      </c>
      <c r="I14" s="87">
        <f t="shared" si="0"/>
        <v>126</v>
      </c>
      <c r="J14" s="87">
        <f t="shared" si="0"/>
        <v>28321</v>
      </c>
      <c r="K14" s="87">
        <f t="shared" si="0"/>
        <v>0</v>
      </c>
      <c r="L14" s="87">
        <f t="shared" si="0"/>
        <v>0</v>
      </c>
      <c r="M14" s="87">
        <f t="shared" si="0"/>
        <v>0</v>
      </c>
      <c r="N14" s="87">
        <f t="shared" si="0"/>
        <v>0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workbookViewId="0">
      <selection activeCell="G17" sqref="G17"/>
    </sheetView>
  </sheetViews>
  <sheetFormatPr defaultColWidth="8.77734375" defaultRowHeight="24.6"/>
  <cols>
    <col min="1" max="1" width="5.109375" style="93" customWidth="1"/>
    <col min="2" max="2" width="11.109375" style="87" customWidth="1"/>
    <col min="3" max="3" width="10.44140625" style="105" customWidth="1"/>
    <col min="4" max="4" width="11.5546875" style="105" customWidth="1"/>
    <col min="5" max="5" width="9.88671875" style="105" customWidth="1"/>
    <col min="6" max="6" width="8.44140625" style="105" customWidth="1"/>
    <col min="7" max="7" width="8.5546875" style="105" customWidth="1"/>
    <col min="8" max="11" width="9.44140625" style="105" customWidth="1"/>
    <col min="12" max="15" width="10.21875" style="105" customWidth="1"/>
    <col min="16" max="16384" width="8.77734375" style="87"/>
  </cols>
  <sheetData>
    <row r="2" spans="1:15" ht="27" customHeight="1">
      <c r="A2" s="212" t="s">
        <v>225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5" ht="53.4" customHeight="1">
      <c r="A3" s="214" t="s">
        <v>180</v>
      </c>
      <c r="B3" s="214" t="s">
        <v>3</v>
      </c>
      <c r="C3" s="216" t="s">
        <v>213</v>
      </c>
      <c r="D3" s="216" t="s">
        <v>214</v>
      </c>
      <c r="E3" s="216" t="s">
        <v>184</v>
      </c>
      <c r="F3" s="216" t="s">
        <v>215</v>
      </c>
      <c r="G3" s="216" t="s">
        <v>214</v>
      </c>
      <c r="H3" s="216" t="s">
        <v>184</v>
      </c>
      <c r="I3" s="202" t="s">
        <v>219</v>
      </c>
      <c r="J3" s="202" t="s">
        <v>220</v>
      </c>
      <c r="K3" s="202" t="s">
        <v>221</v>
      </c>
      <c r="L3" s="204" t="s">
        <v>214</v>
      </c>
      <c r="M3" s="206" t="s">
        <v>222</v>
      </c>
      <c r="N3" s="208" t="s">
        <v>223</v>
      </c>
      <c r="O3" s="210" t="s">
        <v>216</v>
      </c>
    </row>
    <row r="4" spans="1:15" ht="53.4" customHeight="1">
      <c r="A4" s="215"/>
      <c r="B4" s="215"/>
      <c r="C4" s="217"/>
      <c r="D4" s="217"/>
      <c r="E4" s="217"/>
      <c r="F4" s="217"/>
      <c r="G4" s="217"/>
      <c r="H4" s="217"/>
      <c r="I4" s="203"/>
      <c r="J4" s="203"/>
      <c r="K4" s="203"/>
      <c r="L4" s="205"/>
      <c r="M4" s="207"/>
      <c r="N4" s="209"/>
      <c r="O4" s="211"/>
    </row>
    <row r="5" spans="1:15">
      <c r="A5" s="92">
        <v>1</v>
      </c>
      <c r="B5" s="89" t="s">
        <v>31</v>
      </c>
      <c r="C5" s="90">
        <v>1632</v>
      </c>
      <c r="D5" s="90">
        <v>1632</v>
      </c>
      <c r="E5" s="90">
        <v>0</v>
      </c>
      <c r="F5" s="90">
        <v>3</v>
      </c>
      <c r="G5" s="90">
        <v>3</v>
      </c>
      <c r="H5" s="90">
        <v>0</v>
      </c>
      <c r="I5" s="90">
        <f>C5+F5</f>
        <v>1635</v>
      </c>
      <c r="J5" s="90">
        <f>D5+G5</f>
        <v>1635</v>
      </c>
      <c r="K5" s="90">
        <f>E5+H5</f>
        <v>0</v>
      </c>
      <c r="L5" s="90">
        <v>1635</v>
      </c>
      <c r="M5" s="90">
        <v>0</v>
      </c>
      <c r="N5" s="90">
        <v>0</v>
      </c>
      <c r="O5" s="90">
        <v>0</v>
      </c>
    </row>
    <row r="6" spans="1:15">
      <c r="A6" s="92">
        <v>2</v>
      </c>
      <c r="B6" s="89" t="s">
        <v>39</v>
      </c>
      <c r="C6" s="90">
        <v>2330</v>
      </c>
      <c r="D6" s="90">
        <v>2294</v>
      </c>
      <c r="E6" s="90">
        <v>0</v>
      </c>
      <c r="F6" s="90">
        <v>0</v>
      </c>
      <c r="G6" s="90">
        <v>0</v>
      </c>
      <c r="H6" s="90">
        <v>0</v>
      </c>
      <c r="I6" s="90">
        <f t="shared" ref="I6:K12" si="0">C6+F6</f>
        <v>2330</v>
      </c>
      <c r="J6" s="90">
        <f t="shared" si="0"/>
        <v>2294</v>
      </c>
      <c r="K6" s="90">
        <f t="shared" si="0"/>
        <v>0</v>
      </c>
      <c r="L6" s="90">
        <v>2294</v>
      </c>
      <c r="M6" s="90">
        <v>0</v>
      </c>
      <c r="N6" s="90">
        <v>0</v>
      </c>
      <c r="O6" s="90">
        <v>0</v>
      </c>
    </row>
    <row r="7" spans="1:15">
      <c r="A7" s="92">
        <v>3</v>
      </c>
      <c r="B7" s="89" t="s">
        <v>27</v>
      </c>
      <c r="C7" s="90">
        <v>860</v>
      </c>
      <c r="D7" s="90">
        <v>859</v>
      </c>
      <c r="E7" s="90">
        <v>0</v>
      </c>
      <c r="F7" s="90">
        <v>32</v>
      </c>
      <c r="G7" s="90">
        <v>32</v>
      </c>
      <c r="H7" s="90">
        <v>0</v>
      </c>
      <c r="I7" s="90">
        <f t="shared" si="0"/>
        <v>892</v>
      </c>
      <c r="J7" s="90">
        <f t="shared" si="0"/>
        <v>891</v>
      </c>
      <c r="K7" s="90">
        <f t="shared" si="0"/>
        <v>0</v>
      </c>
      <c r="L7" s="90">
        <v>891</v>
      </c>
      <c r="M7" s="90">
        <v>0</v>
      </c>
      <c r="N7" s="90">
        <v>0</v>
      </c>
      <c r="O7" s="90">
        <v>0</v>
      </c>
    </row>
    <row r="8" spans="1:15">
      <c r="A8" s="92">
        <v>4</v>
      </c>
      <c r="B8" s="89" t="s">
        <v>29</v>
      </c>
      <c r="C8" s="90">
        <v>960</v>
      </c>
      <c r="D8" s="90">
        <v>956</v>
      </c>
      <c r="E8" s="90">
        <v>3</v>
      </c>
      <c r="F8" s="90">
        <v>91</v>
      </c>
      <c r="G8" s="90">
        <v>91</v>
      </c>
      <c r="H8" s="90">
        <v>0</v>
      </c>
      <c r="I8" s="90">
        <f t="shared" si="0"/>
        <v>1051</v>
      </c>
      <c r="J8" s="90">
        <f t="shared" si="0"/>
        <v>1047</v>
      </c>
      <c r="K8" s="90">
        <f t="shared" si="0"/>
        <v>3</v>
      </c>
      <c r="L8" s="90">
        <v>1047</v>
      </c>
      <c r="M8" s="90">
        <v>0</v>
      </c>
      <c r="N8" s="90">
        <v>0</v>
      </c>
      <c r="O8" s="90">
        <v>0</v>
      </c>
    </row>
    <row r="9" spans="1:15">
      <c r="A9" s="92">
        <v>5</v>
      </c>
      <c r="B9" s="89" t="s">
        <v>28</v>
      </c>
      <c r="C9" s="90">
        <v>394</v>
      </c>
      <c r="D9" s="90">
        <v>394</v>
      </c>
      <c r="E9" s="90">
        <v>0</v>
      </c>
      <c r="F9" s="90">
        <v>88</v>
      </c>
      <c r="G9" s="90">
        <v>88</v>
      </c>
      <c r="H9" s="90">
        <v>0</v>
      </c>
      <c r="I9" s="90">
        <f t="shared" si="0"/>
        <v>482</v>
      </c>
      <c r="J9" s="90">
        <f t="shared" si="0"/>
        <v>482</v>
      </c>
      <c r="K9" s="90">
        <f t="shared" si="0"/>
        <v>0</v>
      </c>
      <c r="L9" s="90">
        <v>482</v>
      </c>
      <c r="M9" s="90">
        <v>0</v>
      </c>
      <c r="N9" s="90">
        <v>0</v>
      </c>
      <c r="O9" s="90">
        <v>0</v>
      </c>
    </row>
    <row r="10" spans="1:15">
      <c r="A10" s="92">
        <v>6</v>
      </c>
      <c r="B10" s="89" t="s">
        <v>46</v>
      </c>
      <c r="C10" s="90">
        <v>2025</v>
      </c>
      <c r="D10" s="90">
        <v>1837</v>
      </c>
      <c r="E10" s="90">
        <v>0</v>
      </c>
      <c r="F10" s="90">
        <v>312</v>
      </c>
      <c r="G10" s="90">
        <v>312</v>
      </c>
      <c r="H10" s="90">
        <v>0</v>
      </c>
      <c r="I10" s="90">
        <f t="shared" si="0"/>
        <v>2337</v>
      </c>
      <c r="J10" s="90">
        <f t="shared" si="0"/>
        <v>2149</v>
      </c>
      <c r="K10" s="90">
        <f t="shared" si="0"/>
        <v>0</v>
      </c>
      <c r="L10" s="90">
        <v>2149</v>
      </c>
      <c r="M10" s="90">
        <v>0</v>
      </c>
      <c r="N10" s="90">
        <v>0</v>
      </c>
      <c r="O10" s="90">
        <v>0</v>
      </c>
    </row>
    <row r="11" spans="1:15">
      <c r="A11" s="92">
        <v>7</v>
      </c>
      <c r="B11" s="89" t="s">
        <v>30</v>
      </c>
      <c r="C11" s="90">
        <v>1330</v>
      </c>
      <c r="D11" s="90">
        <v>1330</v>
      </c>
      <c r="E11" s="90">
        <v>0</v>
      </c>
      <c r="F11" s="90">
        <v>16</v>
      </c>
      <c r="G11" s="90">
        <v>16</v>
      </c>
      <c r="H11" s="90">
        <v>0</v>
      </c>
      <c r="I11" s="90">
        <f t="shared" si="0"/>
        <v>1346</v>
      </c>
      <c r="J11" s="90">
        <f t="shared" si="0"/>
        <v>1346</v>
      </c>
      <c r="K11" s="90">
        <f t="shared" si="0"/>
        <v>0</v>
      </c>
      <c r="L11" s="90">
        <v>1346</v>
      </c>
      <c r="M11" s="90">
        <v>0</v>
      </c>
      <c r="N11" s="90">
        <v>0</v>
      </c>
      <c r="O11" s="90">
        <v>0</v>
      </c>
    </row>
    <row r="12" spans="1:15">
      <c r="A12" s="200" t="s">
        <v>9</v>
      </c>
      <c r="B12" s="200"/>
      <c r="C12" s="106">
        <f t="shared" ref="C12:H12" si="1">SUM(C5:C11)</f>
        <v>9531</v>
      </c>
      <c r="D12" s="106">
        <f t="shared" si="1"/>
        <v>9302</v>
      </c>
      <c r="E12" s="106">
        <f t="shared" si="1"/>
        <v>3</v>
      </c>
      <c r="F12" s="106">
        <f t="shared" si="1"/>
        <v>542</v>
      </c>
      <c r="G12" s="106">
        <f t="shared" si="1"/>
        <v>542</v>
      </c>
      <c r="H12" s="106">
        <f t="shared" si="1"/>
        <v>0</v>
      </c>
      <c r="I12" s="106">
        <f>C12+F12</f>
        <v>10073</v>
      </c>
      <c r="J12" s="106">
        <f t="shared" si="0"/>
        <v>9844</v>
      </c>
      <c r="K12" s="106">
        <f t="shared" si="0"/>
        <v>3</v>
      </c>
      <c r="L12" s="106">
        <f>SUM(L5:L11)</f>
        <v>9844</v>
      </c>
      <c r="M12" s="106">
        <f>SUM(M5:M11)</f>
        <v>0</v>
      </c>
      <c r="N12" s="106">
        <f>SUM(N5:N11)</f>
        <v>0</v>
      </c>
      <c r="O12" s="106">
        <f>SUM(O5:O11)</f>
        <v>0</v>
      </c>
    </row>
    <row r="13" spans="1:15">
      <c r="M13" s="201" t="s">
        <v>224</v>
      </c>
      <c r="N13" s="201"/>
      <c r="O13" s="201"/>
    </row>
  </sheetData>
  <mergeCells count="18"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2:B12"/>
    <mergeCell ref="M13:O13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90" zoomScaleNormal="90" workbookViewId="0">
      <selection activeCell="T5" sqref="T5"/>
    </sheetView>
  </sheetViews>
  <sheetFormatPr defaultRowHeight="14.4"/>
  <cols>
    <col min="1" max="1" width="5.6640625" style="1" customWidth="1"/>
    <col min="2" max="2" width="20.44140625" customWidth="1"/>
    <col min="3" max="3" width="18.21875" customWidth="1"/>
  </cols>
  <sheetData>
    <row r="1" spans="1:3" s="95" customFormat="1" ht="34.799999999999997" customHeight="1">
      <c r="A1" s="107" t="s">
        <v>201</v>
      </c>
      <c r="B1" s="107"/>
      <c r="C1" s="108"/>
    </row>
    <row r="2" spans="1:3" s="102" customFormat="1" ht="47.4" customHeight="1">
      <c r="A2" s="96" t="s">
        <v>1</v>
      </c>
      <c r="B2" s="96" t="s">
        <v>4</v>
      </c>
      <c r="C2" s="101" t="s">
        <v>203</v>
      </c>
    </row>
    <row r="3" spans="1:3" s="100" customFormat="1" ht="23.4" customHeight="1">
      <c r="A3" s="98">
        <v>1</v>
      </c>
      <c r="B3" s="97" t="s">
        <v>46</v>
      </c>
      <c r="C3" s="99">
        <v>3734072.2499999995</v>
      </c>
    </row>
    <row r="4" spans="1:3" s="100" customFormat="1" ht="23.4" customHeight="1">
      <c r="A4" s="98">
        <v>2</v>
      </c>
      <c r="B4" s="97" t="s">
        <v>226</v>
      </c>
      <c r="C4" s="99">
        <v>188767.57000000004</v>
      </c>
    </row>
    <row r="5" spans="1:3" s="100" customFormat="1" ht="23.4" customHeight="1">
      <c r="A5" s="98">
        <v>3</v>
      </c>
      <c r="B5" s="97" t="s">
        <v>227</v>
      </c>
      <c r="C5" s="99">
        <v>48760.649999999994</v>
      </c>
    </row>
    <row r="6" spans="1:3" s="100" customFormat="1" ht="23.4" customHeight="1">
      <c r="A6" s="98">
        <v>4</v>
      </c>
      <c r="B6" s="97" t="s">
        <v>228</v>
      </c>
      <c r="C6" s="99">
        <v>375725.95000000007</v>
      </c>
    </row>
    <row r="7" spans="1:3" s="100" customFormat="1" ht="23.4" customHeight="1">
      <c r="A7" s="98">
        <v>5</v>
      </c>
      <c r="B7" s="97" t="s">
        <v>229</v>
      </c>
      <c r="C7" s="99">
        <v>351046.42</v>
      </c>
    </row>
    <row r="8" spans="1:3" s="100" customFormat="1" ht="23.4" customHeight="1">
      <c r="A8" s="98">
        <v>6</v>
      </c>
      <c r="B8" s="97" t="s">
        <v>230</v>
      </c>
      <c r="C8" s="99">
        <v>118256.66999999997</v>
      </c>
    </row>
    <row r="9" spans="1:3" s="100" customFormat="1" ht="27">
      <c r="A9" s="218" t="s">
        <v>9</v>
      </c>
      <c r="B9" s="218"/>
      <c r="C9" s="99">
        <f>SUM(C3:C8)</f>
        <v>4816629.5099999988</v>
      </c>
    </row>
  </sheetData>
  <mergeCells count="1">
    <mergeCell ref="A9:B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zoomScale="130" zoomScaleNormal="130" workbookViewId="0">
      <selection activeCell="M13" sqref="M13"/>
    </sheetView>
  </sheetViews>
  <sheetFormatPr defaultColWidth="8.77734375" defaultRowHeight="14.4"/>
  <cols>
    <col min="1" max="1" width="8.77734375" style="1"/>
    <col min="2" max="2" width="7" style="1" customWidth="1"/>
    <col min="3" max="3" width="10.5546875" style="1" customWidth="1"/>
    <col min="4" max="4" width="10.33203125" style="1" customWidth="1"/>
    <col min="5" max="5" width="16.21875" style="1" customWidth="1"/>
    <col min="6" max="6" width="18.6640625" style="8" customWidth="1"/>
    <col min="7" max="7" width="17.5546875" style="8" customWidth="1"/>
    <col min="8" max="16384" width="8.77734375" style="1"/>
  </cols>
  <sheetData>
    <row r="1" spans="2:11" ht="20.399999999999999" customHeight="1">
      <c r="B1" s="130" t="s">
        <v>123</v>
      </c>
      <c r="C1" s="130"/>
      <c r="D1" s="130"/>
      <c r="E1" s="130"/>
      <c r="F1" s="130"/>
      <c r="G1" s="130"/>
      <c r="H1" s="6"/>
      <c r="I1" s="7"/>
      <c r="J1" s="7"/>
      <c r="K1" s="7"/>
    </row>
    <row r="2" spans="2:11" s="12" customFormat="1">
      <c r="B2" s="141" t="s">
        <v>47</v>
      </c>
      <c r="C2" s="141" t="s">
        <v>33</v>
      </c>
      <c r="D2" s="141" t="s">
        <v>34</v>
      </c>
      <c r="E2" s="141" t="s">
        <v>43</v>
      </c>
      <c r="F2" s="143" t="s">
        <v>35</v>
      </c>
      <c r="G2" s="143" t="s">
        <v>36</v>
      </c>
    </row>
    <row r="3" spans="2:11" s="12" customFormat="1">
      <c r="B3" s="142"/>
      <c r="C3" s="142"/>
      <c r="D3" s="142"/>
      <c r="E3" s="142"/>
      <c r="F3" s="144"/>
      <c r="G3" s="144"/>
    </row>
    <row r="4" spans="2:11">
      <c r="B4" s="3">
        <v>1</v>
      </c>
      <c r="C4" s="3">
        <v>89</v>
      </c>
      <c r="D4" s="3">
        <v>103</v>
      </c>
      <c r="E4" s="3">
        <v>86.41</v>
      </c>
      <c r="F4" s="13">
        <v>7059017</v>
      </c>
      <c r="G4" s="13">
        <v>8462275722</v>
      </c>
    </row>
    <row r="5" spans="2:11">
      <c r="B5" s="3">
        <v>2</v>
      </c>
      <c r="C5" s="3">
        <v>47</v>
      </c>
      <c r="D5" s="3">
        <v>47</v>
      </c>
      <c r="E5" s="9">
        <v>100</v>
      </c>
      <c r="F5" s="13">
        <v>8082759</v>
      </c>
      <c r="G5" s="13">
        <v>11963286129</v>
      </c>
    </row>
    <row r="6" spans="2:11">
      <c r="B6" s="3">
        <v>3</v>
      </c>
      <c r="C6" s="3">
        <v>54</v>
      </c>
      <c r="D6" s="3">
        <v>54</v>
      </c>
      <c r="E6" s="9">
        <v>100</v>
      </c>
      <c r="F6" s="13">
        <v>6899204</v>
      </c>
      <c r="G6" s="13">
        <v>8334468997</v>
      </c>
    </row>
    <row r="7" spans="2:11">
      <c r="B7" s="3">
        <v>4</v>
      </c>
      <c r="C7" s="3">
        <v>59</v>
      </c>
      <c r="D7" s="3">
        <v>72</v>
      </c>
      <c r="E7" s="9">
        <v>81.94</v>
      </c>
      <c r="F7" s="13">
        <v>5501861</v>
      </c>
      <c r="G7" s="13">
        <v>7341129607</v>
      </c>
    </row>
    <row r="8" spans="2:11">
      <c r="B8" s="3">
        <v>5</v>
      </c>
      <c r="C8" s="3">
        <v>67</v>
      </c>
      <c r="D8" s="3">
        <v>67</v>
      </c>
      <c r="E8" s="9">
        <v>100</v>
      </c>
      <c r="F8" s="13">
        <v>11726940</v>
      </c>
      <c r="G8" s="13">
        <v>16669227537</v>
      </c>
    </row>
    <row r="9" spans="2:11">
      <c r="B9" s="3">
        <v>6</v>
      </c>
      <c r="C9" s="3">
        <v>62</v>
      </c>
      <c r="D9" s="3">
        <v>73</v>
      </c>
      <c r="E9" s="9">
        <v>84.93</v>
      </c>
      <c r="F9" s="13">
        <v>7494843</v>
      </c>
      <c r="G9" s="13">
        <v>11382064555</v>
      </c>
    </row>
    <row r="10" spans="2:11">
      <c r="B10" s="3">
        <v>7</v>
      </c>
      <c r="C10" s="3">
        <v>70</v>
      </c>
      <c r="D10" s="3">
        <v>77</v>
      </c>
      <c r="E10" s="9">
        <v>90.91</v>
      </c>
      <c r="F10" s="13">
        <v>7494843</v>
      </c>
      <c r="G10" s="13">
        <v>11016512755</v>
      </c>
    </row>
    <row r="11" spans="2:11">
      <c r="B11" s="2">
        <v>8</v>
      </c>
      <c r="C11" s="2">
        <v>88</v>
      </c>
      <c r="D11" s="2">
        <v>88</v>
      </c>
      <c r="E11" s="2">
        <v>100</v>
      </c>
      <c r="F11" s="41">
        <v>12920946</v>
      </c>
      <c r="G11" s="41">
        <v>21356728841</v>
      </c>
    </row>
    <row r="12" spans="2:11">
      <c r="B12" s="3">
        <v>9</v>
      </c>
      <c r="C12" s="3">
        <v>90</v>
      </c>
      <c r="D12" s="3">
        <v>90</v>
      </c>
      <c r="E12" s="3">
        <v>100</v>
      </c>
      <c r="F12" s="13">
        <v>12047367</v>
      </c>
      <c r="G12" s="14">
        <v>19383061620</v>
      </c>
    </row>
    <row r="13" spans="2:11">
      <c r="B13" s="3">
        <v>10</v>
      </c>
      <c r="C13" s="3">
        <v>71</v>
      </c>
      <c r="D13" s="3">
        <v>71</v>
      </c>
      <c r="E13" s="3">
        <v>100</v>
      </c>
      <c r="F13" s="13">
        <v>5838435</v>
      </c>
      <c r="G13" s="13">
        <v>8684240227</v>
      </c>
    </row>
    <row r="14" spans="2:11">
      <c r="B14" s="3">
        <v>11</v>
      </c>
      <c r="C14" s="3">
        <v>74</v>
      </c>
      <c r="D14" s="3">
        <v>82</v>
      </c>
      <c r="E14" s="3">
        <v>90.24</v>
      </c>
      <c r="F14" s="13">
        <v>8233113</v>
      </c>
      <c r="G14" s="13">
        <v>15540927280</v>
      </c>
    </row>
    <row r="15" spans="2:11">
      <c r="B15" s="3">
        <v>12</v>
      </c>
      <c r="C15" s="3">
        <v>77</v>
      </c>
      <c r="D15" s="3">
        <v>78</v>
      </c>
      <c r="E15" s="3">
        <v>98.72</v>
      </c>
      <c r="F15" s="13">
        <v>5897688</v>
      </c>
      <c r="G15" s="13">
        <v>5344339091</v>
      </c>
    </row>
    <row r="17" spans="2:7">
      <c r="B17" s="140" t="s">
        <v>126</v>
      </c>
      <c r="C17" s="140"/>
      <c r="D17" s="140"/>
      <c r="E17" s="140"/>
      <c r="F17" s="140"/>
      <c r="G17" s="140"/>
    </row>
    <row r="18" spans="2:7">
      <c r="B18" s="219"/>
      <c r="C18" s="219"/>
      <c r="D18" s="219"/>
      <c r="E18" s="219"/>
      <c r="F18" s="219"/>
      <c r="G18" s="219"/>
    </row>
  </sheetData>
  <mergeCells count="9">
    <mergeCell ref="B18:G18"/>
    <mergeCell ref="B17:G17"/>
    <mergeCell ref="B1:G1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zoomScaleNormal="100" workbookViewId="0">
      <pane ySplit="3" topLeftCell="A4" activePane="bottomLeft" state="frozen"/>
      <selection pane="bottomLeft" activeCell="D94" sqref="D94:I94"/>
    </sheetView>
  </sheetViews>
  <sheetFormatPr defaultRowHeight="14.4"/>
  <cols>
    <col min="1" max="1" width="11.6640625" customWidth="1"/>
    <col min="2" max="2" width="5.6640625" style="1" customWidth="1"/>
    <col min="3" max="3" width="9.6640625" style="1" customWidth="1"/>
    <col min="4" max="4" width="32.5546875" customWidth="1"/>
    <col min="5" max="5" width="7.33203125" style="1" customWidth="1"/>
    <col min="6" max="6" width="12.6640625" hidden="1" customWidth="1"/>
    <col min="7" max="7" width="14.109375" hidden="1" customWidth="1"/>
    <col min="8" max="11" width="12.88671875" customWidth="1"/>
    <col min="12" max="12" width="12.6640625" customWidth="1"/>
    <col min="13" max="13" width="12.88671875" customWidth="1"/>
    <col min="14" max="14" width="12.6640625" style="38" customWidth="1"/>
    <col min="15" max="15" width="12.6640625" customWidth="1"/>
    <col min="16" max="16" width="13.6640625" hidden="1" customWidth="1"/>
  </cols>
  <sheetData>
    <row r="1" spans="1:16" ht="18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s="11" customFormat="1">
      <c r="A2" s="131" t="s">
        <v>3</v>
      </c>
      <c r="B2" s="131" t="s">
        <v>1</v>
      </c>
      <c r="C2" s="133" t="s">
        <v>2</v>
      </c>
      <c r="D2" s="133" t="s">
        <v>4</v>
      </c>
      <c r="E2" s="133" t="s">
        <v>47</v>
      </c>
      <c r="F2" s="133" t="s">
        <v>5</v>
      </c>
      <c r="G2" s="133" t="s">
        <v>6</v>
      </c>
      <c r="H2" s="133" t="s">
        <v>118</v>
      </c>
      <c r="I2" s="133" t="s">
        <v>119</v>
      </c>
      <c r="J2" s="133" t="s">
        <v>115</v>
      </c>
      <c r="K2" s="133" t="s">
        <v>49</v>
      </c>
      <c r="L2" s="133" t="s">
        <v>120</v>
      </c>
      <c r="M2" s="133" t="s">
        <v>116</v>
      </c>
      <c r="N2" s="220" t="s">
        <v>117</v>
      </c>
      <c r="O2" s="133" t="s">
        <v>122</v>
      </c>
      <c r="P2" s="133" t="s">
        <v>9</v>
      </c>
    </row>
    <row r="3" spans="1:16" s="11" customFormat="1">
      <c r="A3" s="132"/>
      <c r="B3" s="132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221"/>
      <c r="O3" s="134"/>
      <c r="P3" s="134"/>
    </row>
    <row r="4" spans="1:16" s="20" customFormat="1">
      <c r="A4" s="17" t="s">
        <v>31</v>
      </c>
      <c r="B4" s="17">
        <v>1</v>
      </c>
      <c r="C4" s="17">
        <v>10711</v>
      </c>
      <c r="D4" s="18" t="s">
        <v>76</v>
      </c>
      <c r="E4" s="17">
        <v>8</v>
      </c>
      <c r="F4" s="19">
        <v>406165</v>
      </c>
      <c r="G4" s="19">
        <v>0</v>
      </c>
      <c r="H4" s="19">
        <v>378416</v>
      </c>
      <c r="I4" s="19">
        <f>'[1]{worksheet}'!$D$9</f>
        <v>359091</v>
      </c>
      <c r="J4" s="19">
        <f>I4-H4</f>
        <v>-19325</v>
      </c>
      <c r="K4" s="19"/>
      <c r="L4" s="19">
        <v>27749</v>
      </c>
      <c r="M4" s="19">
        <f>'[2]{worksheet}'!$E$9</f>
        <v>24610</v>
      </c>
      <c r="N4" s="19">
        <f>[3]Worksheet!$G$89</f>
        <v>26490</v>
      </c>
      <c r="O4" s="19"/>
      <c r="P4" s="19">
        <v>406165</v>
      </c>
    </row>
    <row r="5" spans="1:16" s="20" customFormat="1">
      <c r="A5" s="17" t="s">
        <v>31</v>
      </c>
      <c r="B5" s="17">
        <v>2</v>
      </c>
      <c r="C5" s="17">
        <v>11112</v>
      </c>
      <c r="D5" s="18" t="s">
        <v>79</v>
      </c>
      <c r="E5" s="17">
        <v>8</v>
      </c>
      <c r="F5" s="19">
        <v>2348</v>
      </c>
      <c r="G5" s="19">
        <v>195130</v>
      </c>
      <c r="H5" s="19">
        <v>190039</v>
      </c>
      <c r="I5" s="19">
        <f>'[1]{worksheet}'!$D$75</f>
        <v>112225</v>
      </c>
      <c r="J5" s="19">
        <f t="shared" ref="J5:J68" si="0">I5-H5</f>
        <v>-77814</v>
      </c>
      <c r="K5" s="19"/>
      <c r="L5" s="19">
        <v>7439</v>
      </c>
      <c r="M5" s="19">
        <f>'[2]{worksheet}'!$E$75</f>
        <v>3758</v>
      </c>
      <c r="N5" s="19">
        <f>[3]Worksheet!$G$86</f>
        <v>3757</v>
      </c>
      <c r="O5" s="19"/>
      <c r="P5" s="19">
        <v>197478</v>
      </c>
    </row>
    <row r="6" spans="1:16" s="20" customFormat="1">
      <c r="A6" s="17" t="s">
        <v>31</v>
      </c>
      <c r="B6" s="17">
        <v>3</v>
      </c>
      <c r="C6" s="17">
        <v>11108</v>
      </c>
      <c r="D6" s="18" t="s">
        <v>101</v>
      </c>
      <c r="E6" s="17">
        <v>8</v>
      </c>
      <c r="F6" s="19">
        <v>0</v>
      </c>
      <c r="G6" s="19">
        <v>168170</v>
      </c>
      <c r="H6" s="19">
        <v>164419</v>
      </c>
      <c r="I6" s="19">
        <f>'[1]{worksheet}'!$D$71</f>
        <v>122266</v>
      </c>
      <c r="J6" s="19">
        <f t="shared" si="0"/>
        <v>-42153</v>
      </c>
      <c r="K6" s="19"/>
      <c r="L6" s="19">
        <v>3751</v>
      </c>
      <c r="M6" s="19">
        <f>'[2]{worksheet}'!$E$71</f>
        <v>3085</v>
      </c>
      <c r="N6" s="19">
        <f>[3]Worksheet!$G$83</f>
        <v>2905</v>
      </c>
      <c r="O6" s="19"/>
      <c r="P6" s="19">
        <v>168170</v>
      </c>
    </row>
    <row r="7" spans="1:16" s="20" customFormat="1">
      <c r="A7" s="17" t="s">
        <v>31</v>
      </c>
      <c r="B7" s="17">
        <v>4</v>
      </c>
      <c r="C7" s="17">
        <v>11109</v>
      </c>
      <c r="D7" s="18" t="s">
        <v>80</v>
      </c>
      <c r="E7" s="17">
        <v>8</v>
      </c>
      <c r="F7" s="19">
        <v>124111</v>
      </c>
      <c r="G7" s="19">
        <v>0</v>
      </c>
      <c r="H7" s="19">
        <v>120088</v>
      </c>
      <c r="I7" s="19">
        <f>'[1]{worksheet}'!$D$72</f>
        <v>119728</v>
      </c>
      <c r="J7" s="19">
        <f t="shared" si="0"/>
        <v>-360</v>
      </c>
      <c r="K7" s="19"/>
      <c r="L7" s="19">
        <v>4023</v>
      </c>
      <c r="M7" s="19">
        <f>'[2]{worksheet}'!$E$72</f>
        <v>4157</v>
      </c>
      <c r="N7" s="19">
        <f>[3]Worksheet!$G$84</f>
        <v>3680</v>
      </c>
      <c r="O7" s="19"/>
      <c r="P7" s="19">
        <v>124111</v>
      </c>
    </row>
    <row r="8" spans="1:16" s="20" customFormat="1">
      <c r="A8" s="17" t="s">
        <v>31</v>
      </c>
      <c r="B8" s="17">
        <v>5</v>
      </c>
      <c r="C8" s="17">
        <v>11111</v>
      </c>
      <c r="D8" s="18" t="s">
        <v>67</v>
      </c>
      <c r="E8" s="17">
        <v>8</v>
      </c>
      <c r="F8" s="19">
        <v>0</v>
      </c>
      <c r="G8" s="19">
        <v>113171</v>
      </c>
      <c r="H8" s="19">
        <v>110147</v>
      </c>
      <c r="I8" s="19">
        <f>'[1]{worksheet}'!$D$74</f>
        <v>111515</v>
      </c>
      <c r="J8" s="19">
        <f t="shared" si="0"/>
        <v>1368</v>
      </c>
      <c r="K8" s="19"/>
      <c r="L8" s="19">
        <v>3024</v>
      </c>
      <c r="M8" s="19">
        <f>'[2]{worksheet}'!$E$74</f>
        <v>3067</v>
      </c>
      <c r="N8" s="19">
        <f>[3]Worksheet!$G$85</f>
        <v>3086</v>
      </c>
      <c r="O8" s="19"/>
      <c r="P8" s="19">
        <v>113171</v>
      </c>
    </row>
    <row r="9" spans="1:16" s="20" customFormat="1">
      <c r="A9" s="17" t="s">
        <v>31</v>
      </c>
      <c r="B9" s="17">
        <v>6</v>
      </c>
      <c r="C9" s="17">
        <v>11110</v>
      </c>
      <c r="D9" s="18" t="s">
        <v>94</v>
      </c>
      <c r="E9" s="17">
        <v>8</v>
      </c>
      <c r="F9" s="19">
        <v>113098</v>
      </c>
      <c r="G9" s="19">
        <v>0</v>
      </c>
      <c r="H9" s="19">
        <v>108799</v>
      </c>
      <c r="I9" s="19">
        <f>'[1]{worksheet}'!$D$73</f>
        <v>164495</v>
      </c>
      <c r="J9" s="19">
        <f t="shared" si="0"/>
        <v>55696</v>
      </c>
      <c r="K9" s="19"/>
      <c r="L9" s="19">
        <v>4299</v>
      </c>
      <c r="M9" s="19">
        <f>'[2]{worksheet}'!$E$73</f>
        <v>6275</v>
      </c>
      <c r="N9" s="19">
        <f>[3]Worksheet!$G$78</f>
        <v>6644</v>
      </c>
      <c r="O9" s="19"/>
      <c r="P9" s="19">
        <v>113098</v>
      </c>
    </row>
    <row r="10" spans="1:16" s="20" customFormat="1">
      <c r="A10" s="17" t="s">
        <v>31</v>
      </c>
      <c r="B10" s="17">
        <v>7</v>
      </c>
      <c r="C10" s="17">
        <v>11106</v>
      </c>
      <c r="D10" s="18" t="s">
        <v>16</v>
      </c>
      <c r="E10" s="17">
        <v>8</v>
      </c>
      <c r="F10" s="19">
        <v>4309</v>
      </c>
      <c r="G10" s="19">
        <v>94742</v>
      </c>
      <c r="H10" s="19">
        <v>95643</v>
      </c>
      <c r="I10" s="19">
        <f>'[1]{worksheet}'!$D$69</f>
        <v>92175</v>
      </c>
      <c r="J10" s="19">
        <f t="shared" si="0"/>
        <v>-3468</v>
      </c>
      <c r="K10" s="19"/>
      <c r="L10" s="19">
        <v>3408</v>
      </c>
      <c r="M10" s="19">
        <f>'[2]{worksheet}'!$E$69</f>
        <v>3185</v>
      </c>
      <c r="N10" s="19">
        <f>[3]Worksheet!$G$81</f>
        <v>3292</v>
      </c>
      <c r="O10" s="19"/>
      <c r="P10" s="19">
        <v>99051</v>
      </c>
    </row>
    <row r="11" spans="1:16" s="20" customFormat="1">
      <c r="A11" s="17" t="s">
        <v>31</v>
      </c>
      <c r="B11" s="17">
        <v>8</v>
      </c>
      <c r="C11" s="17">
        <v>11105</v>
      </c>
      <c r="D11" s="18" t="s">
        <v>96</v>
      </c>
      <c r="E11" s="17">
        <v>8</v>
      </c>
      <c r="F11" s="19">
        <v>84253</v>
      </c>
      <c r="G11" s="19">
        <v>0</v>
      </c>
      <c r="H11" s="19">
        <v>81125</v>
      </c>
      <c r="I11" s="19">
        <f>'[1]{worksheet}'!$D$68</f>
        <v>92507</v>
      </c>
      <c r="J11" s="19">
        <f t="shared" si="0"/>
        <v>11382</v>
      </c>
      <c r="K11" s="19"/>
      <c r="L11" s="19">
        <v>3128</v>
      </c>
      <c r="M11" s="19">
        <f>'[2]{worksheet}'!$E$68</f>
        <v>3393</v>
      </c>
      <c r="N11" s="19">
        <f>[3]Worksheet!$G$80</f>
        <v>3131</v>
      </c>
      <c r="O11" s="19"/>
      <c r="P11" s="19">
        <v>84253</v>
      </c>
    </row>
    <row r="12" spans="1:16" s="20" customFormat="1">
      <c r="A12" s="17" t="s">
        <v>31</v>
      </c>
      <c r="B12" s="17">
        <v>9</v>
      </c>
      <c r="C12" s="17">
        <v>11104</v>
      </c>
      <c r="D12" s="18" t="s">
        <v>77</v>
      </c>
      <c r="E12" s="17">
        <v>8</v>
      </c>
      <c r="F12" s="19">
        <v>73714</v>
      </c>
      <c r="G12" s="19">
        <v>0</v>
      </c>
      <c r="H12" s="19">
        <v>71892</v>
      </c>
      <c r="I12" s="19">
        <f>'[1]{worksheet}'!$D$67</f>
        <v>94475</v>
      </c>
      <c r="J12" s="19">
        <f t="shared" si="0"/>
        <v>22583</v>
      </c>
      <c r="K12" s="19"/>
      <c r="L12" s="19">
        <v>1822</v>
      </c>
      <c r="M12" s="19">
        <f>'[2]{worksheet}'!$E$67</f>
        <v>2337</v>
      </c>
      <c r="N12" s="19">
        <f>[3]Worksheet!$G$79</f>
        <v>2359</v>
      </c>
      <c r="O12" s="19"/>
      <c r="P12" s="19">
        <v>73714</v>
      </c>
    </row>
    <row r="13" spans="1:16" s="20" customFormat="1">
      <c r="A13" s="17" t="s">
        <v>31</v>
      </c>
      <c r="B13" s="17">
        <v>10</v>
      </c>
      <c r="C13" s="17">
        <v>11107</v>
      </c>
      <c r="D13" s="18" t="s">
        <v>93</v>
      </c>
      <c r="E13" s="17">
        <v>8</v>
      </c>
      <c r="F13" s="19">
        <v>67475</v>
      </c>
      <c r="G13" s="19">
        <v>0</v>
      </c>
      <c r="H13" s="19">
        <v>65671</v>
      </c>
      <c r="I13" s="19">
        <f>'[1]{worksheet}'!$D$70</f>
        <v>54277</v>
      </c>
      <c r="J13" s="19">
        <f t="shared" si="0"/>
        <v>-11394</v>
      </c>
      <c r="K13" s="19"/>
      <c r="L13" s="19">
        <v>1804</v>
      </c>
      <c r="M13" s="19">
        <f>'[2]{worksheet}'!$E$70</f>
        <v>1818</v>
      </c>
      <c r="N13" s="19">
        <f>[3]Worksheet!$G$82</f>
        <v>1868</v>
      </c>
      <c r="O13" s="19"/>
      <c r="P13" s="19">
        <v>67475</v>
      </c>
    </row>
    <row r="14" spans="1:16" s="20" customFormat="1">
      <c r="A14" s="17" t="s">
        <v>31</v>
      </c>
      <c r="B14" s="17">
        <v>11</v>
      </c>
      <c r="C14" s="17">
        <v>40840</v>
      </c>
      <c r="D14" s="18" t="s">
        <v>78</v>
      </c>
      <c r="E14" s="17">
        <v>8</v>
      </c>
      <c r="F14" s="19">
        <v>42902</v>
      </c>
      <c r="G14" s="19">
        <v>0</v>
      </c>
      <c r="H14" s="19">
        <v>41300</v>
      </c>
      <c r="I14" s="19">
        <f>'[1]{worksheet}'!$D$91</f>
        <v>41433</v>
      </c>
      <c r="J14" s="19">
        <f t="shared" si="0"/>
        <v>133</v>
      </c>
      <c r="K14" s="19"/>
      <c r="L14" s="19">
        <v>1602</v>
      </c>
      <c r="M14" s="19">
        <f>'[2]{worksheet}'!$E$91</f>
        <v>1497</v>
      </c>
      <c r="N14" s="19">
        <f>[3]Worksheet!$G$87</f>
        <v>1547</v>
      </c>
      <c r="O14" s="19"/>
      <c r="P14" s="19">
        <v>42902</v>
      </c>
    </row>
    <row r="15" spans="1:16" s="20" customFormat="1">
      <c r="A15" s="17" t="s">
        <v>31</v>
      </c>
      <c r="B15" s="17">
        <v>12</v>
      </c>
      <c r="C15" s="17">
        <v>11451</v>
      </c>
      <c r="D15" s="18" t="s">
        <v>95</v>
      </c>
      <c r="E15" s="17">
        <v>8</v>
      </c>
      <c r="F15" s="19">
        <v>0</v>
      </c>
      <c r="G15" s="19">
        <v>6593</v>
      </c>
      <c r="H15" s="19">
        <v>5907</v>
      </c>
      <c r="I15" s="19">
        <f>'[1]{worksheet}'!$D$80</f>
        <v>167744</v>
      </c>
      <c r="J15" s="19">
        <f t="shared" si="0"/>
        <v>161837</v>
      </c>
      <c r="K15" s="19"/>
      <c r="L15" s="19">
        <v>686</v>
      </c>
      <c r="M15" s="19">
        <f>'[2]{worksheet}'!$E$80</f>
        <v>12022</v>
      </c>
      <c r="N15" s="19">
        <f>[3]Worksheet!$G$88</f>
        <v>12861</v>
      </c>
      <c r="O15" s="19"/>
      <c r="P15" s="19">
        <v>6593</v>
      </c>
    </row>
    <row r="16" spans="1:16" s="5" customFormat="1">
      <c r="A16" s="9" t="s">
        <v>39</v>
      </c>
      <c r="B16" s="9">
        <v>1</v>
      </c>
      <c r="C16" s="9">
        <v>11040</v>
      </c>
      <c r="D16" s="10" t="s">
        <v>38</v>
      </c>
      <c r="E16" s="9">
        <v>8</v>
      </c>
      <c r="F16" s="14">
        <v>272036</v>
      </c>
      <c r="G16" s="15">
        <v>0</v>
      </c>
      <c r="H16" s="14">
        <v>251522</v>
      </c>
      <c r="I16" s="14">
        <f>'[1]{worksheet}'!$D$41</f>
        <v>260656</v>
      </c>
      <c r="J16" s="14">
        <f t="shared" si="0"/>
        <v>9134</v>
      </c>
      <c r="K16" s="14"/>
      <c r="L16" s="14">
        <v>20514</v>
      </c>
      <c r="M16" s="14">
        <f>'[2]{worksheet}'!$E$41</f>
        <v>17192</v>
      </c>
      <c r="N16" s="14">
        <f>[3]Worksheet!$G$9</f>
        <v>19181</v>
      </c>
      <c r="O16" s="14"/>
      <c r="P16" s="14">
        <v>272036</v>
      </c>
    </row>
    <row r="17" spans="1:16" s="5" customFormat="1">
      <c r="A17" s="9" t="s">
        <v>39</v>
      </c>
      <c r="B17" s="9">
        <v>2</v>
      </c>
      <c r="C17" s="9">
        <v>11043</v>
      </c>
      <c r="D17" s="10" t="s">
        <v>68</v>
      </c>
      <c r="E17" s="9">
        <v>8</v>
      </c>
      <c r="F17" s="14">
        <v>132277</v>
      </c>
      <c r="G17" s="15">
        <v>0</v>
      </c>
      <c r="H17" s="14">
        <v>121904</v>
      </c>
      <c r="I17" s="14">
        <f>'[1]{worksheet}'!$D$44</f>
        <v>147709</v>
      </c>
      <c r="J17" s="14">
        <f t="shared" si="0"/>
        <v>25805</v>
      </c>
      <c r="K17" s="14"/>
      <c r="L17" s="14">
        <v>10373</v>
      </c>
      <c r="M17" s="14">
        <f>'[2]{worksheet}'!$E$44</f>
        <v>11455</v>
      </c>
      <c r="N17" s="14">
        <f>[3]Worksheet!$G$3</f>
        <v>11524</v>
      </c>
      <c r="O17" s="14"/>
      <c r="P17" s="14">
        <v>132277</v>
      </c>
    </row>
    <row r="18" spans="1:16" s="5" customFormat="1">
      <c r="A18" s="9" t="s">
        <v>39</v>
      </c>
      <c r="B18" s="9">
        <v>3</v>
      </c>
      <c r="C18" s="9">
        <v>11041</v>
      </c>
      <c r="D18" s="10" t="s">
        <v>97</v>
      </c>
      <c r="E18" s="9">
        <v>8</v>
      </c>
      <c r="F18" s="14">
        <v>116205</v>
      </c>
      <c r="G18" s="15">
        <v>0</v>
      </c>
      <c r="H18" s="14">
        <v>112203</v>
      </c>
      <c r="I18" s="14">
        <f>'[1]{worksheet}'!$D$42</f>
        <v>108444</v>
      </c>
      <c r="J18" s="14">
        <f t="shared" si="0"/>
        <v>-3759</v>
      </c>
      <c r="K18" s="14"/>
      <c r="L18" s="14">
        <v>4002</v>
      </c>
      <c r="M18" s="14">
        <f>'[2]{worksheet}'!$E$42</f>
        <v>3706</v>
      </c>
      <c r="N18" s="14">
        <f>[3]Worksheet!$G$2</f>
        <v>3489</v>
      </c>
      <c r="O18" s="14"/>
      <c r="P18" s="14">
        <v>116205</v>
      </c>
    </row>
    <row r="19" spans="1:16" s="5" customFormat="1">
      <c r="A19" s="9" t="s">
        <v>39</v>
      </c>
      <c r="B19" s="9">
        <v>4</v>
      </c>
      <c r="C19" s="9">
        <v>11047</v>
      </c>
      <c r="D19" s="10" t="s">
        <v>69</v>
      </c>
      <c r="E19" s="9">
        <v>8</v>
      </c>
      <c r="F19" s="14">
        <v>110289</v>
      </c>
      <c r="G19" s="15">
        <v>0</v>
      </c>
      <c r="H19" s="14">
        <v>106671</v>
      </c>
      <c r="I19" s="14">
        <f>'[1]{worksheet}'!$D$48</f>
        <v>107540</v>
      </c>
      <c r="J19" s="14">
        <f t="shared" si="0"/>
        <v>869</v>
      </c>
      <c r="K19" s="14"/>
      <c r="L19" s="14">
        <v>3618</v>
      </c>
      <c r="M19" s="14">
        <f>'[2]{worksheet}'!$E$48</f>
        <v>3539</v>
      </c>
      <c r="N19" s="14">
        <f>[3]Worksheet!$G$4</f>
        <v>3192</v>
      </c>
      <c r="O19" s="14"/>
      <c r="P19" s="14">
        <v>110289</v>
      </c>
    </row>
    <row r="20" spans="1:16" s="5" customFormat="1">
      <c r="A20" s="9" t="s">
        <v>39</v>
      </c>
      <c r="B20" s="9">
        <v>5</v>
      </c>
      <c r="C20" s="9">
        <v>11049</v>
      </c>
      <c r="D20" s="10" t="s">
        <v>70</v>
      </c>
      <c r="E20" s="9">
        <v>8</v>
      </c>
      <c r="F20" s="14">
        <v>88298</v>
      </c>
      <c r="G20" s="14">
        <v>0</v>
      </c>
      <c r="H20" s="14">
        <v>85263</v>
      </c>
      <c r="I20" s="14">
        <f>'[1]{worksheet}'!$D$50</f>
        <v>85954</v>
      </c>
      <c r="J20" s="14">
        <f t="shared" si="0"/>
        <v>691</v>
      </c>
      <c r="K20" s="14"/>
      <c r="L20" s="14">
        <v>3035</v>
      </c>
      <c r="M20" s="14">
        <f>'[2]{worksheet}'!$E$50</f>
        <v>2982</v>
      </c>
      <c r="N20" s="14">
        <f>[3]Worksheet!$G$6</f>
        <v>2702</v>
      </c>
      <c r="O20" s="14"/>
      <c r="P20" s="14">
        <v>88298</v>
      </c>
    </row>
    <row r="21" spans="1:16" s="5" customFormat="1">
      <c r="A21" s="9" t="s">
        <v>39</v>
      </c>
      <c r="B21" s="9">
        <v>6</v>
      </c>
      <c r="C21" s="9">
        <v>11050</v>
      </c>
      <c r="D21" s="10" t="s">
        <v>81</v>
      </c>
      <c r="E21" s="9">
        <v>8</v>
      </c>
      <c r="F21" s="14">
        <v>0</v>
      </c>
      <c r="G21" s="14">
        <v>37351</v>
      </c>
      <c r="H21" s="14">
        <v>35944</v>
      </c>
      <c r="I21" s="14">
        <f>'[1]{worksheet}'!$D$51</f>
        <v>38344</v>
      </c>
      <c r="J21" s="14">
        <f t="shared" si="0"/>
        <v>2400</v>
      </c>
      <c r="K21" s="14"/>
      <c r="L21" s="14">
        <v>1407</v>
      </c>
      <c r="M21" s="14">
        <f>'[2]{worksheet}'!$E$51</f>
        <v>1455</v>
      </c>
      <c r="N21" s="14">
        <f>[3]Worksheet!$G$7</f>
        <v>1648</v>
      </c>
      <c r="O21" s="14"/>
      <c r="P21" s="14">
        <v>37351</v>
      </c>
    </row>
    <row r="22" spans="1:16" s="5" customFormat="1">
      <c r="A22" s="9" t="s">
        <v>39</v>
      </c>
      <c r="B22" s="9">
        <v>7</v>
      </c>
      <c r="C22" s="9">
        <v>11048</v>
      </c>
      <c r="D22" s="10" t="s">
        <v>82</v>
      </c>
      <c r="E22" s="9">
        <v>8</v>
      </c>
      <c r="F22" s="14">
        <v>22404</v>
      </c>
      <c r="G22" s="14">
        <v>0</v>
      </c>
      <c r="H22" s="14">
        <v>21385</v>
      </c>
      <c r="I22" s="14">
        <f>'[1]{worksheet}'!$D$49</f>
        <v>80171</v>
      </c>
      <c r="J22" s="14">
        <f t="shared" si="0"/>
        <v>58786</v>
      </c>
      <c r="K22" s="14"/>
      <c r="L22" s="14">
        <v>1019</v>
      </c>
      <c r="M22" s="14">
        <f>'[2]{worksheet}'!$E$49</f>
        <v>3197</v>
      </c>
      <c r="N22" s="14">
        <f>[3]Worksheet!$G$5</f>
        <v>3257</v>
      </c>
      <c r="O22" s="14"/>
      <c r="P22" s="14">
        <v>22404</v>
      </c>
    </row>
    <row r="23" spans="1:16" s="5" customFormat="1">
      <c r="A23" s="9" t="s">
        <v>39</v>
      </c>
      <c r="B23" s="9">
        <v>8</v>
      </c>
      <c r="C23" s="9">
        <v>11046</v>
      </c>
      <c r="D23" s="10" t="s">
        <v>98</v>
      </c>
      <c r="E23" s="9">
        <v>8</v>
      </c>
      <c r="F23" s="14">
        <v>0</v>
      </c>
      <c r="G23" s="14">
        <v>17098</v>
      </c>
      <c r="H23" s="14">
        <v>16524</v>
      </c>
      <c r="I23" s="14">
        <f>'[1]{worksheet}'!$D$47</f>
        <v>119993</v>
      </c>
      <c r="J23" s="14">
        <f t="shared" si="0"/>
        <v>103469</v>
      </c>
      <c r="K23" s="14"/>
      <c r="L23" s="14">
        <v>574</v>
      </c>
      <c r="M23" s="14">
        <f>'[2]{worksheet}'!$E$47</f>
        <v>7039</v>
      </c>
      <c r="N23" s="14">
        <f>[3]Worksheet!$G$8</f>
        <v>7195</v>
      </c>
      <c r="O23" s="14"/>
      <c r="P23" s="14">
        <v>17098</v>
      </c>
    </row>
    <row r="24" spans="1:16" s="20" customFormat="1">
      <c r="A24" s="17" t="s">
        <v>27</v>
      </c>
      <c r="B24" s="17">
        <v>1</v>
      </c>
      <c r="C24" s="17">
        <v>10705</v>
      </c>
      <c r="D24" s="18" t="s">
        <v>40</v>
      </c>
      <c r="E24" s="17">
        <v>8</v>
      </c>
      <c r="F24" s="19">
        <v>655991</v>
      </c>
      <c r="G24" s="19">
        <v>0</v>
      </c>
      <c r="H24" s="19">
        <v>612198</v>
      </c>
      <c r="I24" s="19">
        <f>'[1]{worksheet}'!$D$6</f>
        <v>476726</v>
      </c>
      <c r="J24" s="19">
        <f t="shared" si="0"/>
        <v>-135472</v>
      </c>
      <c r="K24" s="19"/>
      <c r="L24" s="19">
        <v>43793</v>
      </c>
      <c r="M24" s="19">
        <f>'[2]{worksheet}'!$E$6</f>
        <v>45138</v>
      </c>
      <c r="N24" s="19">
        <f>[3]Worksheet!$G$50</f>
        <v>45140</v>
      </c>
      <c r="O24" s="19"/>
      <c r="P24" s="19">
        <v>655991</v>
      </c>
    </row>
    <row r="25" spans="1:16" s="20" customFormat="1">
      <c r="A25" s="17" t="s">
        <v>27</v>
      </c>
      <c r="B25" s="17">
        <v>2</v>
      </c>
      <c r="C25" s="17">
        <v>11031</v>
      </c>
      <c r="D25" s="18" t="s">
        <v>12</v>
      </c>
      <c r="E25" s="17">
        <v>8</v>
      </c>
      <c r="F25" s="19">
        <v>333152</v>
      </c>
      <c r="G25" s="21">
        <v>0</v>
      </c>
      <c r="H25" s="19">
        <v>322273</v>
      </c>
      <c r="I25" s="19">
        <f>'[1]{worksheet}'!$D$32</f>
        <v>144643</v>
      </c>
      <c r="J25" s="19">
        <f t="shared" si="0"/>
        <v>-177630</v>
      </c>
      <c r="K25" s="19"/>
      <c r="L25" s="19">
        <v>10879</v>
      </c>
      <c r="M25" s="19">
        <f>'[2]{worksheet}'!$E$32</f>
        <v>5909</v>
      </c>
      <c r="N25" s="19">
        <f>[3]Worksheet!$G$38</f>
        <v>6041</v>
      </c>
      <c r="O25" s="19"/>
      <c r="P25" s="19">
        <v>333152</v>
      </c>
    </row>
    <row r="26" spans="1:16" s="20" customFormat="1">
      <c r="A26" s="17" t="s">
        <v>27</v>
      </c>
      <c r="B26" s="17">
        <v>3</v>
      </c>
      <c r="C26" s="17">
        <v>11039</v>
      </c>
      <c r="D26" s="18" t="s">
        <v>54</v>
      </c>
      <c r="E26" s="17">
        <v>8</v>
      </c>
      <c r="F26" s="19">
        <v>128113</v>
      </c>
      <c r="G26" s="19">
        <v>0</v>
      </c>
      <c r="H26" s="19">
        <v>124030</v>
      </c>
      <c r="I26" s="19">
        <f>'[1]{worksheet}'!$D$40</f>
        <v>109680</v>
      </c>
      <c r="J26" s="19">
        <f t="shared" si="0"/>
        <v>-14350</v>
      </c>
      <c r="K26" s="19"/>
      <c r="L26" s="19">
        <v>4083</v>
      </c>
      <c r="M26" s="19">
        <f>'[2]{worksheet}'!$E$40</f>
        <v>4074</v>
      </c>
      <c r="N26" s="19">
        <f>[3]Worksheet!$G$44</f>
        <v>4077</v>
      </c>
      <c r="O26" s="19"/>
      <c r="P26" s="19">
        <v>128113</v>
      </c>
    </row>
    <row r="27" spans="1:16" s="20" customFormat="1">
      <c r="A27" s="17" t="s">
        <v>27</v>
      </c>
      <c r="B27" s="17">
        <v>4</v>
      </c>
      <c r="C27" s="17">
        <v>11447</v>
      </c>
      <c r="D27" s="18" t="s">
        <v>83</v>
      </c>
      <c r="E27" s="17">
        <v>8</v>
      </c>
      <c r="F27" s="19">
        <v>126088</v>
      </c>
      <c r="G27" s="21">
        <v>0</v>
      </c>
      <c r="H27" s="19">
        <v>121235</v>
      </c>
      <c r="I27" s="19">
        <f>'[1]{worksheet}'!$D$77</f>
        <v>155590</v>
      </c>
      <c r="J27" s="19">
        <f t="shared" si="0"/>
        <v>34355</v>
      </c>
      <c r="K27" s="19"/>
      <c r="L27" s="19">
        <v>4853</v>
      </c>
      <c r="M27" s="19">
        <f>'[2]{worksheet}'!$E$77</f>
        <v>5587</v>
      </c>
      <c r="N27" s="19">
        <f>[3]Worksheet!$G$49</f>
        <v>5898</v>
      </c>
      <c r="O27" s="19"/>
      <c r="P27" s="19">
        <v>126088</v>
      </c>
    </row>
    <row r="28" spans="1:16" s="20" customFormat="1">
      <c r="A28" s="17" t="s">
        <v>27</v>
      </c>
      <c r="B28" s="17">
        <v>5</v>
      </c>
      <c r="C28" s="17">
        <v>11032</v>
      </c>
      <c r="D28" s="18" t="s">
        <v>15</v>
      </c>
      <c r="E28" s="17">
        <v>8</v>
      </c>
      <c r="F28" s="19">
        <v>105090</v>
      </c>
      <c r="G28" s="21">
        <v>0</v>
      </c>
      <c r="H28" s="19">
        <v>99665</v>
      </c>
      <c r="I28" s="19">
        <f>'[1]{worksheet}'!$D$33</f>
        <v>89982</v>
      </c>
      <c r="J28" s="19">
        <f t="shared" si="0"/>
        <v>-9683</v>
      </c>
      <c r="K28" s="19"/>
      <c r="L28" s="19">
        <v>5425</v>
      </c>
      <c r="M28" s="19">
        <f>'[2]{worksheet}'!$E$33</f>
        <v>4794</v>
      </c>
      <c r="N28" s="19">
        <f>[3]Worksheet!$G$39</f>
        <v>4853</v>
      </c>
      <c r="O28" s="19"/>
      <c r="P28" s="19">
        <v>105090</v>
      </c>
    </row>
    <row r="29" spans="1:16" s="20" customFormat="1">
      <c r="A29" s="17" t="s">
        <v>27</v>
      </c>
      <c r="B29" s="17">
        <v>6</v>
      </c>
      <c r="C29" s="17">
        <v>11037</v>
      </c>
      <c r="D29" s="18" t="s">
        <v>84</v>
      </c>
      <c r="E29" s="17">
        <v>8</v>
      </c>
      <c r="F29" s="19">
        <v>93415</v>
      </c>
      <c r="G29" s="21">
        <v>0</v>
      </c>
      <c r="H29" s="19">
        <v>89164</v>
      </c>
      <c r="I29" s="19">
        <f>'[1]{worksheet}'!$D$38</f>
        <v>90798</v>
      </c>
      <c r="J29" s="19">
        <f t="shared" si="0"/>
        <v>1634</v>
      </c>
      <c r="K29" s="19"/>
      <c r="L29" s="19">
        <v>4251</v>
      </c>
      <c r="M29" s="19">
        <f>'[2]{worksheet}'!$E$38</f>
        <v>183</v>
      </c>
      <c r="N29" s="19">
        <f>[3]Worksheet!$G$42</f>
        <v>4315</v>
      </c>
      <c r="O29" s="19"/>
      <c r="P29" s="19">
        <v>93415</v>
      </c>
    </row>
    <row r="30" spans="1:16" s="20" customFormat="1">
      <c r="A30" s="17" t="s">
        <v>60</v>
      </c>
      <c r="B30" s="17">
        <v>7</v>
      </c>
      <c r="C30" s="17">
        <v>11035</v>
      </c>
      <c r="D30" s="18" t="s">
        <v>61</v>
      </c>
      <c r="E30" s="17">
        <v>8</v>
      </c>
      <c r="F30" s="19">
        <v>83804</v>
      </c>
      <c r="G30" s="21">
        <v>0</v>
      </c>
      <c r="H30" s="19">
        <v>80041</v>
      </c>
      <c r="I30" s="19">
        <f>'[1]{worksheet}'!$D$36</f>
        <v>69452</v>
      </c>
      <c r="J30" s="19">
        <f t="shared" si="0"/>
        <v>-10589</v>
      </c>
      <c r="K30" s="19"/>
      <c r="L30" s="19">
        <v>3763</v>
      </c>
      <c r="M30" s="19">
        <f>'[2]{worksheet}'!$E$36</f>
        <v>3405</v>
      </c>
      <c r="N30" s="19">
        <f>[3]Worksheet!$G$41</f>
        <v>3646</v>
      </c>
      <c r="O30" s="19"/>
      <c r="P30" s="19">
        <v>83804</v>
      </c>
    </row>
    <row r="31" spans="1:16" s="20" customFormat="1">
      <c r="A31" s="17" t="s">
        <v>27</v>
      </c>
      <c r="B31" s="17">
        <v>8</v>
      </c>
      <c r="C31" s="17">
        <v>11030</v>
      </c>
      <c r="D31" s="18" t="s">
        <v>99</v>
      </c>
      <c r="E31" s="17">
        <v>8</v>
      </c>
      <c r="F31" s="19">
        <v>78038</v>
      </c>
      <c r="G31" s="21">
        <v>0</v>
      </c>
      <c r="H31" s="19">
        <v>74028</v>
      </c>
      <c r="I31" s="19">
        <f>'[1]{worksheet}'!$D$31</f>
        <v>69390</v>
      </c>
      <c r="J31" s="19">
        <f t="shared" si="0"/>
        <v>-4638</v>
      </c>
      <c r="K31" s="19"/>
      <c r="L31" s="19">
        <v>4010</v>
      </c>
      <c r="M31" s="19">
        <f>'[2]{worksheet}'!$E$31</f>
        <v>3494</v>
      </c>
      <c r="N31" s="19">
        <f>[3]Worksheet!$G$37</f>
        <v>3889</v>
      </c>
      <c r="O31" s="19"/>
      <c r="P31" s="19">
        <v>78038</v>
      </c>
    </row>
    <row r="32" spans="1:16" s="20" customFormat="1">
      <c r="A32" s="17" t="s">
        <v>27</v>
      </c>
      <c r="B32" s="17">
        <v>9</v>
      </c>
      <c r="C32" s="17">
        <v>11034</v>
      </c>
      <c r="D32" s="18" t="s">
        <v>37</v>
      </c>
      <c r="E32" s="17">
        <v>8</v>
      </c>
      <c r="F32" s="19">
        <v>76797</v>
      </c>
      <c r="G32" s="21">
        <v>0</v>
      </c>
      <c r="H32" s="19">
        <v>73722</v>
      </c>
      <c r="I32" s="19">
        <f>'[1]{worksheet}'!$D$35</f>
        <v>63317</v>
      </c>
      <c r="J32" s="19">
        <f t="shared" si="0"/>
        <v>-10405</v>
      </c>
      <c r="K32" s="19"/>
      <c r="L32" s="19">
        <v>3075</v>
      </c>
      <c r="M32" s="19">
        <f>'[2]{worksheet}'!$E$35</f>
        <v>2461</v>
      </c>
      <c r="N32" s="19">
        <f>[3]Worksheet!$G$40</f>
        <v>2713</v>
      </c>
      <c r="O32" s="19"/>
      <c r="P32" s="19">
        <v>76797</v>
      </c>
    </row>
    <row r="33" spans="1:16" s="20" customFormat="1">
      <c r="A33" s="17" t="s">
        <v>27</v>
      </c>
      <c r="B33" s="17">
        <v>10</v>
      </c>
      <c r="C33" s="17">
        <v>28861</v>
      </c>
      <c r="D33" s="18" t="s">
        <v>59</v>
      </c>
      <c r="E33" s="17">
        <v>8</v>
      </c>
      <c r="F33" s="19">
        <v>74843</v>
      </c>
      <c r="G33" s="21">
        <v>0</v>
      </c>
      <c r="H33" s="19">
        <v>72200</v>
      </c>
      <c r="I33" s="19">
        <f>'[1]{worksheet}'!$D$90</f>
        <v>66215</v>
      </c>
      <c r="J33" s="19">
        <f t="shared" si="0"/>
        <v>-5985</v>
      </c>
      <c r="K33" s="19"/>
      <c r="L33" s="19">
        <v>2643</v>
      </c>
      <c r="M33" s="19">
        <f>'[2]{worksheet}'!$E$90</f>
        <v>2359</v>
      </c>
      <c r="N33" s="19">
        <f>[3]Worksheet!$G$46</f>
        <v>2640</v>
      </c>
      <c r="O33" s="19"/>
      <c r="P33" s="19">
        <v>74843</v>
      </c>
    </row>
    <row r="34" spans="1:16" s="20" customFormat="1">
      <c r="A34" s="17" t="s">
        <v>27</v>
      </c>
      <c r="B34" s="17">
        <v>11</v>
      </c>
      <c r="C34" s="17">
        <v>11033</v>
      </c>
      <c r="D34" s="18" t="s">
        <v>20</v>
      </c>
      <c r="E34" s="17">
        <v>8</v>
      </c>
      <c r="F34" s="19">
        <v>34159</v>
      </c>
      <c r="G34" s="21">
        <v>0</v>
      </c>
      <c r="H34" s="19">
        <v>32885</v>
      </c>
      <c r="I34" s="19">
        <f>'[1]{worksheet}'!$D$34</f>
        <v>34659</v>
      </c>
      <c r="J34" s="19">
        <f t="shared" si="0"/>
        <v>1774</v>
      </c>
      <c r="K34" s="19"/>
      <c r="L34" s="19">
        <v>1274</v>
      </c>
      <c r="M34" s="19">
        <f>'[2]{worksheet}'!$E$34</f>
        <v>1345</v>
      </c>
      <c r="N34" s="19">
        <f>[3]Worksheet!$G$47</f>
        <v>1257</v>
      </c>
      <c r="O34" s="19"/>
      <c r="P34" s="19">
        <v>34159</v>
      </c>
    </row>
    <row r="35" spans="1:16" s="20" customFormat="1">
      <c r="A35" s="17" t="s">
        <v>27</v>
      </c>
      <c r="B35" s="17">
        <v>12</v>
      </c>
      <c r="C35" s="17">
        <v>11038</v>
      </c>
      <c r="D35" s="18" t="s">
        <v>102</v>
      </c>
      <c r="E35" s="17">
        <v>8</v>
      </c>
      <c r="F35" s="19">
        <v>16255</v>
      </c>
      <c r="G35" s="21">
        <v>0</v>
      </c>
      <c r="H35" s="19">
        <v>15346</v>
      </c>
      <c r="I35" s="19">
        <f>'[1]{worksheet}'!$D$39</f>
        <v>73174</v>
      </c>
      <c r="J35" s="19">
        <f t="shared" si="0"/>
        <v>57828</v>
      </c>
      <c r="K35" s="19"/>
      <c r="L35" s="19">
        <v>909</v>
      </c>
      <c r="M35" s="19">
        <f>'[2]{worksheet}'!$E$39</f>
        <v>4131</v>
      </c>
      <c r="N35" s="19">
        <f>[3]Worksheet!$G$43</f>
        <v>4163</v>
      </c>
      <c r="O35" s="19"/>
      <c r="P35" s="19">
        <v>16255</v>
      </c>
    </row>
    <row r="36" spans="1:16" s="20" customFormat="1">
      <c r="A36" s="17" t="s">
        <v>27</v>
      </c>
      <c r="B36" s="17">
        <v>13</v>
      </c>
      <c r="C36" s="17">
        <v>11036</v>
      </c>
      <c r="D36" s="18" t="s">
        <v>100</v>
      </c>
      <c r="E36" s="17">
        <v>8</v>
      </c>
      <c r="F36" s="19">
        <v>5785</v>
      </c>
      <c r="G36" s="21">
        <v>0</v>
      </c>
      <c r="H36" s="19">
        <v>5472</v>
      </c>
      <c r="I36" s="19">
        <f>'[1]{worksheet}'!$D$37</f>
        <v>214833</v>
      </c>
      <c r="J36" s="19">
        <f t="shared" si="0"/>
        <v>209361</v>
      </c>
      <c r="K36" s="19"/>
      <c r="L36" s="19">
        <v>313</v>
      </c>
      <c r="M36" s="19">
        <f>'[2]{worksheet}'!$E$37</f>
        <v>10843</v>
      </c>
      <c r="N36" s="19">
        <f>[3]Worksheet!$G$48</f>
        <v>11136</v>
      </c>
      <c r="O36" s="19"/>
      <c r="P36" s="19">
        <v>5785</v>
      </c>
    </row>
    <row r="37" spans="1:16" s="20" customFormat="1">
      <c r="A37" s="17" t="s">
        <v>27</v>
      </c>
      <c r="B37" s="17">
        <v>14</v>
      </c>
      <c r="C37" s="17">
        <v>14133</v>
      </c>
      <c r="D37" s="18" t="s">
        <v>85</v>
      </c>
      <c r="E37" s="17">
        <v>8</v>
      </c>
      <c r="F37" s="19">
        <v>2715</v>
      </c>
      <c r="G37" s="21">
        <v>0</v>
      </c>
      <c r="H37" s="19">
        <v>2606</v>
      </c>
      <c r="I37" s="19">
        <f>'[1]{worksheet}'!$D$81</f>
        <v>82171</v>
      </c>
      <c r="J37" s="19">
        <f t="shared" si="0"/>
        <v>79565</v>
      </c>
      <c r="K37" s="19"/>
      <c r="L37" s="19">
        <v>109</v>
      </c>
      <c r="M37" s="19">
        <f>'[2]{worksheet}'!$E$81</f>
        <v>3376</v>
      </c>
      <c r="N37" s="19">
        <f>[3]Worksheet!$G$45</f>
        <v>3460</v>
      </c>
      <c r="O37" s="19"/>
      <c r="P37" s="19">
        <v>2715</v>
      </c>
    </row>
    <row r="38" spans="1:16" s="5" customFormat="1">
      <c r="A38" s="9" t="s">
        <v>29</v>
      </c>
      <c r="B38" s="9">
        <v>1</v>
      </c>
      <c r="C38" s="9">
        <v>10710</v>
      </c>
      <c r="D38" s="10" t="s">
        <v>25</v>
      </c>
      <c r="E38" s="9">
        <v>8</v>
      </c>
      <c r="F38" s="14">
        <v>765679</v>
      </c>
      <c r="G38" s="15">
        <v>0</v>
      </c>
      <c r="H38" s="14">
        <v>709371</v>
      </c>
      <c r="I38" s="14">
        <f>'[1]{worksheet}'!$D$8</f>
        <v>839388</v>
      </c>
      <c r="J38" s="14">
        <f t="shared" si="0"/>
        <v>130017</v>
      </c>
      <c r="K38" s="14"/>
      <c r="L38" s="14">
        <v>56308</v>
      </c>
      <c r="M38" s="14">
        <f>'[2]{worksheet}'!$E$8</f>
        <v>49781</v>
      </c>
      <c r="N38" s="14">
        <f>[3]Worksheet!$G$60</f>
        <v>54732</v>
      </c>
      <c r="O38" s="14"/>
      <c r="P38" s="14">
        <v>765679</v>
      </c>
    </row>
    <row r="39" spans="1:16" s="5" customFormat="1">
      <c r="A39" s="9" t="s">
        <v>29</v>
      </c>
      <c r="B39" s="9">
        <v>2</v>
      </c>
      <c r="C39" s="9">
        <v>11098</v>
      </c>
      <c r="D39" s="10" t="s">
        <v>10</v>
      </c>
      <c r="E39" s="9">
        <v>8</v>
      </c>
      <c r="F39" s="14">
        <v>6312</v>
      </c>
      <c r="G39" s="14">
        <v>351799</v>
      </c>
      <c r="H39" s="14">
        <v>340809</v>
      </c>
      <c r="I39" s="14">
        <f>'[1]{worksheet}'!$D$61</f>
        <v>153419</v>
      </c>
      <c r="J39" s="14">
        <f t="shared" si="0"/>
        <v>-187390</v>
      </c>
      <c r="K39" s="14"/>
      <c r="L39" s="14">
        <v>17302</v>
      </c>
      <c r="M39" s="14">
        <f>'[2]{worksheet}'!$E$61</f>
        <v>7234</v>
      </c>
      <c r="N39" s="14">
        <f>[3]Worksheet!$G$62</f>
        <v>8215</v>
      </c>
      <c r="O39" s="14"/>
      <c r="P39" s="14">
        <v>358111</v>
      </c>
    </row>
    <row r="40" spans="1:16" s="5" customFormat="1">
      <c r="A40" s="9" t="s">
        <v>29</v>
      </c>
      <c r="B40" s="9">
        <v>3</v>
      </c>
      <c r="C40" s="9">
        <v>11450</v>
      </c>
      <c r="D40" s="10" t="s">
        <v>42</v>
      </c>
      <c r="E40" s="9">
        <v>8</v>
      </c>
      <c r="F40" s="14">
        <v>358051</v>
      </c>
      <c r="G40" s="15">
        <v>0</v>
      </c>
      <c r="H40" s="14">
        <v>340288</v>
      </c>
      <c r="I40" s="14">
        <f>'[1]{worksheet}'!$D$79</f>
        <v>367268</v>
      </c>
      <c r="J40" s="14">
        <f t="shared" si="0"/>
        <v>26980</v>
      </c>
      <c r="K40" s="14"/>
      <c r="L40" s="14">
        <v>17763</v>
      </c>
      <c r="M40" s="14">
        <f>'[2]{worksheet}'!$E$79</f>
        <v>18347</v>
      </c>
      <c r="N40" s="14">
        <f>[3]Worksheet!$G$77</f>
        <v>18354</v>
      </c>
      <c r="O40" s="14"/>
      <c r="P40" s="14">
        <v>358051</v>
      </c>
    </row>
    <row r="41" spans="1:16" s="5" customFormat="1">
      <c r="A41" s="9" t="s">
        <v>29</v>
      </c>
      <c r="B41" s="9">
        <v>4</v>
      </c>
      <c r="C41" s="9">
        <v>11095</v>
      </c>
      <c r="D41" s="10" t="s">
        <v>86</v>
      </c>
      <c r="E41" s="9">
        <v>8</v>
      </c>
      <c r="F41" s="14">
        <v>296911</v>
      </c>
      <c r="G41" s="14">
        <v>0</v>
      </c>
      <c r="H41" s="14">
        <v>278835</v>
      </c>
      <c r="I41" s="14">
        <f>'[1]{worksheet}'!$D$58</f>
        <v>263487</v>
      </c>
      <c r="J41" s="14">
        <f t="shared" si="0"/>
        <v>-15348</v>
      </c>
      <c r="K41" s="14"/>
      <c r="L41" s="14">
        <v>18076</v>
      </c>
      <c r="M41" s="14">
        <f>'[2]{worksheet}'!$E$58</f>
        <v>16405</v>
      </c>
      <c r="N41" s="14">
        <f>[3]Worksheet!$G$75</f>
        <v>17697</v>
      </c>
      <c r="O41" s="14"/>
      <c r="P41" s="14">
        <v>296911</v>
      </c>
    </row>
    <row r="42" spans="1:16" s="5" customFormat="1">
      <c r="A42" s="9" t="s">
        <v>29</v>
      </c>
      <c r="B42" s="9">
        <v>5</v>
      </c>
      <c r="C42" s="9">
        <v>11097</v>
      </c>
      <c r="D42" s="10" t="s">
        <v>104</v>
      </c>
      <c r="E42" s="9">
        <v>8</v>
      </c>
      <c r="F42" s="14">
        <v>145504</v>
      </c>
      <c r="G42" s="14">
        <v>0</v>
      </c>
      <c r="H42" s="14">
        <v>137062</v>
      </c>
      <c r="I42" s="14">
        <f>'[1]{worksheet}'!$D$60</f>
        <v>151740</v>
      </c>
      <c r="J42" s="14">
        <f t="shared" si="0"/>
        <v>14678</v>
      </c>
      <c r="K42" s="14"/>
      <c r="L42" s="14">
        <v>8442</v>
      </c>
      <c r="M42" s="14">
        <f>'[2]{worksheet}'!$E$60</f>
        <v>8888</v>
      </c>
      <c r="N42" s="14">
        <f>[3]Worksheet!$G$61</f>
        <v>7760</v>
      </c>
      <c r="O42" s="14"/>
      <c r="P42" s="14">
        <v>145504</v>
      </c>
    </row>
    <row r="43" spans="1:16" s="5" customFormat="1">
      <c r="A43" s="9" t="s">
        <v>29</v>
      </c>
      <c r="B43" s="9">
        <v>6</v>
      </c>
      <c r="C43" s="9">
        <v>11092</v>
      </c>
      <c r="D43" s="10" t="s">
        <v>13</v>
      </c>
      <c r="E43" s="9">
        <v>8</v>
      </c>
      <c r="F43" s="14">
        <v>143258</v>
      </c>
      <c r="G43" s="14">
        <v>0</v>
      </c>
      <c r="H43" s="14">
        <v>134702</v>
      </c>
      <c r="I43" s="14">
        <f>'[1]{worksheet}'!$D$55</f>
        <v>133548</v>
      </c>
      <c r="J43" s="14">
        <f t="shared" si="0"/>
        <v>-1154</v>
      </c>
      <c r="K43" s="14"/>
      <c r="L43" s="14">
        <v>8556</v>
      </c>
      <c r="M43" s="14">
        <f>'[2]{worksheet}'!$E$55</f>
        <v>8425</v>
      </c>
      <c r="N43" s="14">
        <f>[3]Worksheet!$G$76</f>
        <v>8549</v>
      </c>
      <c r="O43" s="14"/>
      <c r="P43" s="14">
        <v>143258</v>
      </c>
    </row>
    <row r="44" spans="1:16" s="5" customFormat="1">
      <c r="A44" s="9" t="s">
        <v>29</v>
      </c>
      <c r="B44" s="9">
        <v>7</v>
      </c>
      <c r="C44" s="9">
        <v>11091</v>
      </c>
      <c r="D44" s="10" t="s">
        <v>65</v>
      </c>
      <c r="E44" s="9">
        <v>8</v>
      </c>
      <c r="F44" s="14">
        <v>137642</v>
      </c>
      <c r="G44" s="14">
        <v>128</v>
      </c>
      <c r="H44" s="14">
        <v>128774</v>
      </c>
      <c r="I44" s="14">
        <f>'[1]{worksheet}'!$D$54</f>
        <v>132306</v>
      </c>
      <c r="J44" s="14">
        <f t="shared" si="0"/>
        <v>3532</v>
      </c>
      <c r="K44" s="14"/>
      <c r="L44" s="14">
        <v>8996</v>
      </c>
      <c r="M44" s="14">
        <f>'[2]{worksheet}'!$E$54</f>
        <v>7744</v>
      </c>
      <c r="N44" s="14">
        <f>[3]Worksheet!$G$65</f>
        <v>10589</v>
      </c>
      <c r="O44" s="14"/>
      <c r="P44" s="14">
        <v>137770</v>
      </c>
    </row>
    <row r="45" spans="1:16" s="5" customFormat="1">
      <c r="A45" s="9" t="s">
        <v>29</v>
      </c>
      <c r="B45" s="9">
        <v>8</v>
      </c>
      <c r="C45" s="9">
        <v>11090</v>
      </c>
      <c r="D45" s="10" t="s">
        <v>32</v>
      </c>
      <c r="E45" s="9">
        <v>8</v>
      </c>
      <c r="F45" s="14">
        <v>132558</v>
      </c>
      <c r="G45" s="15">
        <v>0</v>
      </c>
      <c r="H45" s="14">
        <v>127670</v>
      </c>
      <c r="I45" s="14">
        <f>'[1]{worksheet}'!$D$53</f>
        <v>69289</v>
      </c>
      <c r="J45" s="14">
        <f t="shared" si="0"/>
        <v>-58381</v>
      </c>
      <c r="K45" s="14"/>
      <c r="L45" s="14">
        <v>4888</v>
      </c>
      <c r="M45" s="14">
        <f>'[2]{worksheet}'!$E$53</f>
        <v>2442</v>
      </c>
      <c r="N45" s="14">
        <f>[3]Worksheet!$G$64</f>
        <v>2751</v>
      </c>
      <c r="O45" s="14"/>
      <c r="P45" s="14">
        <v>132558</v>
      </c>
    </row>
    <row r="46" spans="1:16" s="5" customFormat="1">
      <c r="A46" s="9" t="s">
        <v>29</v>
      </c>
      <c r="B46" s="9">
        <v>9</v>
      </c>
      <c r="C46" s="9">
        <v>11101</v>
      </c>
      <c r="D46" s="10" t="s">
        <v>62</v>
      </c>
      <c r="E46" s="9">
        <v>8</v>
      </c>
      <c r="F46" s="14">
        <v>110736</v>
      </c>
      <c r="G46" s="14">
        <v>0</v>
      </c>
      <c r="H46" s="14">
        <v>105228</v>
      </c>
      <c r="I46" s="14">
        <f>'[1]{worksheet}'!$D$64</f>
        <v>102409</v>
      </c>
      <c r="J46" s="14">
        <f t="shared" si="0"/>
        <v>-2819</v>
      </c>
      <c r="K46" s="14"/>
      <c r="L46" s="14">
        <v>5508</v>
      </c>
      <c r="M46" s="14">
        <f>'[2]{worksheet}'!$E$64</f>
        <v>5257</v>
      </c>
      <c r="N46" s="14">
        <f>[3]Worksheet!$G$70</f>
        <v>5323</v>
      </c>
      <c r="O46" s="14"/>
      <c r="P46" s="14">
        <v>110736</v>
      </c>
    </row>
    <row r="47" spans="1:16" s="5" customFormat="1">
      <c r="A47" s="9" t="s">
        <v>29</v>
      </c>
      <c r="B47" s="9">
        <v>10</v>
      </c>
      <c r="C47" s="9">
        <v>11089</v>
      </c>
      <c r="D47" s="10" t="s">
        <v>24</v>
      </c>
      <c r="E47" s="9">
        <v>8</v>
      </c>
      <c r="F47" s="14">
        <v>96748</v>
      </c>
      <c r="G47" s="14">
        <v>0</v>
      </c>
      <c r="H47" s="14">
        <v>93510</v>
      </c>
      <c r="I47" s="14">
        <f>'[1]{worksheet}'!$D$52</f>
        <v>99100</v>
      </c>
      <c r="J47" s="14">
        <f t="shared" si="0"/>
        <v>5590</v>
      </c>
      <c r="K47" s="14"/>
      <c r="L47" s="14">
        <v>3238</v>
      </c>
      <c r="M47" s="14">
        <f>'[2]{worksheet}'!$E$52</f>
        <v>3263</v>
      </c>
      <c r="N47" s="14">
        <f>[3]Worksheet!$G$63</f>
        <v>3926</v>
      </c>
      <c r="O47" s="14"/>
      <c r="P47" s="14">
        <v>96748</v>
      </c>
    </row>
    <row r="48" spans="1:16" s="5" customFormat="1">
      <c r="A48" s="9" t="s">
        <v>29</v>
      </c>
      <c r="B48" s="9">
        <v>11</v>
      </c>
      <c r="C48" s="9">
        <v>11099</v>
      </c>
      <c r="D48" s="10" t="s">
        <v>22</v>
      </c>
      <c r="E48" s="9">
        <v>8</v>
      </c>
      <c r="F48" s="14">
        <v>95104</v>
      </c>
      <c r="G48" s="14">
        <v>122</v>
      </c>
      <c r="H48" s="14">
        <v>91678</v>
      </c>
      <c r="I48" s="14">
        <f>'[1]{worksheet}'!$D$62</f>
        <v>91707</v>
      </c>
      <c r="J48" s="14">
        <f t="shared" si="0"/>
        <v>29</v>
      </c>
      <c r="K48" s="14"/>
      <c r="L48" s="14">
        <v>3548</v>
      </c>
      <c r="M48" s="14">
        <f>'[2]{worksheet}'!$E$62</f>
        <v>3031</v>
      </c>
      <c r="N48" s="14">
        <f>[3]Worksheet!$G$68</f>
        <v>3538</v>
      </c>
      <c r="O48" s="14"/>
      <c r="P48" s="14">
        <v>95226</v>
      </c>
    </row>
    <row r="49" spans="1:16" s="5" customFormat="1">
      <c r="A49" s="9" t="s">
        <v>29</v>
      </c>
      <c r="B49" s="9">
        <v>12</v>
      </c>
      <c r="C49" s="9">
        <v>11093</v>
      </c>
      <c r="D49" s="10" t="s">
        <v>51</v>
      </c>
      <c r="E49" s="9">
        <v>8</v>
      </c>
      <c r="F49" s="14">
        <v>68715</v>
      </c>
      <c r="G49" s="14">
        <v>22071</v>
      </c>
      <c r="H49" s="14">
        <v>88131</v>
      </c>
      <c r="I49" s="14">
        <f>'[1]{worksheet}'!$D$56</f>
        <v>97200</v>
      </c>
      <c r="J49" s="14">
        <f t="shared" si="0"/>
        <v>9069</v>
      </c>
      <c r="K49" s="14"/>
      <c r="L49" s="14">
        <v>2655</v>
      </c>
      <c r="M49" s="14">
        <f>'[2]{worksheet}'!$E$56</f>
        <v>2360</v>
      </c>
      <c r="N49" s="14">
        <f>[3]Worksheet!$G$66</f>
        <v>2747</v>
      </c>
      <c r="O49" s="14"/>
      <c r="P49" s="14">
        <v>90786</v>
      </c>
    </row>
    <row r="50" spans="1:16" s="5" customFormat="1">
      <c r="A50" s="9" t="s">
        <v>29</v>
      </c>
      <c r="B50" s="9">
        <v>13</v>
      </c>
      <c r="C50" s="9">
        <v>11102</v>
      </c>
      <c r="D50" s="10" t="s">
        <v>64</v>
      </c>
      <c r="E50" s="9">
        <v>8</v>
      </c>
      <c r="F50" s="14">
        <v>90026</v>
      </c>
      <c r="G50" s="15">
        <v>0</v>
      </c>
      <c r="H50" s="14">
        <v>87971</v>
      </c>
      <c r="I50" s="14">
        <f>'[1]{worksheet}'!$D$65</f>
        <v>92226</v>
      </c>
      <c r="J50" s="14">
        <f t="shared" si="0"/>
        <v>4255</v>
      </c>
      <c r="K50" s="14"/>
      <c r="L50" s="14">
        <v>2055</v>
      </c>
      <c r="M50" s="14">
        <f>'[2]{worksheet}'!$E$65</f>
        <v>2053</v>
      </c>
      <c r="N50" s="14">
        <f>[3]Worksheet!$G$71</f>
        <v>2136</v>
      </c>
      <c r="O50" s="14"/>
      <c r="P50" s="14">
        <v>90026</v>
      </c>
    </row>
    <row r="51" spans="1:16" s="5" customFormat="1">
      <c r="A51" s="9" t="s">
        <v>29</v>
      </c>
      <c r="B51" s="9">
        <v>14</v>
      </c>
      <c r="C51" s="9">
        <v>11103</v>
      </c>
      <c r="D51" s="10" t="s">
        <v>21</v>
      </c>
      <c r="E51" s="9">
        <v>8</v>
      </c>
      <c r="F51" s="14">
        <v>79912</v>
      </c>
      <c r="G51" s="15">
        <v>0</v>
      </c>
      <c r="H51" s="14">
        <v>76721</v>
      </c>
      <c r="I51" s="14">
        <f>'[1]{worksheet}'!$D$66</f>
        <v>79338</v>
      </c>
      <c r="J51" s="14">
        <f t="shared" si="0"/>
        <v>2617</v>
      </c>
      <c r="K51" s="14"/>
      <c r="L51" s="14">
        <v>3191</v>
      </c>
      <c r="M51" s="14">
        <f>'[2]{worksheet}'!$E$66</f>
        <v>3185</v>
      </c>
      <c r="N51" s="14">
        <f>[3]Worksheet!F72</f>
        <v>34</v>
      </c>
      <c r="O51" s="14"/>
      <c r="P51" s="14">
        <v>79912</v>
      </c>
    </row>
    <row r="52" spans="1:16" s="5" customFormat="1">
      <c r="A52" s="9" t="s">
        <v>29</v>
      </c>
      <c r="B52" s="9">
        <v>15</v>
      </c>
      <c r="C52" s="9">
        <v>21323</v>
      </c>
      <c r="D52" s="10" t="s">
        <v>63</v>
      </c>
      <c r="E52" s="9">
        <v>8</v>
      </c>
      <c r="F52" s="14">
        <v>67038</v>
      </c>
      <c r="G52" s="14">
        <v>0</v>
      </c>
      <c r="H52" s="14">
        <v>63378</v>
      </c>
      <c r="I52" s="14">
        <f>'[1]{worksheet}'!$D$82</f>
        <v>66062</v>
      </c>
      <c r="J52" s="14">
        <f t="shared" si="0"/>
        <v>2684</v>
      </c>
      <c r="K52" s="14"/>
      <c r="L52" s="14">
        <v>3660</v>
      </c>
      <c r="M52" s="14">
        <f>'[2]{worksheet}'!$E$82</f>
        <v>3851</v>
      </c>
      <c r="N52" s="14">
        <f>[3]Worksheet!F73</f>
        <v>40</v>
      </c>
      <c r="O52" s="14"/>
      <c r="P52" s="14">
        <v>67038</v>
      </c>
    </row>
    <row r="53" spans="1:16" s="5" customFormat="1">
      <c r="A53" s="9" t="s">
        <v>29</v>
      </c>
      <c r="B53" s="9">
        <v>16</v>
      </c>
      <c r="C53" s="9">
        <v>11100</v>
      </c>
      <c r="D53" s="10" t="s">
        <v>55</v>
      </c>
      <c r="E53" s="9">
        <v>8</v>
      </c>
      <c r="F53" s="14">
        <v>59361</v>
      </c>
      <c r="G53" s="14">
        <v>0</v>
      </c>
      <c r="H53" s="14">
        <v>56767</v>
      </c>
      <c r="I53" s="14">
        <f>'[1]{worksheet}'!$D$63</f>
        <v>58242</v>
      </c>
      <c r="J53" s="14">
        <f t="shared" si="0"/>
        <v>1475</v>
      </c>
      <c r="K53" s="14"/>
      <c r="L53" s="14">
        <v>2594</v>
      </c>
      <c r="M53" s="14">
        <f>'[2]{worksheet}'!$E$63</f>
        <v>2593</v>
      </c>
      <c r="N53" s="14">
        <f>[3]Worksheet!$G$69</f>
        <v>2595</v>
      </c>
      <c r="O53" s="14"/>
      <c r="P53" s="14">
        <v>59361</v>
      </c>
    </row>
    <row r="54" spans="1:16" s="5" customFormat="1">
      <c r="A54" s="9" t="s">
        <v>29</v>
      </c>
      <c r="B54" s="9">
        <v>17</v>
      </c>
      <c r="C54" s="9">
        <v>11094</v>
      </c>
      <c r="D54" s="10" t="s">
        <v>19</v>
      </c>
      <c r="E54" s="9">
        <v>8</v>
      </c>
      <c r="F54" s="14">
        <v>39490</v>
      </c>
      <c r="G54" s="14">
        <v>0</v>
      </c>
      <c r="H54" s="14">
        <v>38445</v>
      </c>
      <c r="I54" s="14">
        <f>'[1]{worksheet}'!$D$57</f>
        <v>38802</v>
      </c>
      <c r="J54" s="14">
        <f t="shared" si="0"/>
        <v>357</v>
      </c>
      <c r="K54" s="14"/>
      <c r="L54" s="14">
        <v>1045</v>
      </c>
      <c r="M54" s="14">
        <f>'[2]{worksheet}'!$E$57</f>
        <v>1041</v>
      </c>
      <c r="N54" s="14">
        <f>[3]Worksheet!$G$74</f>
        <v>1045</v>
      </c>
      <c r="O54" s="14"/>
      <c r="P54" s="14">
        <v>39490</v>
      </c>
    </row>
    <row r="55" spans="1:16" s="5" customFormat="1">
      <c r="A55" s="9" t="s">
        <v>29</v>
      </c>
      <c r="B55" s="9">
        <v>18</v>
      </c>
      <c r="C55" s="9">
        <v>11096</v>
      </c>
      <c r="D55" s="10" t="s">
        <v>107</v>
      </c>
      <c r="E55" s="9">
        <v>8</v>
      </c>
      <c r="F55" s="14">
        <v>22782</v>
      </c>
      <c r="G55" s="14">
        <v>42</v>
      </c>
      <c r="H55" s="14">
        <v>22144</v>
      </c>
      <c r="I55" s="14">
        <f>'[1]{worksheet}'!$D$59</f>
        <v>94645</v>
      </c>
      <c r="J55" s="14">
        <f t="shared" si="0"/>
        <v>72501</v>
      </c>
      <c r="K55" s="14"/>
      <c r="L55" s="14">
        <v>680</v>
      </c>
      <c r="M55" s="14">
        <f>'[2]{worksheet}'!$E$59</f>
        <v>3193</v>
      </c>
      <c r="N55" s="14">
        <f>[3]Worksheet!$G$67</f>
        <v>3341</v>
      </c>
      <c r="O55" s="14"/>
      <c r="P55" s="14">
        <v>22824</v>
      </c>
    </row>
    <row r="56" spans="1:16" s="20" customFormat="1">
      <c r="A56" s="17" t="s">
        <v>28</v>
      </c>
      <c r="B56" s="17">
        <v>1</v>
      </c>
      <c r="C56" s="17">
        <v>10706</v>
      </c>
      <c r="D56" s="18" t="s">
        <v>14</v>
      </c>
      <c r="E56" s="17">
        <v>8</v>
      </c>
      <c r="F56" s="19">
        <v>650194</v>
      </c>
      <c r="G56" s="21">
        <v>0</v>
      </c>
      <c r="H56" s="19">
        <v>614096</v>
      </c>
      <c r="I56" s="19">
        <f>'[1]{worksheet}'!$D$7</f>
        <v>497068</v>
      </c>
      <c r="J56" s="19">
        <f t="shared" si="0"/>
        <v>-117028</v>
      </c>
      <c r="K56" s="19"/>
      <c r="L56" s="19">
        <v>36098</v>
      </c>
      <c r="M56" s="19">
        <f>'[2]{worksheet}'!$E$7</f>
        <v>33681</v>
      </c>
      <c r="N56" s="19">
        <f>[3]Worksheet!$G$59</f>
        <v>33669</v>
      </c>
      <c r="O56" s="19"/>
      <c r="P56" s="19">
        <v>650194</v>
      </c>
    </row>
    <row r="57" spans="1:16" s="20" customFormat="1">
      <c r="A57" s="17" t="s">
        <v>28</v>
      </c>
      <c r="B57" s="17">
        <v>2</v>
      </c>
      <c r="C57" s="17">
        <v>11448</v>
      </c>
      <c r="D57" s="18" t="s">
        <v>18</v>
      </c>
      <c r="E57" s="17">
        <v>8</v>
      </c>
      <c r="F57" s="19">
        <v>281341</v>
      </c>
      <c r="G57" s="21">
        <v>0</v>
      </c>
      <c r="H57" s="19">
        <v>260627</v>
      </c>
      <c r="I57" s="19">
        <f>'[1]{worksheet}'!$D$78</f>
        <v>256711</v>
      </c>
      <c r="J57" s="19">
        <f t="shared" si="0"/>
        <v>-3916</v>
      </c>
      <c r="K57" s="19"/>
      <c r="L57" s="19">
        <v>20714</v>
      </c>
      <c r="M57" s="19">
        <f>'[2]{worksheet}'!$E$78</f>
        <v>20153</v>
      </c>
      <c r="N57" s="19">
        <f>[3]Worksheet!$G$57</f>
        <v>20222</v>
      </c>
      <c r="O57" s="19"/>
      <c r="P57" s="19">
        <v>281341</v>
      </c>
    </row>
    <row r="58" spans="1:16" s="20" customFormat="1">
      <c r="A58" s="17" t="s">
        <v>28</v>
      </c>
      <c r="B58" s="17">
        <v>3</v>
      </c>
      <c r="C58" s="17">
        <v>11042</v>
      </c>
      <c r="D58" s="18" t="s">
        <v>72</v>
      </c>
      <c r="E58" s="17">
        <v>8</v>
      </c>
      <c r="F58" s="19">
        <v>161027</v>
      </c>
      <c r="G58" s="19">
        <v>0</v>
      </c>
      <c r="H58" s="19">
        <v>150595</v>
      </c>
      <c r="I58" s="19">
        <f>'[1]{worksheet}'!$D$43</f>
        <v>153993</v>
      </c>
      <c r="J58" s="19">
        <f t="shared" si="0"/>
        <v>3398</v>
      </c>
      <c r="K58" s="19"/>
      <c r="L58" s="19">
        <v>10432</v>
      </c>
      <c r="M58" s="19">
        <f>'[2]{worksheet}'!$E$43</f>
        <v>10286</v>
      </c>
      <c r="N58" s="19">
        <f>[3]Worksheet!$G$58</f>
        <v>10812</v>
      </c>
      <c r="O58" s="19"/>
      <c r="P58" s="19">
        <v>161027</v>
      </c>
    </row>
    <row r="59" spans="1:16" s="20" customFormat="1">
      <c r="A59" s="17" t="s">
        <v>28</v>
      </c>
      <c r="B59" s="17">
        <v>4</v>
      </c>
      <c r="C59" s="17">
        <v>11045</v>
      </c>
      <c r="D59" s="18" t="s">
        <v>52</v>
      </c>
      <c r="E59" s="17">
        <v>8</v>
      </c>
      <c r="F59" s="19">
        <v>89453</v>
      </c>
      <c r="G59" s="21">
        <v>0</v>
      </c>
      <c r="H59" s="19">
        <v>85617</v>
      </c>
      <c r="I59" s="19">
        <f>'[1]{worksheet}'!$D$46</f>
        <v>82278</v>
      </c>
      <c r="J59" s="19">
        <f t="shared" si="0"/>
        <v>-3339</v>
      </c>
      <c r="K59" s="19"/>
      <c r="L59" s="19">
        <v>3836</v>
      </c>
      <c r="M59" s="19">
        <f>'[2]{worksheet}'!$E$46</f>
        <v>3598</v>
      </c>
      <c r="N59" s="19">
        <f>[3]Worksheet!$G$52</f>
        <v>3698</v>
      </c>
      <c r="O59" s="19"/>
      <c r="P59" s="19">
        <v>89453</v>
      </c>
    </row>
    <row r="60" spans="1:16" s="20" customFormat="1">
      <c r="A60" s="17" t="s">
        <v>28</v>
      </c>
      <c r="B60" s="17">
        <v>5</v>
      </c>
      <c r="C60" s="17">
        <v>11044</v>
      </c>
      <c r="D60" s="18" t="s">
        <v>17</v>
      </c>
      <c r="E60" s="17">
        <v>8</v>
      </c>
      <c r="F60" s="19">
        <v>73188</v>
      </c>
      <c r="G60" s="19">
        <v>0</v>
      </c>
      <c r="H60" s="19">
        <v>70574</v>
      </c>
      <c r="I60" s="19">
        <f>'[1]{worksheet}'!$D$45</f>
        <v>65521</v>
      </c>
      <c r="J60" s="19">
        <f t="shared" si="0"/>
        <v>-5053</v>
      </c>
      <c r="K60" s="19"/>
      <c r="L60" s="19">
        <v>2614</v>
      </c>
      <c r="M60" s="19">
        <f>'[2]{worksheet}'!$E$45</f>
        <v>2368</v>
      </c>
      <c r="N60" s="19">
        <f>[3]Worksheet!$G$51</f>
        <v>2614</v>
      </c>
      <c r="O60" s="19"/>
      <c r="P60" s="19">
        <v>73188</v>
      </c>
    </row>
    <row r="61" spans="1:16" s="20" customFormat="1">
      <c r="A61" s="17" t="s">
        <v>28</v>
      </c>
      <c r="B61" s="17">
        <v>6</v>
      </c>
      <c r="C61" s="17">
        <v>28815</v>
      </c>
      <c r="D61" s="18" t="s">
        <v>71</v>
      </c>
      <c r="E61" s="17">
        <v>8</v>
      </c>
      <c r="F61" s="19">
        <v>0</v>
      </c>
      <c r="G61" s="19">
        <v>68364</v>
      </c>
      <c r="H61" s="19">
        <v>66121</v>
      </c>
      <c r="I61" s="19">
        <f>'[1]{worksheet}'!$D$89</f>
        <v>64737</v>
      </c>
      <c r="J61" s="19">
        <f t="shared" si="0"/>
        <v>-1384</v>
      </c>
      <c r="K61" s="19"/>
      <c r="L61" s="19">
        <v>2243</v>
      </c>
      <c r="M61" s="19">
        <f>'[2]{worksheet}'!$E$89</f>
        <v>2085</v>
      </c>
      <c r="N61" s="19">
        <f>[3]Worksheet!$G$54</f>
        <v>2168</v>
      </c>
      <c r="O61" s="19"/>
      <c r="P61" s="19">
        <v>68364</v>
      </c>
    </row>
    <row r="62" spans="1:16" s="20" customFormat="1">
      <c r="A62" s="17" t="s">
        <v>28</v>
      </c>
      <c r="B62" s="17">
        <v>7</v>
      </c>
      <c r="C62" s="17">
        <v>21356</v>
      </c>
      <c r="D62" s="18" t="s">
        <v>53</v>
      </c>
      <c r="E62" s="17">
        <v>8</v>
      </c>
      <c r="F62" s="19">
        <v>64816</v>
      </c>
      <c r="G62" s="21">
        <v>0</v>
      </c>
      <c r="H62" s="19">
        <v>60655</v>
      </c>
      <c r="I62" s="19">
        <f>'[1]{worksheet}'!$D$83</f>
        <v>58968</v>
      </c>
      <c r="J62" s="19">
        <f t="shared" si="0"/>
        <v>-1687</v>
      </c>
      <c r="K62" s="19"/>
      <c r="L62" s="19">
        <v>4161</v>
      </c>
      <c r="M62" s="19">
        <f>'[2]{worksheet}'!$E$83</f>
        <v>4035</v>
      </c>
      <c r="N62" s="19">
        <f>[3]Worksheet!$G$55</f>
        <v>4034</v>
      </c>
      <c r="O62" s="19"/>
      <c r="P62" s="19">
        <v>64816</v>
      </c>
    </row>
    <row r="63" spans="1:16" s="20" customFormat="1">
      <c r="A63" s="17" t="s">
        <v>28</v>
      </c>
      <c r="B63" s="17">
        <v>8</v>
      </c>
      <c r="C63" s="17">
        <v>28811</v>
      </c>
      <c r="D63" s="18" t="s">
        <v>109</v>
      </c>
      <c r="E63" s="17">
        <v>8</v>
      </c>
      <c r="F63" s="19">
        <v>45467</v>
      </c>
      <c r="G63" s="21">
        <v>0</v>
      </c>
      <c r="H63" s="19">
        <v>44445</v>
      </c>
      <c r="I63" s="19">
        <f>'[1]{worksheet}'!$D$88</f>
        <v>72585</v>
      </c>
      <c r="J63" s="19">
        <f t="shared" si="0"/>
        <v>28140</v>
      </c>
      <c r="K63" s="19"/>
      <c r="L63" s="19">
        <v>1022</v>
      </c>
      <c r="M63" s="19">
        <f>'[2]{worksheet}'!$E$88</f>
        <v>1717</v>
      </c>
      <c r="N63" s="19">
        <f>[3]Worksheet!$G$53</f>
        <v>1719</v>
      </c>
      <c r="O63" s="19"/>
      <c r="P63" s="19">
        <v>45467</v>
      </c>
    </row>
    <row r="64" spans="1:16" s="20" customFormat="1">
      <c r="A64" s="17" t="s">
        <v>28</v>
      </c>
      <c r="B64" s="17">
        <v>9</v>
      </c>
      <c r="C64" s="17">
        <v>28778</v>
      </c>
      <c r="D64" s="18" t="s">
        <v>110</v>
      </c>
      <c r="E64" s="17">
        <v>8</v>
      </c>
      <c r="F64" s="19">
        <v>33136</v>
      </c>
      <c r="G64" s="21">
        <v>0</v>
      </c>
      <c r="H64" s="19">
        <v>31428</v>
      </c>
      <c r="I64" s="19">
        <f>'[1]{worksheet}'!$D$87</f>
        <v>36529</v>
      </c>
      <c r="J64" s="19">
        <f t="shared" si="0"/>
        <v>5101</v>
      </c>
      <c r="K64" s="19"/>
      <c r="L64" s="19">
        <v>1708</v>
      </c>
      <c r="M64" s="19">
        <f>'[2]{worksheet}'!$E$87</f>
        <v>1949</v>
      </c>
      <c r="N64" s="19">
        <f>[3]Worksheet!$G$56</f>
        <v>1949</v>
      </c>
      <c r="O64" s="19"/>
      <c r="P64" s="19">
        <v>33136</v>
      </c>
    </row>
    <row r="65" spans="1:16" s="5" customFormat="1">
      <c r="A65" s="9" t="s">
        <v>46</v>
      </c>
      <c r="B65" s="9">
        <v>1</v>
      </c>
      <c r="C65" s="9">
        <v>10704</v>
      </c>
      <c r="D65" s="10" t="s">
        <v>45</v>
      </c>
      <c r="E65" s="9">
        <v>8</v>
      </c>
      <c r="F65" s="14">
        <v>191992</v>
      </c>
      <c r="G65" s="14">
        <v>0</v>
      </c>
      <c r="H65" s="14">
        <v>176796</v>
      </c>
      <c r="I65" s="14">
        <f>'[1]{worksheet}'!$D$5</f>
        <v>342443</v>
      </c>
      <c r="J65" s="14">
        <f t="shared" si="0"/>
        <v>165647</v>
      </c>
      <c r="K65" s="14"/>
      <c r="L65" s="14">
        <v>15196</v>
      </c>
      <c r="M65" s="14">
        <f>'[2]{worksheet}'!$E$5</f>
        <v>21915</v>
      </c>
      <c r="N65" s="14">
        <f>[3]Worksheet!$G$15</f>
        <v>27532</v>
      </c>
      <c r="O65" s="14"/>
      <c r="P65" s="14">
        <v>191992</v>
      </c>
    </row>
    <row r="66" spans="1:16" s="5" customFormat="1">
      <c r="A66" s="9" t="s">
        <v>46</v>
      </c>
      <c r="B66" s="9">
        <v>2</v>
      </c>
      <c r="C66" s="9">
        <v>10993</v>
      </c>
      <c r="D66" s="10" t="s">
        <v>103</v>
      </c>
      <c r="E66" s="9">
        <v>8</v>
      </c>
      <c r="F66" s="14">
        <v>0</v>
      </c>
      <c r="G66" s="14">
        <v>156890</v>
      </c>
      <c r="H66" s="14">
        <v>148195</v>
      </c>
      <c r="I66" s="14">
        <f>'[1]{worksheet}'!$D$12</f>
        <v>126575</v>
      </c>
      <c r="J66" s="14">
        <f t="shared" si="0"/>
        <v>-21620</v>
      </c>
      <c r="K66" s="14"/>
      <c r="L66" s="14">
        <v>8695</v>
      </c>
      <c r="M66" s="14">
        <f>'[2]{worksheet}'!$E$12</f>
        <v>7047</v>
      </c>
      <c r="N66" s="14">
        <f>[3]Worksheet!$G$11</f>
        <v>8341</v>
      </c>
      <c r="O66" s="14"/>
      <c r="P66" s="14">
        <v>156890</v>
      </c>
    </row>
    <row r="67" spans="1:16" s="5" customFormat="1">
      <c r="A67" s="9" t="s">
        <v>46</v>
      </c>
      <c r="B67" s="9">
        <v>3</v>
      </c>
      <c r="C67" s="9">
        <v>10991</v>
      </c>
      <c r="D67" s="10" t="s">
        <v>73</v>
      </c>
      <c r="E67" s="9">
        <v>8</v>
      </c>
      <c r="F67" s="14">
        <v>148509</v>
      </c>
      <c r="G67" s="15">
        <v>0</v>
      </c>
      <c r="H67" s="14">
        <v>143457</v>
      </c>
      <c r="I67" s="14">
        <f>'[1]{worksheet}'!$D$10</f>
        <v>125865</v>
      </c>
      <c r="J67" s="14">
        <f t="shared" si="0"/>
        <v>-17592</v>
      </c>
      <c r="K67" s="14"/>
      <c r="L67" s="14">
        <v>5052</v>
      </c>
      <c r="M67" s="14">
        <f>'[2]{worksheet}'!$E$10</f>
        <v>4920</v>
      </c>
      <c r="N67" s="14">
        <f>[3]Worksheet!$G$10</f>
        <v>5218</v>
      </c>
      <c r="O67" s="14"/>
      <c r="P67" s="14">
        <v>148509</v>
      </c>
    </row>
    <row r="68" spans="1:16" s="5" customFormat="1">
      <c r="A68" s="9" t="s">
        <v>46</v>
      </c>
      <c r="B68" s="9">
        <v>4</v>
      </c>
      <c r="C68" s="9">
        <v>10994</v>
      </c>
      <c r="D68" s="10" t="s">
        <v>58</v>
      </c>
      <c r="E68" s="9">
        <v>8</v>
      </c>
      <c r="F68" s="14">
        <v>95410</v>
      </c>
      <c r="G68" s="15">
        <v>0</v>
      </c>
      <c r="H68" s="14">
        <v>92119</v>
      </c>
      <c r="I68" s="14">
        <f>'[1]{worksheet}'!$D$13</f>
        <v>99600</v>
      </c>
      <c r="J68" s="14">
        <f t="shared" si="0"/>
        <v>7481</v>
      </c>
      <c r="K68" s="14"/>
      <c r="L68" s="14">
        <v>3291</v>
      </c>
      <c r="M68" s="14">
        <f>'[2]{worksheet}'!$E$13</f>
        <v>3567</v>
      </c>
      <c r="N68" s="14">
        <f>[3]Worksheet!$G$13</f>
        <v>3573</v>
      </c>
      <c r="O68" s="14"/>
      <c r="P68" s="14">
        <v>95410</v>
      </c>
    </row>
    <row r="69" spans="1:16" s="5" customFormat="1">
      <c r="A69" s="9" t="s">
        <v>46</v>
      </c>
      <c r="B69" s="9">
        <v>5</v>
      </c>
      <c r="C69" s="9">
        <v>23367</v>
      </c>
      <c r="D69" s="10" t="s">
        <v>87</v>
      </c>
      <c r="E69" s="9">
        <v>8</v>
      </c>
      <c r="F69" s="14">
        <v>80405</v>
      </c>
      <c r="G69" s="15">
        <v>0</v>
      </c>
      <c r="H69" s="14">
        <v>77722</v>
      </c>
      <c r="I69" s="14">
        <f>'[1]{worksheet}'!$D$84</f>
        <v>67641</v>
      </c>
      <c r="J69" s="14">
        <f t="shared" ref="J69:J91" si="1">I69-H69</f>
        <v>-10081</v>
      </c>
      <c r="K69" s="14"/>
      <c r="L69" s="14">
        <v>2683</v>
      </c>
      <c r="M69" s="14">
        <f>'[2]{worksheet}'!$E$84</f>
        <v>2239</v>
      </c>
      <c r="N69" s="14">
        <f>[3]Worksheet!$G$14</f>
        <v>2634</v>
      </c>
      <c r="O69" s="14"/>
      <c r="P69" s="14">
        <v>80405</v>
      </c>
    </row>
    <row r="70" spans="1:16" s="5" customFormat="1">
      <c r="A70" s="9" t="s">
        <v>46</v>
      </c>
      <c r="B70" s="9">
        <v>6</v>
      </c>
      <c r="C70" s="9">
        <v>10992</v>
      </c>
      <c r="D70" s="10" t="s">
        <v>105</v>
      </c>
      <c r="E70" s="9">
        <v>8</v>
      </c>
      <c r="F70" s="14">
        <v>67650</v>
      </c>
      <c r="G70" s="14">
        <v>0</v>
      </c>
      <c r="H70" s="14">
        <v>65693</v>
      </c>
      <c r="I70" s="14">
        <f>'[1]{worksheet}'!$D$11</f>
        <v>109753</v>
      </c>
      <c r="J70" s="14">
        <f t="shared" si="1"/>
        <v>44060</v>
      </c>
      <c r="K70" s="14"/>
      <c r="L70" s="14">
        <v>1957</v>
      </c>
      <c r="M70" s="14">
        <f>'[2]{worksheet}'!$E$11</f>
        <v>3152</v>
      </c>
      <c r="N70" s="14">
        <f>[3]Worksheet!$G$12</f>
        <v>3261</v>
      </c>
      <c r="O70" s="14"/>
      <c r="P70" s="14">
        <v>67650</v>
      </c>
    </row>
    <row r="71" spans="1:16" s="20" customFormat="1">
      <c r="A71" s="17" t="s">
        <v>30</v>
      </c>
      <c r="B71" s="17">
        <v>1</v>
      </c>
      <c r="C71" s="17">
        <v>11015</v>
      </c>
      <c r="D71" s="18" t="s">
        <v>57</v>
      </c>
      <c r="E71" s="17">
        <v>8</v>
      </c>
      <c r="F71" s="19">
        <v>0</v>
      </c>
      <c r="G71" s="19">
        <v>510635</v>
      </c>
      <c r="H71" s="19">
        <v>479134</v>
      </c>
      <c r="I71" s="19">
        <f>'[1]{worksheet}'!$D$16</f>
        <v>334113</v>
      </c>
      <c r="J71" s="19">
        <f t="shared" si="1"/>
        <v>-145021</v>
      </c>
      <c r="K71" s="19"/>
      <c r="L71" s="19">
        <v>31501</v>
      </c>
      <c r="M71" s="19">
        <f>'[2]{worksheet}'!$E$16</f>
        <v>20296</v>
      </c>
      <c r="N71" s="19">
        <f>[4]Worksheet!$G$32</f>
        <v>20510</v>
      </c>
      <c r="O71" s="19"/>
      <c r="P71" s="19">
        <v>510635</v>
      </c>
    </row>
    <row r="72" spans="1:16" s="20" customFormat="1">
      <c r="A72" s="17" t="s">
        <v>30</v>
      </c>
      <c r="B72" s="17">
        <v>2</v>
      </c>
      <c r="C72" s="17">
        <v>11446</v>
      </c>
      <c r="D72" s="18" t="s">
        <v>11</v>
      </c>
      <c r="E72" s="17">
        <v>8</v>
      </c>
      <c r="F72" s="19">
        <v>294627</v>
      </c>
      <c r="G72" s="21">
        <v>0</v>
      </c>
      <c r="H72" s="19">
        <v>282448</v>
      </c>
      <c r="I72" s="19">
        <f>'[1]{worksheet}'!$D$76</f>
        <v>326240</v>
      </c>
      <c r="J72" s="19">
        <f t="shared" si="1"/>
        <v>43792</v>
      </c>
      <c r="K72" s="19"/>
      <c r="L72" s="19">
        <v>12179</v>
      </c>
      <c r="M72" s="19">
        <f>'[2]{worksheet}'!$E$76</f>
        <v>12384</v>
      </c>
      <c r="N72" s="19">
        <f>[4]Worksheet!$G$36</f>
        <v>12454</v>
      </c>
      <c r="O72" s="19"/>
      <c r="P72" s="19">
        <v>294627</v>
      </c>
    </row>
    <row r="73" spans="1:16" s="20" customFormat="1" ht="14.4" customHeight="1">
      <c r="A73" s="17" t="s">
        <v>30</v>
      </c>
      <c r="B73" s="17">
        <v>3</v>
      </c>
      <c r="C73" s="17">
        <v>11018</v>
      </c>
      <c r="D73" s="18" t="s">
        <v>88</v>
      </c>
      <c r="E73" s="17">
        <v>8</v>
      </c>
      <c r="F73" s="19">
        <v>216078</v>
      </c>
      <c r="G73" s="19">
        <v>0</v>
      </c>
      <c r="H73" s="19">
        <v>203832</v>
      </c>
      <c r="I73" s="19">
        <f>'[1]{worksheet}'!$D$19</f>
        <v>217022</v>
      </c>
      <c r="J73" s="19">
        <f t="shared" si="1"/>
        <v>13190</v>
      </c>
      <c r="K73" s="19"/>
      <c r="L73" s="19">
        <v>12246</v>
      </c>
      <c r="M73" s="19">
        <f>'[2]{worksheet}'!$E$19</f>
        <v>12625</v>
      </c>
      <c r="N73" s="19">
        <f>[4]Worksheet!$G$33</f>
        <v>12605</v>
      </c>
      <c r="O73" s="19"/>
      <c r="P73" s="19">
        <v>216078</v>
      </c>
    </row>
    <row r="74" spans="1:16" s="20" customFormat="1">
      <c r="A74" s="17" t="s">
        <v>30</v>
      </c>
      <c r="B74" s="17">
        <v>4</v>
      </c>
      <c r="C74" s="17">
        <v>11025</v>
      </c>
      <c r="D74" s="18" t="s">
        <v>41</v>
      </c>
      <c r="E74" s="17">
        <v>8</v>
      </c>
      <c r="F74" s="19">
        <v>198954</v>
      </c>
      <c r="G74" s="19">
        <v>0</v>
      </c>
      <c r="H74" s="19">
        <v>190405</v>
      </c>
      <c r="I74" s="19">
        <f>'[1]{worksheet}'!$D$26</f>
        <v>208691</v>
      </c>
      <c r="J74" s="19">
        <f t="shared" si="1"/>
        <v>18286</v>
      </c>
      <c r="K74" s="19"/>
      <c r="L74" s="19">
        <v>8549</v>
      </c>
      <c r="M74" s="19">
        <f>'[2]{worksheet}'!$E$26</f>
        <v>9435</v>
      </c>
      <c r="N74" s="19">
        <f>[4]Worksheet!$G$35</f>
        <v>9418</v>
      </c>
      <c r="O74" s="19"/>
      <c r="P74" s="19">
        <v>198954</v>
      </c>
    </row>
    <row r="75" spans="1:16" s="20" customFormat="1">
      <c r="A75" s="17" t="s">
        <v>30</v>
      </c>
      <c r="B75" s="17">
        <v>5</v>
      </c>
      <c r="C75" s="17">
        <v>11024</v>
      </c>
      <c r="D75" s="18" t="s">
        <v>91</v>
      </c>
      <c r="E75" s="17">
        <v>8</v>
      </c>
      <c r="F75" s="19">
        <v>133189</v>
      </c>
      <c r="G75" s="19">
        <v>0</v>
      </c>
      <c r="H75" s="19">
        <v>126966</v>
      </c>
      <c r="I75" s="19">
        <f>'[1]{worksheet}'!$D$25</f>
        <v>124639</v>
      </c>
      <c r="J75" s="19">
        <f t="shared" si="1"/>
        <v>-2327</v>
      </c>
      <c r="K75" s="19"/>
      <c r="L75" s="19">
        <v>6223</v>
      </c>
      <c r="M75" s="19">
        <f>'[2]{worksheet}'!$E$25</f>
        <v>6054</v>
      </c>
      <c r="N75" s="19">
        <f>[4]Worksheet!$G$24</f>
        <v>6225</v>
      </c>
      <c r="O75" s="19"/>
      <c r="P75" s="19">
        <v>133189</v>
      </c>
    </row>
    <row r="76" spans="1:16" s="20" customFormat="1">
      <c r="A76" s="17" t="s">
        <v>30</v>
      </c>
      <c r="B76" s="17">
        <v>6</v>
      </c>
      <c r="C76" s="17">
        <v>11013</v>
      </c>
      <c r="D76" s="18" t="s">
        <v>26</v>
      </c>
      <c r="E76" s="17">
        <v>8</v>
      </c>
      <c r="F76" s="19">
        <v>131166</v>
      </c>
      <c r="G76" s="19">
        <v>0</v>
      </c>
      <c r="H76" s="19">
        <v>127069</v>
      </c>
      <c r="I76" s="19">
        <f>'[1]{worksheet}'!$D$14</f>
        <v>136421</v>
      </c>
      <c r="J76" s="19">
        <f t="shared" si="1"/>
        <v>9352</v>
      </c>
      <c r="K76" s="19"/>
      <c r="L76" s="19">
        <v>4097</v>
      </c>
      <c r="M76" s="19">
        <f>'[2]{worksheet}'!$E$14</f>
        <v>4403</v>
      </c>
      <c r="N76" s="19">
        <f>[4]Worksheet!$G$17</f>
        <v>4450</v>
      </c>
      <c r="O76" s="19"/>
      <c r="P76" s="19">
        <v>131166</v>
      </c>
    </row>
    <row r="77" spans="1:16" s="24" customFormat="1">
      <c r="A77" s="17" t="s">
        <v>30</v>
      </c>
      <c r="B77" s="17">
        <v>7</v>
      </c>
      <c r="C77" s="17">
        <v>11022</v>
      </c>
      <c r="D77" s="22" t="s">
        <v>89</v>
      </c>
      <c r="E77" s="17">
        <v>8</v>
      </c>
      <c r="F77" s="23">
        <v>130351</v>
      </c>
      <c r="G77" s="23">
        <v>0</v>
      </c>
      <c r="H77" s="23">
        <v>124946</v>
      </c>
      <c r="I77" s="23">
        <f>'[1]{worksheet}'!$D$23</f>
        <v>110927</v>
      </c>
      <c r="J77" s="19">
        <f t="shared" si="1"/>
        <v>-14019</v>
      </c>
      <c r="K77" s="19"/>
      <c r="L77" s="23">
        <v>5405</v>
      </c>
      <c r="M77" s="23">
        <f>'[2]{worksheet}'!$E$23</f>
        <v>4594</v>
      </c>
      <c r="N77" s="23">
        <f>[4]Worksheet!$G$23</f>
        <v>5262</v>
      </c>
      <c r="O77" s="23"/>
      <c r="P77" s="23">
        <v>130351</v>
      </c>
    </row>
    <row r="78" spans="1:16" s="24" customFormat="1">
      <c r="A78" s="17" t="s">
        <v>30</v>
      </c>
      <c r="B78" s="17">
        <v>8</v>
      </c>
      <c r="C78" s="17">
        <v>11017</v>
      </c>
      <c r="D78" s="22" t="s">
        <v>66</v>
      </c>
      <c r="E78" s="17">
        <v>8</v>
      </c>
      <c r="F78" s="23">
        <v>76615</v>
      </c>
      <c r="G78" s="23">
        <v>35694</v>
      </c>
      <c r="H78" s="23">
        <v>108676</v>
      </c>
      <c r="I78" s="23">
        <f>'[1]{worksheet}'!$D$18</f>
        <v>104321</v>
      </c>
      <c r="J78" s="19">
        <f t="shared" si="1"/>
        <v>-4355</v>
      </c>
      <c r="K78" s="19"/>
      <c r="L78" s="23">
        <v>3633</v>
      </c>
      <c r="M78" s="23">
        <f>'[2]{worksheet}'!$E$18</f>
        <v>3450</v>
      </c>
      <c r="N78" s="23">
        <f>[4]Worksheet!$G$19</f>
        <v>3509</v>
      </c>
      <c r="O78" s="23"/>
      <c r="P78" s="23">
        <v>112309</v>
      </c>
    </row>
    <row r="79" spans="1:16" s="24" customFormat="1">
      <c r="A79" s="17" t="s">
        <v>30</v>
      </c>
      <c r="B79" s="17">
        <v>9</v>
      </c>
      <c r="C79" s="17">
        <v>11021</v>
      </c>
      <c r="D79" s="22" t="s">
        <v>74</v>
      </c>
      <c r="E79" s="17">
        <v>8</v>
      </c>
      <c r="F79" s="23">
        <v>0</v>
      </c>
      <c r="G79" s="23">
        <v>98814</v>
      </c>
      <c r="H79" s="23">
        <v>95780</v>
      </c>
      <c r="I79" s="23">
        <f>'[1]{worksheet}'!$D$22</f>
        <v>99186</v>
      </c>
      <c r="J79" s="19">
        <f t="shared" si="1"/>
        <v>3406</v>
      </c>
      <c r="K79" s="19"/>
      <c r="L79" s="23">
        <v>3034</v>
      </c>
      <c r="M79" s="23">
        <f>'[2]{worksheet}'!$E$22</f>
        <v>3058</v>
      </c>
      <c r="N79" s="23">
        <f>[4]Worksheet!$G$22</f>
        <v>3086</v>
      </c>
      <c r="O79" s="23"/>
      <c r="P79" s="23">
        <v>98814</v>
      </c>
    </row>
    <row r="80" spans="1:16" s="24" customFormat="1">
      <c r="A80" s="17" t="s">
        <v>30</v>
      </c>
      <c r="B80" s="17">
        <v>10</v>
      </c>
      <c r="C80" s="17">
        <v>11014</v>
      </c>
      <c r="D80" s="22" t="s">
        <v>111</v>
      </c>
      <c r="E80" s="17">
        <v>8</v>
      </c>
      <c r="F80" s="23">
        <v>94360</v>
      </c>
      <c r="G80" s="23">
        <v>0</v>
      </c>
      <c r="H80" s="23">
        <v>90261</v>
      </c>
      <c r="I80" s="23">
        <f>'[1]{worksheet}'!$D$15</f>
        <v>112113</v>
      </c>
      <c r="J80" s="19">
        <f t="shared" si="1"/>
        <v>21852</v>
      </c>
      <c r="K80" s="19"/>
      <c r="L80" s="23">
        <v>4099</v>
      </c>
      <c r="M80" s="23">
        <f>'[2]{worksheet}'!$E$15</f>
        <v>4730</v>
      </c>
      <c r="N80" s="23">
        <f>[4]Worksheet!$G$18</f>
        <v>4804</v>
      </c>
      <c r="O80" s="23"/>
      <c r="P80" s="23">
        <v>94360</v>
      </c>
    </row>
    <row r="81" spans="1:16" s="24" customFormat="1">
      <c r="A81" s="17" t="s">
        <v>30</v>
      </c>
      <c r="B81" s="17">
        <v>11</v>
      </c>
      <c r="C81" s="17">
        <v>11027</v>
      </c>
      <c r="D81" s="22" t="s">
        <v>112</v>
      </c>
      <c r="E81" s="17">
        <v>8</v>
      </c>
      <c r="F81" s="23">
        <v>71192</v>
      </c>
      <c r="G81" s="23">
        <v>20996</v>
      </c>
      <c r="H81" s="23">
        <v>90098</v>
      </c>
      <c r="I81" s="23">
        <f>'[1]{worksheet}'!$D$28</f>
        <v>81722</v>
      </c>
      <c r="J81" s="19">
        <f t="shared" si="1"/>
        <v>-8376</v>
      </c>
      <c r="K81" s="19"/>
      <c r="L81" s="23">
        <v>2090</v>
      </c>
      <c r="M81" s="23">
        <f>'[2]{worksheet}'!$E$28</f>
        <v>1738</v>
      </c>
      <c r="N81" s="23">
        <f>[4]Worksheet!$G$26</f>
        <v>1783</v>
      </c>
      <c r="O81" s="23"/>
      <c r="P81" s="23">
        <v>92188</v>
      </c>
    </row>
    <row r="82" spans="1:16" s="24" customFormat="1">
      <c r="A82" s="17" t="s">
        <v>30</v>
      </c>
      <c r="B82" s="17">
        <v>12</v>
      </c>
      <c r="C82" s="17">
        <v>11020</v>
      </c>
      <c r="D82" s="22" t="s">
        <v>90</v>
      </c>
      <c r="E82" s="17">
        <v>8</v>
      </c>
      <c r="F82" s="23">
        <v>86779</v>
      </c>
      <c r="G82" s="23">
        <v>0</v>
      </c>
      <c r="H82" s="23">
        <v>84656</v>
      </c>
      <c r="I82" s="23">
        <f>'[1]{worksheet}'!$D$21</f>
        <v>82397</v>
      </c>
      <c r="J82" s="19">
        <f t="shared" si="1"/>
        <v>-2259</v>
      </c>
      <c r="K82" s="19"/>
      <c r="L82" s="23">
        <v>2123</v>
      </c>
      <c r="M82" s="23">
        <f>'[2]{worksheet}'!$E$21</f>
        <v>2068</v>
      </c>
      <c r="N82" s="23">
        <f>[4]Worksheet!$G$21</f>
        <v>2073</v>
      </c>
      <c r="O82" s="23"/>
      <c r="P82" s="23">
        <v>86779</v>
      </c>
    </row>
    <row r="83" spans="1:16" s="24" customFormat="1">
      <c r="A83" s="17" t="s">
        <v>30</v>
      </c>
      <c r="B83" s="17">
        <v>13</v>
      </c>
      <c r="C83" s="17">
        <v>11026</v>
      </c>
      <c r="D83" s="22" t="s">
        <v>56</v>
      </c>
      <c r="E83" s="17">
        <v>8</v>
      </c>
      <c r="F83" s="23">
        <v>2223</v>
      </c>
      <c r="G83" s="23">
        <v>81472</v>
      </c>
      <c r="H83" s="23">
        <v>81184</v>
      </c>
      <c r="I83" s="23">
        <f>'[1]{worksheet}'!$D$27</f>
        <v>93399</v>
      </c>
      <c r="J83" s="19">
        <f t="shared" si="1"/>
        <v>12215</v>
      </c>
      <c r="K83" s="19"/>
      <c r="L83" s="23">
        <v>2511</v>
      </c>
      <c r="M83" s="23">
        <f>'[2]{worksheet}'!$E$27</f>
        <v>2761</v>
      </c>
      <c r="N83" s="23">
        <f>[4]Worksheet!$G$25</f>
        <v>2771</v>
      </c>
      <c r="O83" s="23"/>
      <c r="P83" s="23">
        <v>83695</v>
      </c>
    </row>
    <row r="84" spans="1:16" s="24" customFormat="1">
      <c r="A84" s="17" t="s">
        <v>30</v>
      </c>
      <c r="B84" s="17">
        <v>14</v>
      </c>
      <c r="C84" s="17">
        <v>11029</v>
      </c>
      <c r="D84" s="22" t="s">
        <v>113</v>
      </c>
      <c r="E84" s="17">
        <v>8</v>
      </c>
      <c r="F84" s="23">
        <v>72430</v>
      </c>
      <c r="G84" s="23">
        <v>0</v>
      </c>
      <c r="H84" s="23">
        <v>69599</v>
      </c>
      <c r="I84" s="23">
        <f>'[1]{worksheet}'!$D$30</f>
        <v>64413</v>
      </c>
      <c r="J84" s="19">
        <f t="shared" si="1"/>
        <v>-5186</v>
      </c>
      <c r="K84" s="19"/>
      <c r="L84" s="23">
        <v>2831</v>
      </c>
      <c r="M84" s="23">
        <f>'[2]{worksheet}'!$E$30</f>
        <v>2575</v>
      </c>
      <c r="N84" s="23">
        <f>[4]Worksheet!$G$28</f>
        <v>2723</v>
      </c>
      <c r="O84" s="23"/>
      <c r="P84" s="23">
        <v>72430</v>
      </c>
    </row>
    <row r="85" spans="1:16" s="24" customFormat="1">
      <c r="A85" s="17" t="s">
        <v>30</v>
      </c>
      <c r="B85" s="17">
        <v>15</v>
      </c>
      <c r="C85" s="17">
        <v>10671</v>
      </c>
      <c r="D85" s="22" t="s">
        <v>108</v>
      </c>
      <c r="E85" s="17">
        <v>8</v>
      </c>
      <c r="F85" s="23">
        <v>0</v>
      </c>
      <c r="G85" s="23">
        <v>68066</v>
      </c>
      <c r="H85" s="23">
        <v>68066</v>
      </c>
      <c r="I85" s="23">
        <f>'[1]{worksheet}'!$D$4</f>
        <v>816465</v>
      </c>
      <c r="J85" s="19">
        <f t="shared" si="1"/>
        <v>748399</v>
      </c>
      <c r="K85" s="19"/>
      <c r="L85" s="22">
        <v>0</v>
      </c>
      <c r="M85" s="23">
        <f>'[2]{worksheet}'!$E$4</f>
        <v>76635</v>
      </c>
      <c r="N85" s="23">
        <f>[4]Worksheet!$G$16</f>
        <v>84999</v>
      </c>
      <c r="O85" s="22"/>
      <c r="P85" s="23">
        <v>68066</v>
      </c>
    </row>
    <row r="86" spans="1:16" s="24" customFormat="1">
      <c r="A86" s="17" t="s">
        <v>30</v>
      </c>
      <c r="B86" s="17">
        <v>16</v>
      </c>
      <c r="C86" s="17">
        <v>25058</v>
      </c>
      <c r="D86" s="22" t="s">
        <v>75</v>
      </c>
      <c r="E86" s="17">
        <v>8</v>
      </c>
      <c r="F86" s="23">
        <v>64907</v>
      </c>
      <c r="G86" s="23">
        <v>0</v>
      </c>
      <c r="H86" s="23">
        <v>62817</v>
      </c>
      <c r="I86" s="23">
        <f>'[1]{worksheet}'!$D$85</f>
        <v>61175</v>
      </c>
      <c r="J86" s="19">
        <f t="shared" si="1"/>
        <v>-1642</v>
      </c>
      <c r="K86" s="19"/>
      <c r="L86" s="23">
        <v>2090</v>
      </c>
      <c r="M86" s="23">
        <f>'[2]{worksheet}'!$E$85</f>
        <v>2040</v>
      </c>
      <c r="N86" s="23">
        <f>[4]Worksheet!$G$30</f>
        <v>2090</v>
      </c>
      <c r="O86" s="23"/>
      <c r="P86" s="23">
        <v>64907</v>
      </c>
    </row>
    <row r="87" spans="1:16" s="24" customFormat="1">
      <c r="A87" s="17" t="s">
        <v>30</v>
      </c>
      <c r="B87" s="17">
        <v>17</v>
      </c>
      <c r="C87" s="17">
        <v>11028</v>
      </c>
      <c r="D87" s="22" t="s">
        <v>44</v>
      </c>
      <c r="E87" s="17">
        <v>8</v>
      </c>
      <c r="F87" s="23">
        <v>58367</v>
      </c>
      <c r="G87" s="23">
        <v>0</v>
      </c>
      <c r="H87" s="23">
        <v>56150</v>
      </c>
      <c r="I87" s="23">
        <f>'[1]{worksheet}'!$D$29</f>
        <v>56694</v>
      </c>
      <c r="J87" s="19">
        <f t="shared" si="1"/>
        <v>544</v>
      </c>
      <c r="K87" s="19"/>
      <c r="L87" s="23">
        <v>2217</v>
      </c>
      <c r="M87" s="23">
        <f>'[2]{worksheet}'!$E$29</f>
        <v>2207</v>
      </c>
      <c r="N87" s="23">
        <f>[4]Worksheet!$G$27</f>
        <v>2217</v>
      </c>
      <c r="O87" s="23"/>
      <c r="P87" s="23">
        <v>58367</v>
      </c>
    </row>
    <row r="88" spans="1:16" s="24" customFormat="1">
      <c r="A88" s="17" t="s">
        <v>30</v>
      </c>
      <c r="B88" s="17">
        <v>18</v>
      </c>
      <c r="C88" s="17">
        <v>11019</v>
      </c>
      <c r="D88" s="22" t="s">
        <v>106</v>
      </c>
      <c r="E88" s="17">
        <v>8</v>
      </c>
      <c r="F88" s="23">
        <v>6227</v>
      </c>
      <c r="G88" s="23">
        <v>47834</v>
      </c>
      <c r="H88" s="23">
        <v>52655</v>
      </c>
      <c r="I88" s="23">
        <f>'[1]{worksheet}'!$D$20</f>
        <v>72237</v>
      </c>
      <c r="J88" s="19">
        <f t="shared" si="1"/>
        <v>19582</v>
      </c>
      <c r="K88" s="19"/>
      <c r="L88" s="23">
        <v>1406</v>
      </c>
      <c r="M88" s="23">
        <f>'[2]{worksheet}'!$E$20</f>
        <v>1790</v>
      </c>
      <c r="N88" s="23">
        <f>[4]Worksheet!$G$20</f>
        <v>2182</v>
      </c>
      <c r="O88" s="23"/>
      <c r="P88" s="23">
        <v>54061</v>
      </c>
    </row>
    <row r="89" spans="1:16" s="24" customFormat="1">
      <c r="A89" s="17" t="s">
        <v>30</v>
      </c>
      <c r="B89" s="17">
        <v>19</v>
      </c>
      <c r="C89" s="17">
        <v>11016</v>
      </c>
      <c r="D89" s="22" t="s">
        <v>92</v>
      </c>
      <c r="E89" s="17">
        <v>8</v>
      </c>
      <c r="F89" s="23">
        <v>28156</v>
      </c>
      <c r="G89" s="22">
        <v>0</v>
      </c>
      <c r="H89" s="23">
        <v>27589</v>
      </c>
      <c r="I89" s="23">
        <f>'[1]{worksheet}'!$D$17</f>
        <v>24703</v>
      </c>
      <c r="J89" s="19">
        <f t="shared" si="1"/>
        <v>-2886</v>
      </c>
      <c r="K89" s="19"/>
      <c r="L89" s="22">
        <v>567</v>
      </c>
      <c r="M89" s="23">
        <f>'[2]{worksheet}'!$E$17</f>
        <v>462</v>
      </c>
      <c r="N89" s="23">
        <f>[4]Worksheet!$G$29</f>
        <v>578</v>
      </c>
      <c r="O89" s="22"/>
      <c r="P89" s="23">
        <v>28156</v>
      </c>
    </row>
    <row r="90" spans="1:16" s="24" customFormat="1">
      <c r="A90" s="17" t="s">
        <v>30</v>
      </c>
      <c r="B90" s="17">
        <v>20</v>
      </c>
      <c r="C90" s="17">
        <v>25059</v>
      </c>
      <c r="D90" s="22" t="s">
        <v>23</v>
      </c>
      <c r="E90" s="17">
        <v>8</v>
      </c>
      <c r="F90" s="23">
        <v>15304</v>
      </c>
      <c r="G90" s="22">
        <v>0</v>
      </c>
      <c r="H90" s="23">
        <v>14763</v>
      </c>
      <c r="I90" s="23">
        <f>'[1]{worksheet}'!$D$86</f>
        <v>42400</v>
      </c>
      <c r="J90" s="19">
        <f t="shared" si="1"/>
        <v>27637</v>
      </c>
      <c r="K90" s="19"/>
      <c r="L90" s="22">
        <v>541</v>
      </c>
      <c r="M90" s="23">
        <f>'[2]{worksheet}'!$E$86</f>
        <v>1375</v>
      </c>
      <c r="N90" s="23">
        <f>[4]Worksheet!$G$31</f>
        <v>1672</v>
      </c>
      <c r="O90" s="22"/>
      <c r="P90" s="23">
        <v>15304</v>
      </c>
    </row>
    <row r="91" spans="1:16" s="24" customFormat="1">
      <c r="A91" s="17" t="s">
        <v>30</v>
      </c>
      <c r="B91" s="17">
        <v>21</v>
      </c>
      <c r="C91" s="17">
        <v>11023</v>
      </c>
      <c r="D91" s="22" t="s">
        <v>114</v>
      </c>
      <c r="E91" s="17">
        <v>8</v>
      </c>
      <c r="F91" s="23">
        <v>6321</v>
      </c>
      <c r="G91" s="22">
        <v>27</v>
      </c>
      <c r="H91" s="23">
        <v>5989</v>
      </c>
      <c r="I91" s="23">
        <f>'[1]{worksheet}'!$D$24</f>
        <v>207000</v>
      </c>
      <c r="J91" s="19">
        <f t="shared" si="1"/>
        <v>201011</v>
      </c>
      <c r="K91" s="19"/>
      <c r="L91" s="22">
        <v>359</v>
      </c>
      <c r="M91" s="23">
        <f>'[2]{worksheet}'!$E$24</f>
        <v>10443</v>
      </c>
      <c r="N91" s="23">
        <f>[4]Worksheet!$G$34</f>
        <v>10458</v>
      </c>
      <c r="O91" s="22"/>
      <c r="P91" s="23">
        <v>6348</v>
      </c>
    </row>
    <row r="94" spans="1:16">
      <c r="D94" s="140" t="s">
        <v>124</v>
      </c>
      <c r="E94" s="140"/>
      <c r="F94" s="140"/>
      <c r="G94" s="140"/>
      <c r="H94" s="140"/>
      <c r="I94" s="140"/>
    </row>
  </sheetData>
  <autoFilter ref="A1:A91"/>
  <mergeCells count="18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L2:L3"/>
    <mergeCell ref="I2:I3"/>
    <mergeCell ref="D94:I94"/>
    <mergeCell ref="J2:J3"/>
    <mergeCell ref="K2:K3"/>
    <mergeCell ref="M2:M3"/>
    <mergeCell ref="N2:N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44"/>
  <sheetViews>
    <sheetView zoomScale="80" zoomScaleNormal="80" zoomScaleSheetLayoutView="86" workbookViewId="0">
      <selection activeCell="C35" sqref="C35:E44"/>
    </sheetView>
  </sheetViews>
  <sheetFormatPr defaultRowHeight="14.4"/>
  <cols>
    <col min="3" max="3" width="25" customWidth="1"/>
    <col min="4" max="4" width="17.5546875" customWidth="1"/>
    <col min="5" max="5" width="17.44140625" customWidth="1"/>
    <col min="6" max="6" width="18.6640625" customWidth="1"/>
  </cols>
  <sheetData>
    <row r="3" spans="3:5">
      <c r="C3" s="223" t="s">
        <v>47</v>
      </c>
      <c r="D3" s="223" t="s">
        <v>48</v>
      </c>
      <c r="E3" s="223" t="s">
        <v>121</v>
      </c>
    </row>
    <row r="4" spans="3:5">
      <c r="C4" s="223"/>
      <c r="D4" s="223"/>
      <c r="E4" s="223"/>
    </row>
    <row r="5" spans="3:5" ht="38.4">
      <c r="C5" s="25">
        <v>8</v>
      </c>
      <c r="D5" s="26" t="s">
        <v>31</v>
      </c>
      <c r="E5" s="36">
        <f>'เขตสุขภาพที่ 8 '!$J$16</f>
        <v>2234718</v>
      </c>
    </row>
    <row r="6" spans="3:5" ht="38.4">
      <c r="C6" s="25">
        <v>8</v>
      </c>
      <c r="D6" s="26" t="s">
        <v>39</v>
      </c>
      <c r="E6" s="36">
        <f>'เขตสุขภาพที่ 8 '!$J$25</f>
        <v>964797</v>
      </c>
    </row>
    <row r="7" spans="3:5" ht="38.4">
      <c r="C7" s="25">
        <v>8</v>
      </c>
      <c r="D7" s="26" t="s">
        <v>27</v>
      </c>
      <c r="E7" s="36">
        <f>'เขตสุขภาพที่ 8 '!$J$40</f>
        <v>2044207</v>
      </c>
    </row>
    <row r="8" spans="3:5" ht="38.4">
      <c r="C8" s="25">
        <v>8</v>
      </c>
      <c r="D8" s="26" t="s">
        <v>29</v>
      </c>
      <c r="E8" s="36">
        <f>'เขตสุขภาพที่ 8 '!$J$59</f>
        <v>3467537</v>
      </c>
    </row>
    <row r="9" spans="3:5" ht="38.4">
      <c r="C9" s="27">
        <v>8</v>
      </c>
      <c r="D9" s="28" t="s">
        <v>28</v>
      </c>
      <c r="E9" s="37">
        <f>'เขตสุขภาพที่ 8 '!$J$69</f>
        <v>1510965</v>
      </c>
    </row>
    <row r="10" spans="3:5" ht="38.4">
      <c r="C10" s="25">
        <v>8</v>
      </c>
      <c r="D10" s="26" t="s">
        <v>46</v>
      </c>
      <c r="E10" s="36">
        <f>'เขตสุขภาพที่ 8 '!$J$76</f>
        <v>1171348</v>
      </c>
    </row>
    <row r="11" spans="3:5" ht="38.4">
      <c r="C11" s="25">
        <v>8</v>
      </c>
      <c r="D11" s="26" t="s">
        <v>30</v>
      </c>
      <c r="E11" s="36">
        <f>'เขตสุขภาพที่ 8 '!$J$98</f>
        <v>3668419</v>
      </c>
    </row>
    <row r="12" spans="3:5" ht="36">
      <c r="C12" s="224" t="s">
        <v>50</v>
      </c>
      <c r="D12" s="224"/>
      <c r="E12" s="29">
        <f>SUM(E5:E11)</f>
        <v>15061991</v>
      </c>
    </row>
    <row r="17" spans="3:6">
      <c r="C17" s="225"/>
      <c r="D17" s="222" t="s">
        <v>3</v>
      </c>
      <c r="E17" s="222" t="s">
        <v>7</v>
      </c>
      <c r="F17" s="222" t="s">
        <v>8</v>
      </c>
    </row>
    <row r="18" spans="3:6">
      <c r="C18" s="226"/>
      <c r="D18" s="222"/>
      <c r="E18" s="222"/>
      <c r="F18" s="222"/>
    </row>
    <row r="19" spans="3:6" ht="38.4">
      <c r="C19" s="25"/>
      <c r="D19" s="26" t="s">
        <v>31</v>
      </c>
      <c r="E19" s="36">
        <f>'เขตสุขภาพที่ 8 '!H16</f>
        <v>2136779</v>
      </c>
      <c r="F19" s="36">
        <f>'เขตสุขภาพที่ 8 '!I16</f>
        <v>97939</v>
      </c>
    </row>
    <row r="20" spans="3:6" ht="38.4">
      <c r="C20" s="25"/>
      <c r="D20" s="26" t="s">
        <v>39</v>
      </c>
      <c r="E20" s="36">
        <f>'เขตสุขภาพที่ 8 '!H25</f>
        <v>910496</v>
      </c>
      <c r="F20" s="36">
        <f>'เขตสุขภาพที่ 8 '!I25</f>
        <v>54301</v>
      </c>
    </row>
    <row r="21" spans="3:6" ht="38.4">
      <c r="C21" s="25"/>
      <c r="D21" s="26" t="s">
        <v>27</v>
      </c>
      <c r="E21" s="36">
        <f>'เขตสุขภาพที่ 8 '!H40</f>
        <v>1935255</v>
      </c>
      <c r="F21" s="36">
        <f>'เขตสุขภาพที่ 8 '!I40</f>
        <v>108952</v>
      </c>
    </row>
    <row r="22" spans="3:6" ht="38.4">
      <c r="C22" s="25"/>
      <c r="D22" s="26" t="s">
        <v>29</v>
      </c>
      <c r="E22" s="36">
        <f>'เขตสุขภาพที่ 8 '!H59</f>
        <v>3277802</v>
      </c>
      <c r="F22" s="36">
        <f>'เขตสุขภาพที่ 8 '!I59</f>
        <v>189735</v>
      </c>
    </row>
    <row r="23" spans="3:6" ht="38.4">
      <c r="C23" s="27"/>
      <c r="D23" s="28" t="s">
        <v>28</v>
      </c>
      <c r="E23" s="37">
        <f>'เขตสุขภาพที่ 8 '!H69</f>
        <v>1422165</v>
      </c>
      <c r="F23" s="37">
        <f>'เขตสุขภาพที่ 8 '!I69</f>
        <v>88800</v>
      </c>
    </row>
    <row r="24" spans="3:6" ht="38.4">
      <c r="C24" s="25"/>
      <c r="D24" s="26" t="s">
        <v>46</v>
      </c>
      <c r="E24" s="36">
        <f>'เขตสุขภาพที่ 8 '!H76</f>
        <v>1109461</v>
      </c>
      <c r="F24" s="36">
        <f>'เขตสุขภาพที่ 8 '!I76</f>
        <v>61887</v>
      </c>
    </row>
    <row r="25" spans="3:6" ht="38.4">
      <c r="C25" s="25"/>
      <c r="D25" s="26" t="s">
        <v>30</v>
      </c>
      <c r="E25" s="36">
        <f>'เขตสุขภาพที่ 8 '!H98</f>
        <v>3479475</v>
      </c>
      <c r="F25" s="36">
        <f>'เขตสุขภาพที่ 8 '!I98</f>
        <v>188944</v>
      </c>
    </row>
    <row r="26" spans="3:6" ht="38.4">
      <c r="D26" s="34" t="s">
        <v>50</v>
      </c>
      <c r="E26" s="39">
        <f>SUM(E19:E25)</f>
        <v>14271433</v>
      </c>
      <c r="F26" s="40">
        <f>SUM(F19:F25)</f>
        <v>790558</v>
      </c>
    </row>
    <row r="35" spans="3:5">
      <c r="C35" s="222" t="s">
        <v>3</v>
      </c>
      <c r="D35" s="222" t="s">
        <v>7</v>
      </c>
      <c r="E35" s="222" t="s">
        <v>8</v>
      </c>
    </row>
    <row r="36" spans="3:5">
      <c r="C36" s="222"/>
      <c r="D36" s="222"/>
      <c r="E36" s="222"/>
    </row>
    <row r="37" spans="3:5" ht="38.4" customHeight="1">
      <c r="C37" s="42" t="str">
        <f>D22</f>
        <v>สกลนคร</v>
      </c>
      <c r="D37" s="44">
        <f>E22</f>
        <v>3277802</v>
      </c>
      <c r="E37" s="44">
        <f>F22</f>
        <v>189735</v>
      </c>
    </row>
    <row r="38" spans="3:5" ht="38.4" customHeight="1">
      <c r="C38" s="42" t="str">
        <f>D25</f>
        <v>อุดรธานี</v>
      </c>
      <c r="D38" s="44">
        <f>E25</f>
        <v>3479475</v>
      </c>
      <c r="E38" s="44">
        <f>F25</f>
        <v>188944</v>
      </c>
    </row>
    <row r="39" spans="3:5" ht="38.4" customHeight="1">
      <c r="C39" s="42" t="str">
        <f>D21</f>
        <v>เลย</v>
      </c>
      <c r="D39" s="44">
        <f>E21</f>
        <v>1935255</v>
      </c>
      <c r="E39" s="44">
        <f>F21</f>
        <v>108952</v>
      </c>
    </row>
    <row r="40" spans="3:5" ht="38.4" customHeight="1">
      <c r="C40" s="42" t="str">
        <f>D19</f>
        <v>นครพนม</v>
      </c>
      <c r="D40" s="44">
        <f>E19</f>
        <v>2136779</v>
      </c>
      <c r="E40" s="44">
        <f>F19</f>
        <v>97939</v>
      </c>
    </row>
    <row r="41" spans="3:5" ht="38.4" customHeight="1">
      <c r="C41" s="42" t="str">
        <f>D23</f>
        <v>หนองคาย</v>
      </c>
      <c r="D41" s="44">
        <f>E23</f>
        <v>1422165</v>
      </c>
      <c r="E41" s="44">
        <f>F23</f>
        <v>88800</v>
      </c>
    </row>
    <row r="42" spans="3:5" ht="38.4" customHeight="1">
      <c r="C42" s="42" t="str">
        <f>D20</f>
        <v>บึงกาฬ</v>
      </c>
      <c r="D42" s="44">
        <f>E20</f>
        <v>910496</v>
      </c>
      <c r="E42" s="44">
        <f>F20</f>
        <v>54301</v>
      </c>
    </row>
    <row r="43" spans="3:5" ht="38.4" customHeight="1">
      <c r="C43" s="42" t="str">
        <f>D24</f>
        <v>หนองบัวลำภู</v>
      </c>
      <c r="D43" s="44">
        <f>E24</f>
        <v>1109461</v>
      </c>
      <c r="E43" s="44">
        <f>F24</f>
        <v>61887</v>
      </c>
    </row>
    <row r="44" spans="3:5" ht="38.4" customHeight="1">
      <c r="C44" s="43" t="str">
        <f>D26</f>
        <v>ผลรวม</v>
      </c>
      <c r="D44" s="44">
        <f>E26</f>
        <v>14271433</v>
      </c>
      <c r="E44" s="44">
        <f>F26</f>
        <v>790558</v>
      </c>
    </row>
  </sheetData>
  <mergeCells count="11">
    <mergeCell ref="C35:C36"/>
    <mergeCell ref="D35:D36"/>
    <mergeCell ref="E35:E36"/>
    <mergeCell ref="F17:F18"/>
    <mergeCell ref="C3:C4"/>
    <mergeCell ref="D3:D4"/>
    <mergeCell ref="E3:E4"/>
    <mergeCell ref="C12:D12"/>
    <mergeCell ref="C17:C18"/>
    <mergeCell ref="D17:D18"/>
    <mergeCell ref="E17:E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selection activeCell="D16" sqref="D16"/>
    </sheetView>
  </sheetViews>
  <sheetFormatPr defaultRowHeight="14.4"/>
  <cols>
    <col min="1" max="1" width="11.6640625" customWidth="1"/>
    <col min="2" max="2" width="5.6640625" style="1" customWidth="1"/>
    <col min="3" max="3" width="9.6640625" style="1" customWidth="1"/>
    <col min="4" max="4" width="32.5546875" customWidth="1"/>
    <col min="5" max="5" width="7.33203125" style="1" customWidth="1"/>
    <col min="6" max="6" width="12.6640625" customWidth="1"/>
    <col min="7" max="7" width="14.109375" customWidth="1"/>
    <col min="8" max="8" width="12.88671875" customWidth="1"/>
    <col min="9" max="9" width="15" customWidth="1"/>
    <col min="10" max="10" width="12.6640625" customWidth="1"/>
    <col min="11" max="11" width="14.109375" style="38" customWidth="1"/>
    <col min="12" max="12" width="13.6640625" hidden="1" customWidth="1"/>
  </cols>
  <sheetData>
    <row r="1" spans="1:17" ht="18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58"/>
    </row>
    <row r="2" spans="1:17" s="11" customFormat="1" ht="13.8" customHeight="1">
      <c r="A2" s="131" t="s">
        <v>3</v>
      </c>
      <c r="B2" s="131" t="s">
        <v>1</v>
      </c>
      <c r="C2" s="133" t="s">
        <v>2</v>
      </c>
      <c r="D2" s="133" t="s">
        <v>4</v>
      </c>
      <c r="E2" s="133" t="s">
        <v>47</v>
      </c>
      <c r="F2" s="133" t="s">
        <v>5</v>
      </c>
      <c r="G2" s="133" t="s">
        <v>6</v>
      </c>
      <c r="H2" s="133" t="s">
        <v>7</v>
      </c>
      <c r="I2" s="138" t="s">
        <v>133</v>
      </c>
      <c r="J2" s="133" t="s">
        <v>8</v>
      </c>
      <c r="K2" s="67" t="s">
        <v>136</v>
      </c>
      <c r="L2" s="133" t="s">
        <v>9</v>
      </c>
    </row>
    <row r="3" spans="1:17" s="11" customFormat="1">
      <c r="A3" s="132"/>
      <c r="B3" s="132"/>
      <c r="C3" s="134"/>
      <c r="D3" s="134"/>
      <c r="E3" s="134"/>
      <c r="F3" s="134"/>
      <c r="G3" s="134"/>
      <c r="H3" s="134"/>
      <c r="I3" s="139"/>
      <c r="J3" s="134"/>
      <c r="K3" s="68"/>
      <c r="L3" s="134"/>
    </row>
    <row r="4" spans="1:17" s="20" customFormat="1">
      <c r="A4" s="17" t="s">
        <v>31</v>
      </c>
      <c r="B4" s="17">
        <v>1</v>
      </c>
      <c r="C4" s="17">
        <v>10711</v>
      </c>
      <c r="D4" s="18" t="s">
        <v>76</v>
      </c>
      <c r="E4" s="17">
        <v>8</v>
      </c>
      <c r="F4" s="19">
        <v>395012</v>
      </c>
      <c r="G4" s="19">
        <v>0</v>
      </c>
      <c r="H4" s="19">
        <v>368147</v>
      </c>
      <c r="I4" s="52">
        <v>359091</v>
      </c>
      <c r="J4" s="19">
        <v>26865</v>
      </c>
      <c r="K4" s="66">
        <v>27733</v>
      </c>
      <c r="L4" s="19">
        <v>395012</v>
      </c>
    </row>
    <row r="5" spans="1:17" s="20" customFormat="1">
      <c r="A5" s="17" t="s">
        <v>31</v>
      </c>
      <c r="B5" s="17">
        <v>11</v>
      </c>
      <c r="C5" s="17">
        <v>11104</v>
      </c>
      <c r="D5" s="18" t="s">
        <v>77</v>
      </c>
      <c r="E5" s="17">
        <v>8</v>
      </c>
      <c r="F5" s="19">
        <v>71030</v>
      </c>
      <c r="G5" s="19">
        <v>0</v>
      </c>
      <c r="H5" s="19">
        <v>69294</v>
      </c>
      <c r="I5" s="52">
        <v>94475</v>
      </c>
      <c r="J5" s="19">
        <v>1736</v>
      </c>
      <c r="K5" s="66">
        <v>2359</v>
      </c>
      <c r="L5" s="19">
        <v>301820</v>
      </c>
      <c r="M5" s="128" t="s">
        <v>137</v>
      </c>
      <c r="N5" s="129"/>
      <c r="O5" s="129"/>
      <c r="P5" s="129"/>
      <c r="Q5" s="129"/>
    </row>
    <row r="6" spans="1:17" s="20" customFormat="1">
      <c r="A6" s="17" t="s">
        <v>31</v>
      </c>
      <c r="B6" s="17">
        <v>10</v>
      </c>
      <c r="C6" s="17">
        <v>11105</v>
      </c>
      <c r="D6" s="18" t="s">
        <v>96</v>
      </c>
      <c r="E6" s="17">
        <v>8</v>
      </c>
      <c r="F6" s="19">
        <v>85461</v>
      </c>
      <c r="G6" s="19">
        <v>0</v>
      </c>
      <c r="H6" s="19">
        <v>82227</v>
      </c>
      <c r="I6" s="52">
        <v>92507</v>
      </c>
      <c r="J6" s="19">
        <v>3234</v>
      </c>
      <c r="K6" s="66">
        <v>3397</v>
      </c>
      <c r="L6" s="19">
        <v>229242</v>
      </c>
    </row>
    <row r="7" spans="1:17" s="20" customFormat="1">
      <c r="A7" s="17" t="s">
        <v>31</v>
      </c>
      <c r="B7" s="17">
        <v>9</v>
      </c>
      <c r="C7" s="17">
        <v>11106</v>
      </c>
      <c r="D7" s="18" t="s">
        <v>16</v>
      </c>
      <c r="E7" s="17">
        <v>8</v>
      </c>
      <c r="F7" s="19">
        <v>9508</v>
      </c>
      <c r="G7" s="19">
        <v>78212</v>
      </c>
      <c r="H7" s="19">
        <v>84570</v>
      </c>
      <c r="I7" s="52">
        <v>92175</v>
      </c>
      <c r="J7" s="19">
        <v>3150</v>
      </c>
      <c r="K7" s="66">
        <v>3292</v>
      </c>
      <c r="L7" s="19">
        <v>184427</v>
      </c>
    </row>
    <row r="8" spans="1:17" s="20" customFormat="1">
      <c r="A8" s="17" t="s">
        <v>31</v>
      </c>
      <c r="B8" s="17">
        <v>8</v>
      </c>
      <c r="C8" s="17">
        <v>11107</v>
      </c>
      <c r="D8" s="18" t="s">
        <v>93</v>
      </c>
      <c r="E8" s="17">
        <v>8</v>
      </c>
      <c r="F8" s="19">
        <v>91132</v>
      </c>
      <c r="G8" s="19">
        <v>0</v>
      </c>
      <c r="H8" s="19">
        <v>88732</v>
      </c>
      <c r="I8" s="52">
        <v>54340</v>
      </c>
      <c r="J8" s="19">
        <v>2400</v>
      </c>
      <c r="K8" s="66">
        <v>1868</v>
      </c>
      <c r="L8" s="19">
        <v>157353</v>
      </c>
    </row>
    <row r="9" spans="1:17" s="20" customFormat="1">
      <c r="A9" s="17" t="s">
        <v>31</v>
      </c>
      <c r="B9" s="17">
        <v>3</v>
      </c>
      <c r="C9" s="17">
        <v>11108</v>
      </c>
      <c r="D9" s="18" t="s">
        <v>101</v>
      </c>
      <c r="E9" s="17">
        <v>8</v>
      </c>
      <c r="F9" s="19">
        <v>10238</v>
      </c>
      <c r="G9" s="19">
        <v>219004</v>
      </c>
      <c r="H9" s="19">
        <v>223873</v>
      </c>
      <c r="I9" s="52">
        <v>122385</v>
      </c>
      <c r="J9" s="19">
        <v>5369</v>
      </c>
      <c r="K9" s="66">
        <v>3196</v>
      </c>
      <c r="L9" s="19">
        <v>118275</v>
      </c>
    </row>
    <row r="10" spans="1:17" s="20" customFormat="1">
      <c r="A10" s="17" t="s">
        <v>31</v>
      </c>
      <c r="B10" s="17">
        <v>6</v>
      </c>
      <c r="C10" s="17">
        <v>11109</v>
      </c>
      <c r="D10" s="18" t="s">
        <v>80</v>
      </c>
      <c r="E10" s="17">
        <v>8</v>
      </c>
      <c r="F10" s="19">
        <v>118275</v>
      </c>
      <c r="G10" s="19">
        <v>0</v>
      </c>
      <c r="H10" s="19">
        <v>114381</v>
      </c>
      <c r="I10" s="52">
        <v>120650</v>
      </c>
      <c r="J10" s="19">
        <v>3894</v>
      </c>
      <c r="K10" s="66">
        <v>4217</v>
      </c>
      <c r="L10" s="19">
        <v>109836</v>
      </c>
    </row>
    <row r="11" spans="1:17" s="20" customFormat="1">
      <c r="A11" s="17" t="s">
        <v>31</v>
      </c>
      <c r="B11" s="17">
        <v>5</v>
      </c>
      <c r="C11" s="17">
        <v>11110</v>
      </c>
      <c r="D11" s="18" t="s">
        <v>94</v>
      </c>
      <c r="E11" s="17">
        <v>8</v>
      </c>
      <c r="F11" s="19">
        <v>157353</v>
      </c>
      <c r="G11" s="19">
        <v>0</v>
      </c>
      <c r="H11" s="19">
        <v>151411</v>
      </c>
      <c r="I11" s="52">
        <v>164629</v>
      </c>
      <c r="J11" s="19">
        <v>5942</v>
      </c>
      <c r="K11" s="66">
        <v>6644</v>
      </c>
      <c r="L11" s="19">
        <v>91132</v>
      </c>
    </row>
    <row r="12" spans="1:17" s="20" customFormat="1">
      <c r="A12" s="17" t="s">
        <v>31</v>
      </c>
      <c r="B12" s="17">
        <v>7</v>
      </c>
      <c r="C12" s="17">
        <v>11111</v>
      </c>
      <c r="D12" s="18" t="s">
        <v>67</v>
      </c>
      <c r="E12" s="17">
        <v>8</v>
      </c>
      <c r="F12" s="19">
        <v>0</v>
      </c>
      <c r="G12" s="19">
        <v>109836</v>
      </c>
      <c r="H12" s="19">
        <v>106863</v>
      </c>
      <c r="I12" s="52">
        <v>111560</v>
      </c>
      <c r="J12" s="19">
        <v>2973</v>
      </c>
      <c r="K12" s="66">
        <v>3086</v>
      </c>
      <c r="L12" s="19">
        <v>87720</v>
      </c>
    </row>
    <row r="13" spans="1:17" s="20" customFormat="1">
      <c r="A13" s="17" t="s">
        <v>31</v>
      </c>
      <c r="B13" s="17">
        <v>4</v>
      </c>
      <c r="C13" s="17">
        <v>11112</v>
      </c>
      <c r="D13" s="18" t="s">
        <v>79</v>
      </c>
      <c r="E13" s="17">
        <v>8</v>
      </c>
      <c r="F13" s="19">
        <v>3043</v>
      </c>
      <c r="G13" s="19">
        <v>181384</v>
      </c>
      <c r="H13" s="19">
        <v>177321</v>
      </c>
      <c r="I13" s="52">
        <v>112247</v>
      </c>
      <c r="J13" s="19">
        <v>7106</v>
      </c>
      <c r="K13" s="66">
        <v>3757</v>
      </c>
      <c r="L13" s="19">
        <v>85461</v>
      </c>
    </row>
    <row r="14" spans="1:17" s="20" customFormat="1">
      <c r="A14" s="17" t="s">
        <v>31</v>
      </c>
      <c r="B14" s="17">
        <v>2</v>
      </c>
      <c r="C14" s="17">
        <v>11451</v>
      </c>
      <c r="D14" s="18" t="s">
        <v>95</v>
      </c>
      <c r="E14" s="17">
        <v>8</v>
      </c>
      <c r="F14" s="19">
        <v>299677</v>
      </c>
      <c r="G14" s="19">
        <v>2143</v>
      </c>
      <c r="H14" s="19">
        <v>284137</v>
      </c>
      <c r="I14" s="52">
        <v>167890</v>
      </c>
      <c r="J14" s="19">
        <v>17683</v>
      </c>
      <c r="K14" s="66">
        <v>12861</v>
      </c>
      <c r="L14" s="19">
        <v>71030</v>
      </c>
    </row>
    <row r="15" spans="1:17" s="20" customFormat="1">
      <c r="A15" s="17" t="s">
        <v>31</v>
      </c>
      <c r="B15" s="17">
        <v>12</v>
      </c>
      <c r="C15" s="17">
        <v>40840</v>
      </c>
      <c r="D15" s="18" t="s">
        <v>78</v>
      </c>
      <c r="E15" s="17">
        <v>8</v>
      </c>
      <c r="F15" s="19">
        <v>38560</v>
      </c>
      <c r="G15" s="19">
        <v>0</v>
      </c>
      <c r="H15" s="19">
        <v>37139</v>
      </c>
      <c r="I15" s="52">
        <v>41433</v>
      </c>
      <c r="J15" s="19">
        <v>1421</v>
      </c>
      <c r="K15" s="66">
        <v>1547</v>
      </c>
      <c r="L15" s="19">
        <v>38560</v>
      </c>
    </row>
    <row r="16" spans="1:17" s="20" customFormat="1">
      <c r="A16" s="9" t="s">
        <v>39</v>
      </c>
      <c r="B16" s="9">
        <v>1</v>
      </c>
      <c r="C16" s="9">
        <v>11040</v>
      </c>
      <c r="D16" s="10" t="s">
        <v>38</v>
      </c>
      <c r="E16" s="9">
        <v>8</v>
      </c>
      <c r="F16" s="14">
        <v>262797</v>
      </c>
      <c r="G16" s="15">
        <v>0</v>
      </c>
      <c r="H16" s="14">
        <v>242916</v>
      </c>
      <c r="I16" s="52">
        <v>261369</v>
      </c>
      <c r="J16" s="14">
        <v>19881</v>
      </c>
      <c r="K16" s="66">
        <v>21136</v>
      </c>
      <c r="L16" s="35">
        <f>SUM(L4:L15)</f>
        <v>1869868</v>
      </c>
    </row>
    <row r="17" spans="1:12" s="5" customFormat="1">
      <c r="A17" s="9" t="s">
        <v>39</v>
      </c>
      <c r="B17" s="9">
        <v>3</v>
      </c>
      <c r="C17" s="9">
        <v>11041</v>
      </c>
      <c r="D17" s="10" t="s">
        <v>97</v>
      </c>
      <c r="E17" s="9">
        <v>8</v>
      </c>
      <c r="F17" s="14">
        <v>102439</v>
      </c>
      <c r="G17" s="15">
        <v>0</v>
      </c>
      <c r="H17" s="14">
        <v>98905</v>
      </c>
      <c r="I17" s="52">
        <v>108478</v>
      </c>
      <c r="J17" s="14">
        <v>3534</v>
      </c>
      <c r="K17" s="66">
        <v>3869</v>
      </c>
      <c r="L17" s="14">
        <v>262797</v>
      </c>
    </row>
    <row r="18" spans="1:12" s="5" customFormat="1">
      <c r="A18" s="9" t="s">
        <v>39</v>
      </c>
      <c r="B18" s="9">
        <v>2</v>
      </c>
      <c r="C18" s="9">
        <v>11043</v>
      </c>
      <c r="D18" s="10" t="s">
        <v>68</v>
      </c>
      <c r="E18" s="9">
        <v>8</v>
      </c>
      <c r="F18" s="14">
        <v>116395</v>
      </c>
      <c r="G18" s="15">
        <v>0</v>
      </c>
      <c r="H18" s="14">
        <v>107793</v>
      </c>
      <c r="I18" s="52">
        <v>147712</v>
      </c>
      <c r="J18" s="14">
        <v>8602</v>
      </c>
      <c r="K18" s="66">
        <v>11524</v>
      </c>
      <c r="L18" s="14">
        <v>116395</v>
      </c>
    </row>
    <row r="19" spans="1:12" s="5" customFormat="1">
      <c r="A19" s="9" t="s">
        <v>39</v>
      </c>
      <c r="B19" s="9">
        <v>8</v>
      </c>
      <c r="C19" s="9">
        <v>11046</v>
      </c>
      <c r="D19" s="10" t="s">
        <v>98</v>
      </c>
      <c r="E19" s="9">
        <v>8</v>
      </c>
      <c r="F19" s="14">
        <v>0</v>
      </c>
      <c r="G19" s="14">
        <v>13578</v>
      </c>
      <c r="H19" s="14">
        <v>13091</v>
      </c>
      <c r="I19" s="52">
        <v>119996</v>
      </c>
      <c r="J19" s="14">
        <v>487</v>
      </c>
      <c r="K19" s="66">
        <v>7230</v>
      </c>
      <c r="L19" s="14">
        <v>102439</v>
      </c>
    </row>
    <row r="20" spans="1:12" s="5" customFormat="1">
      <c r="A20" s="9" t="s">
        <v>39</v>
      </c>
      <c r="B20" s="9">
        <v>4</v>
      </c>
      <c r="C20" s="9">
        <v>11047</v>
      </c>
      <c r="D20" s="10" t="s">
        <v>69</v>
      </c>
      <c r="E20" s="9">
        <v>8</v>
      </c>
      <c r="F20" s="14">
        <v>97005</v>
      </c>
      <c r="G20" s="15">
        <v>0</v>
      </c>
      <c r="H20" s="14">
        <v>93685</v>
      </c>
      <c r="I20" s="52">
        <v>107589</v>
      </c>
      <c r="J20" s="14">
        <v>3320</v>
      </c>
      <c r="K20" s="66">
        <v>3534</v>
      </c>
      <c r="L20" s="14">
        <v>97005</v>
      </c>
    </row>
    <row r="21" spans="1:12" s="5" customFormat="1">
      <c r="A21" s="9" t="s">
        <v>39</v>
      </c>
      <c r="B21" s="9">
        <v>7</v>
      </c>
      <c r="C21" s="9">
        <v>11048</v>
      </c>
      <c r="D21" s="10" t="s">
        <v>82</v>
      </c>
      <c r="E21" s="9">
        <v>8</v>
      </c>
      <c r="F21" s="14">
        <v>35801</v>
      </c>
      <c r="G21" s="14">
        <v>0</v>
      </c>
      <c r="H21" s="14">
        <v>34185</v>
      </c>
      <c r="I21" s="52">
        <v>80172</v>
      </c>
      <c r="J21" s="14">
        <v>1616</v>
      </c>
      <c r="K21" s="66">
        <v>3632</v>
      </c>
      <c r="L21" s="14">
        <v>90792</v>
      </c>
    </row>
    <row r="22" spans="1:12" s="5" customFormat="1">
      <c r="A22" s="9" t="s">
        <v>39</v>
      </c>
      <c r="B22" s="9">
        <v>5</v>
      </c>
      <c r="C22" s="9">
        <v>11049</v>
      </c>
      <c r="D22" s="10" t="s">
        <v>70</v>
      </c>
      <c r="E22" s="9">
        <v>8</v>
      </c>
      <c r="F22" s="14">
        <v>90792</v>
      </c>
      <c r="G22" s="14">
        <v>0</v>
      </c>
      <c r="H22" s="14">
        <v>87673</v>
      </c>
      <c r="I22" s="52">
        <v>85954</v>
      </c>
      <c r="J22" s="14">
        <v>3119</v>
      </c>
      <c r="K22" s="66">
        <v>2978</v>
      </c>
      <c r="L22" s="14">
        <v>40585</v>
      </c>
    </row>
    <row r="23" spans="1:12" s="5" customFormat="1">
      <c r="A23" s="9" t="s">
        <v>39</v>
      </c>
      <c r="B23" s="9">
        <v>6</v>
      </c>
      <c r="C23" s="9">
        <v>11050</v>
      </c>
      <c r="D23" s="10" t="s">
        <v>81</v>
      </c>
      <c r="E23" s="9">
        <v>8</v>
      </c>
      <c r="F23" s="14">
        <v>1156</v>
      </c>
      <c r="G23" s="14">
        <v>39429</v>
      </c>
      <c r="H23" s="14">
        <v>39030</v>
      </c>
      <c r="I23" s="52">
        <v>43359</v>
      </c>
      <c r="J23" s="14">
        <v>1555</v>
      </c>
      <c r="K23" s="66">
        <v>1648</v>
      </c>
      <c r="L23" s="14">
        <v>35801</v>
      </c>
    </row>
    <row r="24" spans="1:12" s="5" customFormat="1">
      <c r="A24" s="17" t="s">
        <v>27</v>
      </c>
      <c r="B24" s="17">
        <v>1</v>
      </c>
      <c r="C24" s="17">
        <v>10705</v>
      </c>
      <c r="D24" s="18" t="s">
        <v>40</v>
      </c>
      <c r="E24" s="17">
        <v>8</v>
      </c>
      <c r="F24" s="19">
        <v>572568</v>
      </c>
      <c r="G24" s="19">
        <v>118663</v>
      </c>
      <c r="H24" s="19">
        <v>638195</v>
      </c>
      <c r="I24" s="52">
        <v>476768</v>
      </c>
      <c r="J24" s="19">
        <v>53036</v>
      </c>
      <c r="K24" s="66">
        <v>45137</v>
      </c>
      <c r="L24" s="14">
        <v>13578</v>
      </c>
    </row>
    <row r="25" spans="1:12" s="5" customFormat="1">
      <c r="A25" s="17" t="s">
        <v>27</v>
      </c>
      <c r="B25" s="17">
        <v>9</v>
      </c>
      <c r="C25" s="17">
        <v>11030</v>
      </c>
      <c r="D25" s="18" t="s">
        <v>99</v>
      </c>
      <c r="E25" s="17">
        <v>8</v>
      </c>
      <c r="F25" s="19">
        <v>70528</v>
      </c>
      <c r="G25" s="21">
        <v>0</v>
      </c>
      <c r="H25" s="19">
        <v>66903</v>
      </c>
      <c r="I25" s="52">
        <v>69786</v>
      </c>
      <c r="J25" s="19">
        <v>3625</v>
      </c>
      <c r="K25" s="66">
        <v>3889</v>
      </c>
      <c r="L25" s="35">
        <f>SUM(L17:L24)</f>
        <v>759392</v>
      </c>
    </row>
    <row r="26" spans="1:12" s="20" customFormat="1">
      <c r="A26" s="17" t="s">
        <v>27</v>
      </c>
      <c r="B26" s="17">
        <v>2</v>
      </c>
      <c r="C26" s="17">
        <v>11031</v>
      </c>
      <c r="D26" s="18" t="s">
        <v>12</v>
      </c>
      <c r="E26" s="17">
        <v>8</v>
      </c>
      <c r="F26" s="19">
        <v>290947</v>
      </c>
      <c r="G26" s="21">
        <v>0</v>
      </c>
      <c r="H26" s="19">
        <v>280453</v>
      </c>
      <c r="I26" s="52">
        <v>147397</v>
      </c>
      <c r="J26" s="19">
        <v>10494</v>
      </c>
      <c r="K26" s="66">
        <v>6041</v>
      </c>
      <c r="L26" s="19">
        <v>691231</v>
      </c>
    </row>
    <row r="27" spans="1:12" s="20" customFormat="1">
      <c r="A27" s="17" t="s">
        <v>27</v>
      </c>
      <c r="B27" s="17">
        <v>5</v>
      </c>
      <c r="C27" s="17">
        <v>11032</v>
      </c>
      <c r="D27" s="18" t="s">
        <v>15</v>
      </c>
      <c r="E27" s="17">
        <v>8</v>
      </c>
      <c r="F27" s="19">
        <v>94709</v>
      </c>
      <c r="G27" s="21">
        <v>0</v>
      </c>
      <c r="H27" s="19">
        <v>89937</v>
      </c>
      <c r="I27" s="52">
        <v>90013</v>
      </c>
      <c r="J27" s="19">
        <v>4772</v>
      </c>
      <c r="K27" s="66">
        <v>4853</v>
      </c>
      <c r="L27" s="19">
        <v>290947</v>
      </c>
    </row>
    <row r="28" spans="1:12" s="20" customFormat="1">
      <c r="A28" s="17" t="s">
        <v>27</v>
      </c>
      <c r="B28" s="17">
        <v>11</v>
      </c>
      <c r="C28" s="17">
        <v>11033</v>
      </c>
      <c r="D28" s="18" t="s">
        <v>20</v>
      </c>
      <c r="E28" s="17">
        <v>8</v>
      </c>
      <c r="F28" s="19">
        <v>33314</v>
      </c>
      <c r="G28" s="21">
        <v>0</v>
      </c>
      <c r="H28" s="19">
        <v>32000</v>
      </c>
      <c r="I28" s="52">
        <v>34677</v>
      </c>
      <c r="J28" s="19">
        <v>1314</v>
      </c>
      <c r="K28" s="66">
        <v>1377</v>
      </c>
      <c r="L28" s="19">
        <v>122691</v>
      </c>
    </row>
    <row r="29" spans="1:12" s="20" customFormat="1">
      <c r="A29" s="17" t="s">
        <v>27</v>
      </c>
      <c r="B29" s="17">
        <v>10</v>
      </c>
      <c r="C29" s="17">
        <v>11034</v>
      </c>
      <c r="D29" s="18" t="s">
        <v>37</v>
      </c>
      <c r="E29" s="17">
        <v>8</v>
      </c>
      <c r="F29" s="19">
        <v>66283</v>
      </c>
      <c r="G29" s="21">
        <v>0</v>
      </c>
      <c r="H29" s="19">
        <v>63564</v>
      </c>
      <c r="I29" s="52">
        <v>68878</v>
      </c>
      <c r="J29" s="19">
        <v>2719</v>
      </c>
      <c r="K29" s="66">
        <v>2970</v>
      </c>
      <c r="L29" s="19">
        <v>112447</v>
      </c>
    </row>
    <row r="30" spans="1:12" s="20" customFormat="1">
      <c r="A30" s="17" t="s">
        <v>27</v>
      </c>
      <c r="B30" s="17">
        <v>14</v>
      </c>
      <c r="C30" s="17">
        <v>11036</v>
      </c>
      <c r="D30" s="18" t="s">
        <v>100</v>
      </c>
      <c r="E30" s="17">
        <v>8</v>
      </c>
      <c r="F30" s="19">
        <v>1965</v>
      </c>
      <c r="G30" s="21">
        <v>0</v>
      </c>
      <c r="H30" s="19">
        <v>1839</v>
      </c>
      <c r="I30" s="52">
        <v>220620</v>
      </c>
      <c r="J30" s="19">
        <v>126</v>
      </c>
      <c r="K30" s="66">
        <v>11372</v>
      </c>
      <c r="L30" s="19">
        <v>94709</v>
      </c>
    </row>
    <row r="31" spans="1:12" s="20" customFormat="1">
      <c r="A31" s="17" t="s">
        <v>27</v>
      </c>
      <c r="B31" s="17">
        <v>6</v>
      </c>
      <c r="C31" s="17">
        <v>11037</v>
      </c>
      <c r="D31" s="18" t="s">
        <v>84</v>
      </c>
      <c r="E31" s="17">
        <v>8</v>
      </c>
      <c r="F31" s="19">
        <v>92515</v>
      </c>
      <c r="G31" s="21">
        <v>0</v>
      </c>
      <c r="H31" s="19">
        <v>88283</v>
      </c>
      <c r="I31" s="52">
        <v>90798</v>
      </c>
      <c r="J31" s="19">
        <v>4232</v>
      </c>
      <c r="K31" s="66">
        <v>4315</v>
      </c>
      <c r="L31" s="19">
        <v>92515</v>
      </c>
    </row>
    <row r="32" spans="1:12" s="20" customFormat="1">
      <c r="A32" s="17" t="s">
        <v>27</v>
      </c>
      <c r="B32" s="17">
        <v>12</v>
      </c>
      <c r="C32" s="17">
        <v>11038</v>
      </c>
      <c r="D32" s="18" t="s">
        <v>102</v>
      </c>
      <c r="E32" s="17">
        <v>8</v>
      </c>
      <c r="F32" s="19">
        <v>8435</v>
      </c>
      <c r="G32" s="21">
        <v>0</v>
      </c>
      <c r="H32" s="19">
        <v>7904</v>
      </c>
      <c r="I32" s="52">
        <v>73195</v>
      </c>
      <c r="J32" s="19">
        <v>531</v>
      </c>
      <c r="K32" s="66">
        <v>4163</v>
      </c>
      <c r="L32" s="19">
        <v>76454</v>
      </c>
    </row>
    <row r="33" spans="1:12" s="20" customFormat="1">
      <c r="A33" s="17" t="s">
        <v>27</v>
      </c>
      <c r="B33" s="17">
        <v>3</v>
      </c>
      <c r="C33" s="17">
        <v>11039</v>
      </c>
      <c r="D33" s="18" t="s">
        <v>54</v>
      </c>
      <c r="E33" s="17">
        <v>8</v>
      </c>
      <c r="F33" s="19">
        <v>122691</v>
      </c>
      <c r="G33" s="19">
        <v>0</v>
      </c>
      <c r="H33" s="19">
        <v>118745</v>
      </c>
      <c r="I33" s="52">
        <v>109714</v>
      </c>
      <c r="J33" s="19">
        <v>3946</v>
      </c>
      <c r="K33" s="66">
        <v>4077</v>
      </c>
      <c r="L33" s="19">
        <v>70683</v>
      </c>
    </row>
    <row r="34" spans="1:12" s="20" customFormat="1">
      <c r="A34" s="17" t="s">
        <v>27</v>
      </c>
      <c r="B34" s="17">
        <v>4</v>
      </c>
      <c r="C34" s="17">
        <v>11447</v>
      </c>
      <c r="D34" s="18" t="s">
        <v>83</v>
      </c>
      <c r="E34" s="17">
        <v>8</v>
      </c>
      <c r="F34" s="19">
        <v>112447</v>
      </c>
      <c r="G34" s="21">
        <v>0</v>
      </c>
      <c r="H34" s="19">
        <v>107912</v>
      </c>
      <c r="I34" s="52">
        <v>155590</v>
      </c>
      <c r="J34" s="19">
        <v>4535</v>
      </c>
      <c r="K34" s="66">
        <v>5898</v>
      </c>
      <c r="L34" s="19">
        <v>70528</v>
      </c>
    </row>
    <row r="35" spans="1:12" s="20" customFormat="1">
      <c r="A35" s="17" t="s">
        <v>27</v>
      </c>
      <c r="B35" s="17">
        <v>13</v>
      </c>
      <c r="C35" s="17">
        <v>14133</v>
      </c>
      <c r="D35" s="18" t="s">
        <v>85</v>
      </c>
      <c r="E35" s="17">
        <v>8</v>
      </c>
      <c r="F35" s="19">
        <v>3497</v>
      </c>
      <c r="G35" s="21">
        <v>0</v>
      </c>
      <c r="H35" s="19">
        <v>3314</v>
      </c>
      <c r="I35" s="52">
        <v>82651</v>
      </c>
      <c r="J35" s="19">
        <v>183</v>
      </c>
      <c r="K35" s="66">
        <v>3460</v>
      </c>
      <c r="L35" s="19">
        <v>66283</v>
      </c>
    </row>
    <row r="36" spans="1:12" s="20" customFormat="1">
      <c r="A36" s="17" t="s">
        <v>27</v>
      </c>
      <c r="B36" s="17">
        <v>8</v>
      </c>
      <c r="C36" s="17">
        <v>28861</v>
      </c>
      <c r="D36" s="18" t="s">
        <v>59</v>
      </c>
      <c r="E36" s="17">
        <v>8</v>
      </c>
      <c r="F36" s="19">
        <v>70683</v>
      </c>
      <c r="G36" s="21">
        <v>0</v>
      </c>
      <c r="H36" s="19">
        <v>68100</v>
      </c>
      <c r="I36" s="52">
        <v>66361</v>
      </c>
      <c r="J36" s="19">
        <v>2583</v>
      </c>
      <c r="K36" s="66">
        <v>2640</v>
      </c>
      <c r="L36" s="19">
        <v>33314</v>
      </c>
    </row>
    <row r="37" spans="1:12" s="20" customFormat="1">
      <c r="A37" s="17" t="s">
        <v>60</v>
      </c>
      <c r="B37" s="17">
        <v>7</v>
      </c>
      <c r="C37" s="17">
        <v>11035</v>
      </c>
      <c r="D37" s="18" t="s">
        <v>61</v>
      </c>
      <c r="E37" s="17">
        <v>8</v>
      </c>
      <c r="F37" s="19">
        <v>76454</v>
      </c>
      <c r="G37" s="21">
        <v>0</v>
      </c>
      <c r="H37" s="19">
        <v>73093</v>
      </c>
      <c r="I37" s="52">
        <v>69551</v>
      </c>
      <c r="J37" s="19">
        <v>3361</v>
      </c>
      <c r="K37" s="66">
        <v>3646</v>
      </c>
      <c r="L37" s="19">
        <v>8435</v>
      </c>
    </row>
    <row r="38" spans="1:12" s="20" customFormat="1">
      <c r="A38" s="9" t="s">
        <v>29</v>
      </c>
      <c r="B38" s="9">
        <v>1</v>
      </c>
      <c r="C38" s="9">
        <v>10710</v>
      </c>
      <c r="D38" s="10" t="s">
        <v>25</v>
      </c>
      <c r="E38" s="9">
        <v>8</v>
      </c>
      <c r="F38" s="14">
        <v>620445</v>
      </c>
      <c r="G38" s="15">
        <v>0</v>
      </c>
      <c r="H38" s="14">
        <v>573648</v>
      </c>
      <c r="I38" s="52">
        <v>926264</v>
      </c>
      <c r="J38" s="14">
        <v>46797</v>
      </c>
      <c r="K38" s="66">
        <v>54732</v>
      </c>
      <c r="L38" s="19">
        <v>3497</v>
      </c>
    </row>
    <row r="39" spans="1:12" s="20" customFormat="1">
      <c r="A39" s="3" t="s">
        <v>29</v>
      </c>
      <c r="B39" s="9">
        <v>10</v>
      </c>
      <c r="C39" s="3">
        <v>11089</v>
      </c>
      <c r="D39" s="4" t="s">
        <v>24</v>
      </c>
      <c r="E39" s="9">
        <v>8</v>
      </c>
      <c r="F39" s="13">
        <v>99525</v>
      </c>
      <c r="G39" s="13">
        <v>0</v>
      </c>
      <c r="H39" s="13">
        <v>95729</v>
      </c>
      <c r="I39" s="52">
        <v>101335</v>
      </c>
      <c r="J39" s="13">
        <v>3796</v>
      </c>
      <c r="K39" s="66">
        <v>3926</v>
      </c>
      <c r="L39" s="19">
        <v>1965</v>
      </c>
    </row>
    <row r="40" spans="1:12" s="20" customFormat="1">
      <c r="A40" s="9" t="s">
        <v>29</v>
      </c>
      <c r="B40" s="9">
        <v>5</v>
      </c>
      <c r="C40" s="9">
        <v>11090</v>
      </c>
      <c r="D40" s="10" t="s">
        <v>32</v>
      </c>
      <c r="E40" s="9">
        <v>8</v>
      </c>
      <c r="F40" s="14">
        <v>128561</v>
      </c>
      <c r="G40" s="14">
        <v>0</v>
      </c>
      <c r="H40" s="14">
        <v>123795</v>
      </c>
      <c r="I40" s="52">
        <v>71941</v>
      </c>
      <c r="J40" s="14">
        <v>4766</v>
      </c>
      <c r="K40" s="66">
        <v>2751</v>
      </c>
      <c r="L40" s="35">
        <f>SUM(L26:L39)</f>
        <v>1735699</v>
      </c>
    </row>
    <row r="41" spans="1:12" s="5" customFormat="1">
      <c r="A41" s="3" t="s">
        <v>29</v>
      </c>
      <c r="B41" s="9">
        <v>8</v>
      </c>
      <c r="C41" s="3">
        <v>11091</v>
      </c>
      <c r="D41" s="4" t="s">
        <v>65</v>
      </c>
      <c r="E41" s="9">
        <v>8</v>
      </c>
      <c r="F41" s="13">
        <v>119839</v>
      </c>
      <c r="G41" s="16">
        <v>128</v>
      </c>
      <c r="H41" s="13">
        <v>112221</v>
      </c>
      <c r="I41" s="52">
        <v>140364</v>
      </c>
      <c r="J41" s="13">
        <v>7746</v>
      </c>
      <c r="K41" s="66">
        <v>10590</v>
      </c>
      <c r="L41" s="14">
        <v>620445</v>
      </c>
    </row>
    <row r="42" spans="1:12" s="5" customFormat="1">
      <c r="A42" s="9" t="s">
        <v>29</v>
      </c>
      <c r="B42" s="9">
        <v>6</v>
      </c>
      <c r="C42" s="9">
        <v>11092</v>
      </c>
      <c r="D42" s="10" t="s">
        <v>13</v>
      </c>
      <c r="E42" s="9">
        <v>8</v>
      </c>
      <c r="F42" s="14">
        <v>126884</v>
      </c>
      <c r="G42" s="14">
        <v>0</v>
      </c>
      <c r="H42" s="14">
        <v>119122</v>
      </c>
      <c r="I42" s="52">
        <v>134344</v>
      </c>
      <c r="J42" s="14">
        <v>7762</v>
      </c>
      <c r="K42" s="66">
        <v>8549</v>
      </c>
      <c r="L42" s="14">
        <v>324133</v>
      </c>
    </row>
    <row r="43" spans="1:12" s="5" customFormat="1">
      <c r="A43" s="3" t="s">
        <v>29</v>
      </c>
      <c r="B43" s="9">
        <v>15</v>
      </c>
      <c r="C43" s="3">
        <v>11093</v>
      </c>
      <c r="D43" s="4" t="s">
        <v>51</v>
      </c>
      <c r="E43" s="9">
        <v>8</v>
      </c>
      <c r="F43" s="13">
        <v>54764</v>
      </c>
      <c r="G43" s="13">
        <v>21716</v>
      </c>
      <c r="H43" s="13">
        <v>74107</v>
      </c>
      <c r="I43" s="52">
        <v>97200</v>
      </c>
      <c r="J43" s="13">
        <v>2373</v>
      </c>
      <c r="K43" s="66">
        <v>2747</v>
      </c>
      <c r="L43" s="14">
        <v>275338</v>
      </c>
    </row>
    <row r="44" spans="1:12" s="5" customFormat="1">
      <c r="A44" s="3" t="s">
        <v>29</v>
      </c>
      <c r="B44" s="9">
        <v>18</v>
      </c>
      <c r="C44" s="3">
        <v>11094</v>
      </c>
      <c r="D44" s="4" t="s">
        <v>19</v>
      </c>
      <c r="E44" s="9">
        <v>8</v>
      </c>
      <c r="F44" s="13">
        <v>31934</v>
      </c>
      <c r="G44" s="13">
        <v>0</v>
      </c>
      <c r="H44" s="13">
        <v>31109</v>
      </c>
      <c r="I44" s="52">
        <v>38802</v>
      </c>
      <c r="J44" s="13">
        <v>825</v>
      </c>
      <c r="K44" s="66">
        <v>1045</v>
      </c>
      <c r="L44" s="14">
        <v>269261</v>
      </c>
    </row>
    <row r="45" spans="1:12" s="5" customFormat="1">
      <c r="A45" s="9" t="s">
        <v>29</v>
      </c>
      <c r="B45" s="9">
        <v>3</v>
      </c>
      <c r="C45" s="9">
        <v>11095</v>
      </c>
      <c r="D45" s="10" t="s">
        <v>86</v>
      </c>
      <c r="E45" s="9">
        <v>8</v>
      </c>
      <c r="F45" s="14">
        <v>275338</v>
      </c>
      <c r="G45" s="15">
        <v>0</v>
      </c>
      <c r="H45" s="14">
        <v>258373</v>
      </c>
      <c r="I45" s="52">
        <v>271262</v>
      </c>
      <c r="J45" s="14">
        <v>16965</v>
      </c>
      <c r="K45" s="66">
        <v>17697</v>
      </c>
      <c r="L45" s="14">
        <v>128561</v>
      </c>
    </row>
    <row r="46" spans="1:12" s="5" customFormat="1">
      <c r="A46" s="3" t="s">
        <v>29</v>
      </c>
      <c r="B46" s="9">
        <v>17</v>
      </c>
      <c r="C46" s="3">
        <v>11096</v>
      </c>
      <c r="D46" s="4" t="s">
        <v>107</v>
      </c>
      <c r="E46" s="9">
        <v>8</v>
      </c>
      <c r="F46" s="13">
        <v>34132</v>
      </c>
      <c r="G46" s="13">
        <v>6412</v>
      </c>
      <c r="H46" s="13">
        <v>39227</v>
      </c>
      <c r="I46" s="52">
        <v>94781</v>
      </c>
      <c r="J46" s="13">
        <v>1317</v>
      </c>
      <c r="K46" s="66">
        <v>3341</v>
      </c>
      <c r="L46" s="14">
        <v>126884</v>
      </c>
    </row>
    <row r="47" spans="1:12" s="1" customFormat="1">
      <c r="A47" s="3" t="s">
        <v>29</v>
      </c>
      <c r="B47" s="9">
        <v>7</v>
      </c>
      <c r="C47" s="3">
        <v>11097</v>
      </c>
      <c r="D47" s="4" t="s">
        <v>104</v>
      </c>
      <c r="E47" s="9">
        <v>8</v>
      </c>
      <c r="F47" s="13">
        <v>122294</v>
      </c>
      <c r="G47" s="13">
        <v>0</v>
      </c>
      <c r="H47" s="13">
        <v>115519</v>
      </c>
      <c r="I47" s="52">
        <v>151933</v>
      </c>
      <c r="J47" s="13">
        <v>6775</v>
      </c>
      <c r="K47" s="66">
        <v>8887</v>
      </c>
      <c r="L47" s="13">
        <v>122294</v>
      </c>
    </row>
    <row r="48" spans="1:12" s="1" customFormat="1">
      <c r="A48" s="9" t="s">
        <v>29</v>
      </c>
      <c r="B48" s="9">
        <v>4</v>
      </c>
      <c r="C48" s="9">
        <v>11098</v>
      </c>
      <c r="D48" s="10" t="s">
        <v>10</v>
      </c>
      <c r="E48" s="9">
        <v>8</v>
      </c>
      <c r="F48" s="14">
        <v>21100</v>
      </c>
      <c r="G48" s="14">
        <v>248161</v>
      </c>
      <c r="H48" s="14">
        <v>256102</v>
      </c>
      <c r="I48" s="52">
        <v>153419</v>
      </c>
      <c r="J48" s="14">
        <v>13159</v>
      </c>
      <c r="K48" s="66">
        <v>8215</v>
      </c>
      <c r="L48" s="13">
        <v>119967</v>
      </c>
    </row>
    <row r="49" spans="1:12" s="1" customFormat="1">
      <c r="A49" s="3" t="s">
        <v>29</v>
      </c>
      <c r="B49" s="9">
        <v>12</v>
      </c>
      <c r="C49" s="3">
        <v>11099</v>
      </c>
      <c r="D49" s="4" t="s">
        <v>22</v>
      </c>
      <c r="E49" s="9">
        <v>8</v>
      </c>
      <c r="F49" s="13">
        <v>88261</v>
      </c>
      <c r="G49" s="13">
        <v>1</v>
      </c>
      <c r="H49" s="13">
        <v>84872</v>
      </c>
      <c r="I49" s="52">
        <v>91730</v>
      </c>
      <c r="J49" s="13">
        <v>3390</v>
      </c>
      <c r="K49" s="66">
        <v>3538</v>
      </c>
      <c r="L49" s="13">
        <v>119586</v>
      </c>
    </row>
    <row r="50" spans="1:12" s="1" customFormat="1">
      <c r="A50" s="3" t="s">
        <v>29</v>
      </c>
      <c r="B50" s="9">
        <v>16</v>
      </c>
      <c r="C50" s="3">
        <v>11100</v>
      </c>
      <c r="D50" s="4" t="s">
        <v>55</v>
      </c>
      <c r="E50" s="9">
        <v>8</v>
      </c>
      <c r="F50" s="13">
        <v>53624</v>
      </c>
      <c r="G50" s="13">
        <v>0</v>
      </c>
      <c r="H50" s="13">
        <v>51168</v>
      </c>
      <c r="I50" s="52">
        <v>58252</v>
      </c>
      <c r="J50" s="13">
        <v>2456</v>
      </c>
      <c r="K50" s="66">
        <v>2595</v>
      </c>
      <c r="L50" s="13">
        <v>99525</v>
      </c>
    </row>
    <row r="51" spans="1:12" s="1" customFormat="1">
      <c r="A51" s="3" t="s">
        <v>29</v>
      </c>
      <c r="B51" s="9">
        <v>11</v>
      </c>
      <c r="C51" s="3">
        <v>11101</v>
      </c>
      <c r="D51" s="4" t="s">
        <v>62</v>
      </c>
      <c r="E51" s="9">
        <v>8</v>
      </c>
      <c r="F51" s="13">
        <v>98365</v>
      </c>
      <c r="G51" s="13">
        <v>0</v>
      </c>
      <c r="H51" s="13">
        <v>93520</v>
      </c>
      <c r="I51" s="52">
        <v>102422</v>
      </c>
      <c r="J51" s="13">
        <v>4845</v>
      </c>
      <c r="K51" s="66">
        <v>5323</v>
      </c>
      <c r="L51" s="13">
        <v>98365</v>
      </c>
    </row>
    <row r="52" spans="1:12" s="1" customFormat="1">
      <c r="A52" s="3" t="s">
        <v>29</v>
      </c>
      <c r="B52" s="9">
        <v>13</v>
      </c>
      <c r="C52" s="3">
        <v>11102</v>
      </c>
      <c r="D52" s="4" t="s">
        <v>64</v>
      </c>
      <c r="E52" s="9">
        <v>8</v>
      </c>
      <c r="F52" s="13">
        <v>84345</v>
      </c>
      <c r="G52" s="13">
        <v>0</v>
      </c>
      <c r="H52" s="13">
        <v>82385</v>
      </c>
      <c r="I52" s="52">
        <v>92250</v>
      </c>
      <c r="J52" s="13">
        <v>1960</v>
      </c>
      <c r="K52" s="66">
        <v>2136</v>
      </c>
      <c r="L52" s="13">
        <v>88262</v>
      </c>
    </row>
    <row r="53" spans="1:12" s="1" customFormat="1">
      <c r="A53" s="3" t="s">
        <v>29</v>
      </c>
      <c r="B53" s="9">
        <v>14</v>
      </c>
      <c r="C53" s="3">
        <v>11103</v>
      </c>
      <c r="D53" s="4" t="s">
        <v>21</v>
      </c>
      <c r="E53" s="9">
        <v>8</v>
      </c>
      <c r="F53" s="13">
        <v>83170</v>
      </c>
      <c r="G53" s="13">
        <v>0</v>
      </c>
      <c r="H53" s="13">
        <v>79904</v>
      </c>
      <c r="I53" s="52">
        <v>79365</v>
      </c>
      <c r="J53" s="13">
        <v>3266</v>
      </c>
      <c r="K53" s="66">
        <v>3242</v>
      </c>
      <c r="L53" s="13">
        <v>84345</v>
      </c>
    </row>
    <row r="54" spans="1:12" s="1" customFormat="1">
      <c r="A54" s="9" t="s">
        <v>29</v>
      </c>
      <c r="B54" s="9">
        <v>2</v>
      </c>
      <c r="C54" s="9">
        <v>11450</v>
      </c>
      <c r="D54" s="10" t="s">
        <v>42</v>
      </c>
      <c r="E54" s="9">
        <v>8</v>
      </c>
      <c r="F54" s="14">
        <v>324133</v>
      </c>
      <c r="G54" s="14">
        <v>0</v>
      </c>
      <c r="H54" s="14">
        <v>307746</v>
      </c>
      <c r="I54" s="52">
        <v>368305</v>
      </c>
      <c r="J54" s="14">
        <v>16387</v>
      </c>
      <c r="K54" s="66">
        <v>18354</v>
      </c>
      <c r="L54" s="13">
        <v>83170</v>
      </c>
    </row>
    <row r="55" spans="1:12" s="1" customFormat="1">
      <c r="A55" s="3" t="s">
        <v>29</v>
      </c>
      <c r="B55" s="9">
        <v>9</v>
      </c>
      <c r="C55" s="3">
        <v>21323</v>
      </c>
      <c r="D55" s="4" t="s">
        <v>63</v>
      </c>
      <c r="E55" s="9">
        <v>8</v>
      </c>
      <c r="F55" s="13">
        <v>119586</v>
      </c>
      <c r="G55" s="13">
        <v>0</v>
      </c>
      <c r="H55" s="13">
        <v>113361</v>
      </c>
      <c r="I55" s="52">
        <v>66064</v>
      </c>
      <c r="J55" s="13">
        <v>6225</v>
      </c>
      <c r="K55" s="66">
        <v>3850</v>
      </c>
      <c r="L55" s="13">
        <v>76480</v>
      </c>
    </row>
    <row r="56" spans="1:12" s="1" customFormat="1">
      <c r="A56" s="17" t="s">
        <v>28</v>
      </c>
      <c r="B56" s="17">
        <v>1</v>
      </c>
      <c r="C56" s="17">
        <v>10706</v>
      </c>
      <c r="D56" s="18" t="s">
        <v>14</v>
      </c>
      <c r="E56" s="17">
        <v>8</v>
      </c>
      <c r="F56" s="19">
        <v>416000</v>
      </c>
      <c r="G56" s="21">
        <v>0</v>
      </c>
      <c r="H56" s="19">
        <v>389639</v>
      </c>
      <c r="I56" s="52">
        <v>497126</v>
      </c>
      <c r="J56" s="19">
        <v>26361</v>
      </c>
      <c r="K56" s="66">
        <v>33669</v>
      </c>
      <c r="L56" s="13">
        <v>53624</v>
      </c>
    </row>
    <row r="57" spans="1:12" s="1" customFormat="1">
      <c r="A57" s="17" t="s">
        <v>28</v>
      </c>
      <c r="B57" s="17">
        <v>3</v>
      </c>
      <c r="C57" s="17">
        <v>11042</v>
      </c>
      <c r="D57" s="18" t="s">
        <v>72</v>
      </c>
      <c r="E57" s="17">
        <v>8</v>
      </c>
      <c r="F57" s="19">
        <v>142606</v>
      </c>
      <c r="G57" s="19">
        <v>0</v>
      </c>
      <c r="H57" s="19">
        <v>133405</v>
      </c>
      <c r="I57" s="52">
        <v>154015</v>
      </c>
      <c r="J57" s="19">
        <v>9201</v>
      </c>
      <c r="K57" s="66">
        <v>10812</v>
      </c>
      <c r="L57" s="13">
        <v>40544</v>
      </c>
    </row>
    <row r="58" spans="1:12" s="1" customFormat="1">
      <c r="A58" s="17" t="s">
        <v>28</v>
      </c>
      <c r="B58" s="17">
        <v>5</v>
      </c>
      <c r="C58" s="17">
        <v>11044</v>
      </c>
      <c r="D58" s="18" t="s">
        <v>17</v>
      </c>
      <c r="E58" s="17">
        <v>8</v>
      </c>
      <c r="F58" s="19">
        <v>67998</v>
      </c>
      <c r="G58" s="19">
        <v>0</v>
      </c>
      <c r="H58" s="19">
        <v>65544</v>
      </c>
      <c r="I58" s="52">
        <v>65521</v>
      </c>
      <c r="J58" s="19">
        <v>2454</v>
      </c>
      <c r="K58" s="66">
        <v>2614</v>
      </c>
      <c r="L58" s="13">
        <v>31934</v>
      </c>
    </row>
    <row r="59" spans="1:12" s="1" customFormat="1">
      <c r="A59" s="17" t="s">
        <v>28</v>
      </c>
      <c r="B59" s="17">
        <v>4</v>
      </c>
      <c r="C59" s="17">
        <v>11045</v>
      </c>
      <c r="D59" s="18" t="s">
        <v>52</v>
      </c>
      <c r="E59" s="17">
        <v>8</v>
      </c>
      <c r="F59" s="19">
        <v>71274</v>
      </c>
      <c r="G59" s="21">
        <v>0</v>
      </c>
      <c r="H59" s="19">
        <v>68088</v>
      </c>
      <c r="I59" s="52">
        <v>82280</v>
      </c>
      <c r="J59" s="19">
        <v>3186</v>
      </c>
      <c r="K59" s="66">
        <v>3698</v>
      </c>
      <c r="L59" s="35">
        <f>SUM(L41:L58)</f>
        <v>2762718</v>
      </c>
    </row>
    <row r="60" spans="1:12" s="20" customFormat="1">
      <c r="A60" s="17" t="s">
        <v>28</v>
      </c>
      <c r="B60" s="17">
        <v>2</v>
      </c>
      <c r="C60" s="17">
        <v>11448</v>
      </c>
      <c r="D60" s="18" t="s">
        <v>18</v>
      </c>
      <c r="E60" s="17">
        <v>8</v>
      </c>
      <c r="F60" s="19">
        <v>250740</v>
      </c>
      <c r="G60" s="21">
        <v>0</v>
      </c>
      <c r="H60" s="19">
        <v>232167</v>
      </c>
      <c r="I60" s="52">
        <v>256761</v>
      </c>
      <c r="J60" s="19">
        <v>18573</v>
      </c>
      <c r="K60" s="66">
        <v>20222</v>
      </c>
      <c r="L60" s="19">
        <v>416000</v>
      </c>
    </row>
    <row r="61" spans="1:12" s="20" customFormat="1">
      <c r="A61" s="17" t="s">
        <v>28</v>
      </c>
      <c r="B61" s="17">
        <v>7</v>
      </c>
      <c r="C61" s="17">
        <v>21356</v>
      </c>
      <c r="D61" s="18" t="s">
        <v>53</v>
      </c>
      <c r="E61" s="17">
        <v>8</v>
      </c>
      <c r="F61" s="19">
        <v>60754</v>
      </c>
      <c r="G61" s="21">
        <v>0</v>
      </c>
      <c r="H61" s="19">
        <v>56775</v>
      </c>
      <c r="I61" s="52">
        <v>58969</v>
      </c>
      <c r="J61" s="19">
        <v>3979</v>
      </c>
      <c r="K61" s="66">
        <v>4033</v>
      </c>
      <c r="L61" s="19">
        <v>250740</v>
      </c>
    </row>
    <row r="62" spans="1:12" s="20" customFormat="1">
      <c r="A62" s="17" t="s">
        <v>28</v>
      </c>
      <c r="B62" s="17">
        <v>9</v>
      </c>
      <c r="C62" s="17">
        <v>28778</v>
      </c>
      <c r="D62" s="18" t="s">
        <v>110</v>
      </c>
      <c r="E62" s="17">
        <v>8</v>
      </c>
      <c r="F62" s="19">
        <v>33628</v>
      </c>
      <c r="G62" s="21">
        <v>0</v>
      </c>
      <c r="H62" s="19">
        <v>31887</v>
      </c>
      <c r="I62" s="52">
        <v>36529</v>
      </c>
      <c r="J62" s="19">
        <v>1741</v>
      </c>
      <c r="K62" s="66">
        <v>1949</v>
      </c>
      <c r="L62" s="19">
        <v>142606</v>
      </c>
    </row>
    <row r="63" spans="1:12" s="20" customFormat="1">
      <c r="A63" s="17" t="s">
        <v>28</v>
      </c>
      <c r="B63" s="17">
        <v>8</v>
      </c>
      <c r="C63" s="17">
        <v>28811</v>
      </c>
      <c r="D63" s="18" t="s">
        <v>109</v>
      </c>
      <c r="E63" s="17">
        <v>8</v>
      </c>
      <c r="F63" s="19">
        <v>60206</v>
      </c>
      <c r="G63" s="21">
        <v>0</v>
      </c>
      <c r="H63" s="19">
        <v>58534</v>
      </c>
      <c r="I63" s="52">
        <v>72636</v>
      </c>
      <c r="J63" s="19">
        <v>1672</v>
      </c>
      <c r="K63" s="66">
        <v>1719</v>
      </c>
      <c r="L63" s="19">
        <v>71274</v>
      </c>
    </row>
    <row r="64" spans="1:12" s="20" customFormat="1">
      <c r="A64" s="17" t="s">
        <v>28</v>
      </c>
      <c r="B64" s="17">
        <v>6</v>
      </c>
      <c r="C64" s="17">
        <v>28815</v>
      </c>
      <c r="D64" s="18" t="s">
        <v>71</v>
      </c>
      <c r="E64" s="17">
        <v>8</v>
      </c>
      <c r="F64" s="19">
        <v>0</v>
      </c>
      <c r="G64" s="19">
        <v>62499</v>
      </c>
      <c r="H64" s="19">
        <v>60486</v>
      </c>
      <c r="I64" s="52">
        <v>64738</v>
      </c>
      <c r="J64" s="19">
        <v>2013</v>
      </c>
      <c r="K64" s="66">
        <v>2168</v>
      </c>
      <c r="L64" s="19">
        <v>67998</v>
      </c>
    </row>
    <row r="65" spans="1:12" s="20" customFormat="1">
      <c r="A65" s="9" t="s">
        <v>46</v>
      </c>
      <c r="B65" s="9">
        <v>1</v>
      </c>
      <c r="C65" s="9">
        <v>10704</v>
      </c>
      <c r="D65" s="10" t="s">
        <v>45</v>
      </c>
      <c r="E65" s="9">
        <v>8</v>
      </c>
      <c r="F65" s="14">
        <v>350988</v>
      </c>
      <c r="G65" s="14">
        <v>0</v>
      </c>
      <c r="H65" s="14">
        <v>324209</v>
      </c>
      <c r="I65" s="52">
        <v>342443</v>
      </c>
      <c r="J65" s="14">
        <v>26779</v>
      </c>
      <c r="K65" s="66">
        <v>27532</v>
      </c>
      <c r="L65" s="19">
        <v>62499</v>
      </c>
    </row>
    <row r="66" spans="1:12" s="20" customFormat="1">
      <c r="A66" s="3" t="s">
        <v>46</v>
      </c>
      <c r="B66" s="9">
        <v>3</v>
      </c>
      <c r="C66" s="3">
        <v>10991</v>
      </c>
      <c r="D66" s="4" t="s">
        <v>73</v>
      </c>
      <c r="E66" s="9">
        <v>8</v>
      </c>
      <c r="F66" s="13">
        <v>130534</v>
      </c>
      <c r="G66" s="16">
        <v>0</v>
      </c>
      <c r="H66" s="13">
        <v>125727</v>
      </c>
      <c r="I66" s="52">
        <v>125870</v>
      </c>
      <c r="J66" s="13">
        <v>4807</v>
      </c>
      <c r="K66" s="66">
        <v>5519</v>
      </c>
      <c r="L66" s="19">
        <v>60754</v>
      </c>
    </row>
    <row r="67" spans="1:12" s="20" customFormat="1">
      <c r="A67" s="3" t="s">
        <v>46</v>
      </c>
      <c r="B67" s="9">
        <v>4</v>
      </c>
      <c r="C67" s="3">
        <v>10992</v>
      </c>
      <c r="D67" s="4" t="s">
        <v>105</v>
      </c>
      <c r="E67" s="9">
        <v>8</v>
      </c>
      <c r="F67" s="13">
        <v>100576</v>
      </c>
      <c r="G67" s="16">
        <v>0</v>
      </c>
      <c r="H67" s="13">
        <v>97542</v>
      </c>
      <c r="I67" s="52">
        <v>112225</v>
      </c>
      <c r="J67" s="13">
        <v>3034</v>
      </c>
      <c r="K67" s="66">
        <v>3261</v>
      </c>
      <c r="L67" s="19">
        <v>60206</v>
      </c>
    </row>
    <row r="68" spans="1:12" s="20" customFormat="1">
      <c r="A68" s="3" t="s">
        <v>46</v>
      </c>
      <c r="B68" s="9">
        <v>2</v>
      </c>
      <c r="C68" s="3">
        <v>10993</v>
      </c>
      <c r="D68" s="4" t="s">
        <v>103</v>
      </c>
      <c r="E68" s="9">
        <v>8</v>
      </c>
      <c r="F68" s="13">
        <v>18215</v>
      </c>
      <c r="G68" s="13">
        <v>120870</v>
      </c>
      <c r="H68" s="13">
        <v>131235</v>
      </c>
      <c r="I68" s="52">
        <v>139592</v>
      </c>
      <c r="J68" s="13">
        <v>7850</v>
      </c>
      <c r="K68" s="66">
        <v>8341</v>
      </c>
      <c r="L68" s="19">
        <v>33628</v>
      </c>
    </row>
    <row r="69" spans="1:12" s="20" customFormat="1">
      <c r="A69" s="3" t="s">
        <v>46</v>
      </c>
      <c r="B69" s="9">
        <v>5</v>
      </c>
      <c r="C69" s="3">
        <v>10994</v>
      </c>
      <c r="D69" s="4" t="s">
        <v>58</v>
      </c>
      <c r="E69" s="9">
        <v>8</v>
      </c>
      <c r="F69" s="13">
        <v>81048</v>
      </c>
      <c r="G69" s="16">
        <v>0</v>
      </c>
      <c r="H69" s="13">
        <v>78176</v>
      </c>
      <c r="I69" s="52">
        <v>99600</v>
      </c>
      <c r="J69" s="13">
        <v>2872</v>
      </c>
      <c r="K69" s="66">
        <v>3573</v>
      </c>
      <c r="L69" s="35">
        <f>SUM(L60:L68)</f>
        <v>1165705</v>
      </c>
    </row>
    <row r="70" spans="1:12" s="5" customFormat="1">
      <c r="A70" s="3" t="s">
        <v>46</v>
      </c>
      <c r="B70" s="9">
        <v>6</v>
      </c>
      <c r="C70" s="9">
        <v>23367</v>
      </c>
      <c r="D70" s="10" t="s">
        <v>87</v>
      </c>
      <c r="E70" s="9">
        <v>8</v>
      </c>
      <c r="F70" s="14">
        <v>77197</v>
      </c>
      <c r="G70" s="14">
        <v>0</v>
      </c>
      <c r="H70" s="14">
        <v>74632</v>
      </c>
      <c r="I70" s="52">
        <v>67697</v>
      </c>
      <c r="J70" s="14">
        <v>2565</v>
      </c>
      <c r="K70" s="66">
        <v>2634</v>
      </c>
      <c r="L70" s="14">
        <v>350988</v>
      </c>
    </row>
    <row r="71" spans="1:12" s="1" customFormat="1">
      <c r="A71" s="17" t="s">
        <v>30</v>
      </c>
      <c r="B71" s="17">
        <v>1</v>
      </c>
      <c r="C71" s="17">
        <v>10671</v>
      </c>
      <c r="D71" s="18" t="s">
        <v>108</v>
      </c>
      <c r="E71" s="17">
        <v>8</v>
      </c>
      <c r="F71" s="19">
        <v>145956</v>
      </c>
      <c r="G71" s="19">
        <v>361246</v>
      </c>
      <c r="H71" s="19">
        <v>465000</v>
      </c>
      <c r="I71" s="52">
        <v>816465</v>
      </c>
      <c r="J71" s="19">
        <v>42202</v>
      </c>
      <c r="K71" s="66">
        <v>85224</v>
      </c>
      <c r="L71" s="13">
        <v>139085</v>
      </c>
    </row>
    <row r="72" spans="1:12" s="1" customFormat="1">
      <c r="A72" s="17" t="s">
        <v>30</v>
      </c>
      <c r="B72" s="17">
        <v>7</v>
      </c>
      <c r="C72" s="17">
        <v>11013</v>
      </c>
      <c r="D72" s="22" t="s">
        <v>26</v>
      </c>
      <c r="E72" s="17">
        <v>8</v>
      </c>
      <c r="F72" s="23">
        <v>131028</v>
      </c>
      <c r="G72" s="23">
        <v>0</v>
      </c>
      <c r="H72" s="23">
        <v>126890</v>
      </c>
      <c r="I72" s="52">
        <v>136421</v>
      </c>
      <c r="J72" s="23">
        <v>4138</v>
      </c>
      <c r="K72" s="66">
        <v>4450</v>
      </c>
      <c r="L72" s="13">
        <v>130534</v>
      </c>
    </row>
    <row r="73" spans="1:12" s="1" customFormat="1">
      <c r="A73" s="17" t="s">
        <v>30</v>
      </c>
      <c r="B73" s="17">
        <v>11</v>
      </c>
      <c r="C73" s="17">
        <v>11014</v>
      </c>
      <c r="D73" s="22" t="s">
        <v>111</v>
      </c>
      <c r="E73" s="17">
        <v>8</v>
      </c>
      <c r="F73" s="23">
        <v>95442</v>
      </c>
      <c r="G73" s="23">
        <v>0</v>
      </c>
      <c r="H73" s="23">
        <v>91377</v>
      </c>
      <c r="I73" s="52">
        <v>112113</v>
      </c>
      <c r="J73" s="23">
        <v>4065</v>
      </c>
      <c r="K73" s="66">
        <v>4804</v>
      </c>
      <c r="L73" s="13">
        <v>100576</v>
      </c>
    </row>
    <row r="74" spans="1:12" s="1" customFormat="1">
      <c r="A74" s="17" t="s">
        <v>30</v>
      </c>
      <c r="B74" s="17">
        <v>2</v>
      </c>
      <c r="C74" s="17">
        <v>11015</v>
      </c>
      <c r="D74" s="18" t="s">
        <v>57</v>
      </c>
      <c r="E74" s="17">
        <v>8</v>
      </c>
      <c r="F74" s="19">
        <v>0</v>
      </c>
      <c r="G74" s="19">
        <v>487609</v>
      </c>
      <c r="H74" s="19">
        <v>457482</v>
      </c>
      <c r="I74" s="52">
        <v>334113</v>
      </c>
      <c r="J74" s="19">
        <v>30127</v>
      </c>
      <c r="K74" s="66">
        <v>20510</v>
      </c>
      <c r="L74" s="13">
        <v>81048</v>
      </c>
    </row>
    <row r="75" spans="1:12" s="5" customFormat="1">
      <c r="A75" s="32" t="s">
        <v>30</v>
      </c>
      <c r="B75" s="32">
        <v>20</v>
      </c>
      <c r="C75" s="32">
        <v>11016</v>
      </c>
      <c r="D75" s="31" t="s">
        <v>92</v>
      </c>
      <c r="E75" s="32">
        <v>8</v>
      </c>
      <c r="F75" s="33">
        <v>24382</v>
      </c>
      <c r="G75" s="31">
        <v>0</v>
      </c>
      <c r="H75" s="33">
        <v>23908</v>
      </c>
      <c r="I75" s="52">
        <v>24703</v>
      </c>
      <c r="J75" s="31">
        <v>474</v>
      </c>
      <c r="K75" s="66">
        <v>578</v>
      </c>
      <c r="L75" s="14">
        <v>77197</v>
      </c>
    </row>
    <row r="76" spans="1:12" s="5" customFormat="1">
      <c r="A76" s="17" t="s">
        <v>30</v>
      </c>
      <c r="B76" s="17">
        <v>10</v>
      </c>
      <c r="C76" s="17">
        <v>11017</v>
      </c>
      <c r="D76" s="22" t="s">
        <v>66</v>
      </c>
      <c r="E76" s="17">
        <v>8</v>
      </c>
      <c r="F76" s="23">
        <v>76863</v>
      </c>
      <c r="G76" s="23">
        <v>35694</v>
      </c>
      <c r="H76" s="23">
        <v>109026</v>
      </c>
      <c r="I76" s="52">
        <v>104321</v>
      </c>
      <c r="J76" s="23">
        <v>3531</v>
      </c>
      <c r="K76" s="66">
        <v>3509</v>
      </c>
      <c r="L76" s="35">
        <f>SUM(L70:L75)</f>
        <v>879428</v>
      </c>
    </row>
    <row r="77" spans="1:12" s="20" customFormat="1">
      <c r="A77" s="17" t="s">
        <v>30</v>
      </c>
      <c r="B77" s="17">
        <v>4</v>
      </c>
      <c r="C77" s="17">
        <v>11018</v>
      </c>
      <c r="D77" s="18" t="s">
        <v>88</v>
      </c>
      <c r="E77" s="17">
        <v>8</v>
      </c>
      <c r="F77" s="19">
        <v>179456</v>
      </c>
      <c r="G77" s="19">
        <v>0</v>
      </c>
      <c r="H77" s="19">
        <v>168864</v>
      </c>
      <c r="I77" s="52">
        <v>217022</v>
      </c>
      <c r="J77" s="19">
        <v>10592</v>
      </c>
      <c r="K77" s="66">
        <v>12608</v>
      </c>
      <c r="L77" s="19">
        <v>507202</v>
      </c>
    </row>
    <row r="78" spans="1:12" s="20" customFormat="1">
      <c r="A78" s="17" t="s">
        <v>30</v>
      </c>
      <c r="B78" s="17">
        <v>16</v>
      </c>
      <c r="C78" s="32">
        <v>11019</v>
      </c>
      <c r="D78" s="31" t="s">
        <v>106</v>
      </c>
      <c r="E78" s="17">
        <v>8</v>
      </c>
      <c r="F78" s="33">
        <v>6227</v>
      </c>
      <c r="G78" s="33">
        <v>59389</v>
      </c>
      <c r="H78" s="33">
        <v>63950</v>
      </c>
      <c r="I78" s="52">
        <v>72237</v>
      </c>
      <c r="J78" s="33">
        <v>1666</v>
      </c>
      <c r="K78" s="66">
        <v>2182</v>
      </c>
      <c r="L78" s="19">
        <v>487609</v>
      </c>
    </row>
    <row r="79" spans="1:12" s="20" customFormat="1" ht="14.4" customHeight="1">
      <c r="A79" s="17" t="s">
        <v>30</v>
      </c>
      <c r="B79" s="17">
        <v>15</v>
      </c>
      <c r="C79" s="32">
        <v>11020</v>
      </c>
      <c r="D79" s="31" t="s">
        <v>90</v>
      </c>
      <c r="E79" s="17">
        <v>8</v>
      </c>
      <c r="F79" s="33">
        <v>73820</v>
      </c>
      <c r="G79" s="33">
        <v>0</v>
      </c>
      <c r="H79" s="33">
        <v>71972</v>
      </c>
      <c r="I79" s="52">
        <v>82397</v>
      </c>
      <c r="J79" s="33">
        <v>1848</v>
      </c>
      <c r="K79" s="66">
        <v>2073</v>
      </c>
      <c r="L79" s="19">
        <v>261516</v>
      </c>
    </row>
    <row r="80" spans="1:12" s="20" customFormat="1">
      <c r="A80" s="17" t="s">
        <v>30</v>
      </c>
      <c r="B80" s="17">
        <v>12</v>
      </c>
      <c r="C80" s="17">
        <v>11021</v>
      </c>
      <c r="D80" s="22" t="s">
        <v>74</v>
      </c>
      <c r="E80" s="17">
        <v>8</v>
      </c>
      <c r="F80" s="23">
        <v>0</v>
      </c>
      <c r="G80" s="23">
        <v>94990</v>
      </c>
      <c r="H80" s="23">
        <v>92145</v>
      </c>
      <c r="I80" s="52">
        <v>99189</v>
      </c>
      <c r="J80" s="23">
        <v>2845</v>
      </c>
      <c r="K80" s="66">
        <v>3086</v>
      </c>
      <c r="L80" s="19">
        <v>179456</v>
      </c>
    </row>
    <row r="81" spans="1:12" s="20" customFormat="1">
      <c r="A81" s="17" t="s">
        <v>30</v>
      </c>
      <c r="B81" s="17">
        <v>9</v>
      </c>
      <c r="C81" s="17">
        <v>11022</v>
      </c>
      <c r="D81" s="22" t="s">
        <v>89</v>
      </c>
      <c r="E81" s="17">
        <v>8</v>
      </c>
      <c r="F81" s="23">
        <v>115250</v>
      </c>
      <c r="G81" s="23">
        <v>0</v>
      </c>
      <c r="H81" s="23">
        <v>110445</v>
      </c>
      <c r="I81" s="52">
        <v>110927</v>
      </c>
      <c r="J81" s="23">
        <v>4805</v>
      </c>
      <c r="K81" s="66">
        <v>5262</v>
      </c>
      <c r="L81" s="19">
        <v>174337</v>
      </c>
    </row>
    <row r="82" spans="1:12" s="20" customFormat="1">
      <c r="A82" s="17" t="s">
        <v>30</v>
      </c>
      <c r="B82" s="17">
        <v>6</v>
      </c>
      <c r="C82" s="17">
        <v>11023</v>
      </c>
      <c r="D82" s="18" t="s">
        <v>114</v>
      </c>
      <c r="E82" s="17">
        <v>8</v>
      </c>
      <c r="F82" s="19">
        <v>136980</v>
      </c>
      <c r="G82" s="19">
        <v>18675</v>
      </c>
      <c r="H82" s="19">
        <v>147933</v>
      </c>
      <c r="I82" s="52">
        <v>207000</v>
      </c>
      <c r="J82" s="19">
        <v>7722</v>
      </c>
      <c r="K82" s="66">
        <v>10458</v>
      </c>
      <c r="L82" s="19">
        <v>155655</v>
      </c>
    </row>
    <row r="83" spans="1:12" s="24" customFormat="1">
      <c r="A83" s="17" t="s">
        <v>30</v>
      </c>
      <c r="B83" s="17">
        <v>8</v>
      </c>
      <c r="C83" s="17">
        <v>11024</v>
      </c>
      <c r="D83" s="22" t="s">
        <v>91</v>
      </c>
      <c r="E83" s="17">
        <v>8</v>
      </c>
      <c r="F83" s="23">
        <v>125216</v>
      </c>
      <c r="G83" s="23">
        <v>0</v>
      </c>
      <c r="H83" s="23">
        <v>119580</v>
      </c>
      <c r="I83" s="52">
        <v>125073</v>
      </c>
      <c r="J83" s="23">
        <v>5636</v>
      </c>
      <c r="K83" s="66">
        <v>6225</v>
      </c>
      <c r="L83" s="23">
        <v>131028</v>
      </c>
    </row>
    <row r="84" spans="1:12" s="24" customFormat="1">
      <c r="A84" s="17" t="s">
        <v>30</v>
      </c>
      <c r="B84" s="17">
        <v>5</v>
      </c>
      <c r="C84" s="17">
        <v>11025</v>
      </c>
      <c r="D84" s="18" t="s">
        <v>41</v>
      </c>
      <c r="E84" s="17">
        <v>8</v>
      </c>
      <c r="F84" s="19">
        <v>174337</v>
      </c>
      <c r="G84" s="19">
        <v>0</v>
      </c>
      <c r="H84" s="19">
        <v>166553</v>
      </c>
      <c r="I84" s="52">
        <v>208691</v>
      </c>
      <c r="J84" s="19">
        <v>7784</v>
      </c>
      <c r="K84" s="66">
        <v>9418</v>
      </c>
      <c r="L84" s="23">
        <v>125216</v>
      </c>
    </row>
    <row r="85" spans="1:12" s="24" customFormat="1">
      <c r="A85" s="17" t="s">
        <v>30</v>
      </c>
      <c r="B85" s="17">
        <v>14</v>
      </c>
      <c r="C85" s="17">
        <v>11026</v>
      </c>
      <c r="D85" s="22" t="s">
        <v>56</v>
      </c>
      <c r="E85" s="17">
        <v>8</v>
      </c>
      <c r="F85" s="23">
        <v>10934</v>
      </c>
      <c r="G85" s="23">
        <v>68996</v>
      </c>
      <c r="H85" s="23">
        <v>77615</v>
      </c>
      <c r="I85" s="52">
        <v>93399</v>
      </c>
      <c r="J85" s="23">
        <v>2315</v>
      </c>
      <c r="K85" s="66">
        <v>2771</v>
      </c>
      <c r="L85" s="23">
        <v>115250</v>
      </c>
    </row>
    <row r="86" spans="1:12" s="24" customFormat="1">
      <c r="A86" s="17" t="s">
        <v>30</v>
      </c>
      <c r="B86" s="17">
        <v>13</v>
      </c>
      <c r="C86" s="17">
        <v>11027</v>
      </c>
      <c r="D86" s="22" t="s">
        <v>112</v>
      </c>
      <c r="E86" s="17">
        <v>8</v>
      </c>
      <c r="F86" s="23">
        <v>64524</v>
      </c>
      <c r="G86" s="23">
        <v>15427</v>
      </c>
      <c r="H86" s="23">
        <v>78147</v>
      </c>
      <c r="I86" s="52">
        <v>81722</v>
      </c>
      <c r="J86" s="23">
        <v>1804</v>
      </c>
      <c r="K86" s="66">
        <v>1783</v>
      </c>
      <c r="L86" s="23">
        <v>112557</v>
      </c>
    </row>
    <row r="87" spans="1:12" s="24" customFormat="1">
      <c r="A87" s="17" t="s">
        <v>30</v>
      </c>
      <c r="B87" s="17">
        <v>17</v>
      </c>
      <c r="C87" s="32">
        <v>11028</v>
      </c>
      <c r="D87" s="31" t="s">
        <v>44</v>
      </c>
      <c r="E87" s="17">
        <v>8</v>
      </c>
      <c r="F87" s="33">
        <v>56078</v>
      </c>
      <c r="G87" s="33">
        <v>0</v>
      </c>
      <c r="H87" s="33">
        <v>53917</v>
      </c>
      <c r="I87" s="52">
        <v>56694</v>
      </c>
      <c r="J87" s="33">
        <v>2161</v>
      </c>
      <c r="K87" s="66">
        <v>2217</v>
      </c>
      <c r="L87" s="23">
        <v>95442</v>
      </c>
    </row>
    <row r="88" spans="1:12" s="24" customFormat="1">
      <c r="A88" s="32" t="s">
        <v>30</v>
      </c>
      <c r="B88" s="32">
        <v>19</v>
      </c>
      <c r="C88" s="32">
        <v>11029</v>
      </c>
      <c r="D88" s="31" t="s">
        <v>113</v>
      </c>
      <c r="E88" s="32">
        <v>8</v>
      </c>
      <c r="F88" s="33">
        <v>55405</v>
      </c>
      <c r="G88" s="33">
        <v>0</v>
      </c>
      <c r="H88" s="33">
        <v>53301</v>
      </c>
      <c r="I88" s="52">
        <v>64413</v>
      </c>
      <c r="J88" s="33">
        <v>2104</v>
      </c>
      <c r="K88" s="66">
        <v>2723</v>
      </c>
      <c r="L88" s="23">
        <v>94990</v>
      </c>
    </row>
    <row r="89" spans="1:12" s="24" customFormat="1">
      <c r="A89" s="17" t="s">
        <v>30</v>
      </c>
      <c r="B89" s="17">
        <v>3</v>
      </c>
      <c r="C89" s="17">
        <v>11446</v>
      </c>
      <c r="D89" s="18" t="s">
        <v>11</v>
      </c>
      <c r="E89" s="17">
        <v>8</v>
      </c>
      <c r="F89" s="19">
        <v>261516</v>
      </c>
      <c r="G89" s="19">
        <v>0</v>
      </c>
      <c r="H89" s="19">
        <v>250513</v>
      </c>
      <c r="I89" s="52">
        <v>326240</v>
      </c>
      <c r="J89" s="19">
        <v>11003</v>
      </c>
      <c r="K89" s="66">
        <v>12454</v>
      </c>
      <c r="L89" s="23">
        <v>79951</v>
      </c>
    </row>
    <row r="90" spans="1:12" s="24" customFormat="1">
      <c r="A90" s="32" t="s">
        <v>30</v>
      </c>
      <c r="B90" s="32">
        <v>18</v>
      </c>
      <c r="C90" s="32">
        <v>25058</v>
      </c>
      <c r="D90" s="31" t="s">
        <v>75</v>
      </c>
      <c r="E90" s="32">
        <v>8</v>
      </c>
      <c r="F90" s="33">
        <v>55989</v>
      </c>
      <c r="G90" s="33">
        <v>0</v>
      </c>
      <c r="H90" s="33">
        <v>54189</v>
      </c>
      <c r="I90" s="52">
        <v>61175</v>
      </c>
      <c r="J90" s="33">
        <v>1800</v>
      </c>
      <c r="K90" s="66">
        <v>2090</v>
      </c>
      <c r="L90" s="23">
        <v>79930</v>
      </c>
    </row>
    <row r="91" spans="1:12" s="30" customFormat="1">
      <c r="A91" s="32" t="s">
        <v>30</v>
      </c>
      <c r="B91" s="32">
        <v>21</v>
      </c>
      <c r="C91" s="32">
        <v>25059</v>
      </c>
      <c r="D91" s="31" t="s">
        <v>23</v>
      </c>
      <c r="E91" s="32">
        <v>8</v>
      </c>
      <c r="F91" s="33">
        <v>20238</v>
      </c>
      <c r="G91" s="31">
        <v>0</v>
      </c>
      <c r="H91" s="33">
        <v>19570</v>
      </c>
      <c r="I91" s="52">
        <v>42400</v>
      </c>
      <c r="J91" s="31">
        <v>668</v>
      </c>
      <c r="K91" s="66">
        <v>1672</v>
      </c>
      <c r="L91" s="33">
        <v>73820</v>
      </c>
    </row>
  </sheetData>
  <autoFilter ref="A2:K91">
    <sortState ref="A5:K91">
      <sortCondition ref="A2:A91"/>
    </sortState>
  </autoFilter>
  <mergeCells count="13">
    <mergeCell ref="M5:Q5"/>
    <mergeCell ref="A1:K1"/>
    <mergeCell ref="G2:G3"/>
    <mergeCell ref="H2:H3"/>
    <mergeCell ref="I2:I3"/>
    <mergeCell ref="J2:J3"/>
    <mergeCell ref="L2:L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9"/>
  <sheetViews>
    <sheetView zoomScale="120" zoomScaleNormal="120" workbookViewId="0">
      <selection activeCell="E7" sqref="E7"/>
    </sheetView>
  </sheetViews>
  <sheetFormatPr defaultRowHeight="14.4"/>
  <cols>
    <col min="3" max="3" width="8.77734375" customWidth="1"/>
    <col min="4" max="4" width="13.5546875" customWidth="1"/>
    <col min="5" max="5" width="11.5546875" customWidth="1"/>
    <col min="6" max="6" width="18.21875" customWidth="1"/>
    <col min="7" max="7" width="24.33203125" customWidth="1"/>
  </cols>
  <sheetData>
    <row r="3" spans="2:7" ht="18">
      <c r="B3" s="130" t="s">
        <v>123</v>
      </c>
      <c r="C3" s="130"/>
      <c r="D3" s="130"/>
      <c r="E3" s="130"/>
      <c r="F3" s="130"/>
      <c r="G3" s="130"/>
    </row>
    <row r="4" spans="2:7">
      <c r="B4" s="141" t="s">
        <v>47</v>
      </c>
      <c r="C4" s="141" t="s">
        <v>33</v>
      </c>
      <c r="D4" s="141" t="s">
        <v>34</v>
      </c>
      <c r="E4" s="141" t="s">
        <v>43</v>
      </c>
      <c r="F4" s="143" t="s">
        <v>35</v>
      </c>
      <c r="G4" s="143" t="s">
        <v>36</v>
      </c>
    </row>
    <row r="5" spans="2:7">
      <c r="B5" s="142"/>
      <c r="C5" s="142"/>
      <c r="D5" s="142"/>
      <c r="E5" s="142"/>
      <c r="F5" s="144"/>
      <c r="G5" s="144"/>
    </row>
    <row r="6" spans="2:7">
      <c r="B6" s="3">
        <v>9</v>
      </c>
      <c r="C6" s="3">
        <v>90</v>
      </c>
      <c r="D6" s="3">
        <v>90</v>
      </c>
      <c r="E6" s="3">
        <v>100</v>
      </c>
      <c r="F6" s="13">
        <v>17034060</v>
      </c>
      <c r="G6" s="14">
        <v>31495491022</v>
      </c>
    </row>
    <row r="7" spans="2:7">
      <c r="B7" s="2">
        <v>8</v>
      </c>
      <c r="C7" s="2">
        <v>88</v>
      </c>
      <c r="D7" s="2">
        <v>88</v>
      </c>
      <c r="E7" s="2">
        <v>100</v>
      </c>
      <c r="F7" s="41">
        <v>15061991</v>
      </c>
      <c r="G7" s="41">
        <v>25462157527</v>
      </c>
    </row>
    <row r="8" spans="2:7">
      <c r="B8" s="3">
        <v>5</v>
      </c>
      <c r="C8" s="3">
        <v>67</v>
      </c>
      <c r="D8" s="3">
        <v>67</v>
      </c>
      <c r="E8" s="9">
        <v>100</v>
      </c>
      <c r="F8" s="13">
        <v>15620689</v>
      </c>
      <c r="G8" s="13">
        <v>22855137663</v>
      </c>
    </row>
    <row r="9" spans="2:7">
      <c r="B9" s="3">
        <v>11</v>
      </c>
      <c r="C9" s="3">
        <v>82</v>
      </c>
      <c r="D9" s="3">
        <v>82</v>
      </c>
      <c r="E9" s="3">
        <v>100</v>
      </c>
      <c r="F9" s="13">
        <v>11846428</v>
      </c>
      <c r="G9" s="13">
        <v>20757642801</v>
      </c>
    </row>
    <row r="10" spans="2:7">
      <c r="B10" s="3">
        <v>1</v>
      </c>
      <c r="C10" s="3">
        <v>103</v>
      </c>
      <c r="D10" s="3">
        <v>103</v>
      </c>
      <c r="E10" s="3">
        <v>100</v>
      </c>
      <c r="F10" s="13">
        <v>13176230</v>
      </c>
      <c r="G10" s="13">
        <v>18640359573</v>
      </c>
    </row>
    <row r="11" spans="2:7">
      <c r="B11" s="3">
        <v>2</v>
      </c>
      <c r="C11" s="3">
        <v>47</v>
      </c>
      <c r="D11" s="3">
        <v>47</v>
      </c>
      <c r="E11" s="9">
        <v>100</v>
      </c>
      <c r="F11" s="13">
        <v>11234205</v>
      </c>
      <c r="G11" s="13">
        <v>18507213733</v>
      </c>
    </row>
    <row r="12" spans="2:7">
      <c r="B12" s="3">
        <v>6</v>
      </c>
      <c r="C12" s="3">
        <v>73</v>
      </c>
      <c r="D12" s="3">
        <v>73</v>
      </c>
      <c r="E12" s="9">
        <v>100</v>
      </c>
      <c r="F12" s="13">
        <v>12868000</v>
      </c>
      <c r="G12" s="13">
        <v>18582959080</v>
      </c>
    </row>
    <row r="13" spans="2:7">
      <c r="B13" s="3">
        <v>7</v>
      </c>
      <c r="C13" s="3">
        <v>77</v>
      </c>
      <c r="D13" s="3">
        <v>77</v>
      </c>
      <c r="E13" s="9">
        <v>100</v>
      </c>
      <c r="F13" s="13">
        <v>10922302</v>
      </c>
      <c r="G13" s="13">
        <v>17056908765</v>
      </c>
    </row>
    <row r="14" spans="2:7">
      <c r="B14" s="3">
        <v>4</v>
      </c>
      <c r="C14" s="3">
        <v>72</v>
      </c>
      <c r="D14" s="3">
        <v>72</v>
      </c>
      <c r="E14" s="9">
        <v>100</v>
      </c>
      <c r="F14" s="13">
        <v>10689567</v>
      </c>
      <c r="G14" s="13">
        <v>15068239049</v>
      </c>
    </row>
    <row r="15" spans="2:7">
      <c r="B15" s="3">
        <v>10</v>
      </c>
      <c r="C15" s="3">
        <v>71</v>
      </c>
      <c r="D15" s="3">
        <v>71</v>
      </c>
      <c r="E15" s="3">
        <v>100</v>
      </c>
      <c r="F15" s="13">
        <v>8714941</v>
      </c>
      <c r="G15" s="13">
        <v>12833749981</v>
      </c>
    </row>
    <row r="16" spans="2:7">
      <c r="B16" s="3">
        <v>3</v>
      </c>
      <c r="C16" s="3">
        <v>54</v>
      </c>
      <c r="D16" s="3">
        <v>54</v>
      </c>
      <c r="E16" s="9">
        <v>100</v>
      </c>
      <c r="F16" s="13">
        <v>8847906</v>
      </c>
      <c r="G16" s="13">
        <v>11731513870</v>
      </c>
    </row>
    <row r="17" spans="2:7">
      <c r="B17" s="3">
        <v>12</v>
      </c>
      <c r="C17" s="3">
        <v>78</v>
      </c>
      <c r="D17" s="3">
        <v>78</v>
      </c>
      <c r="E17" s="3">
        <v>100</v>
      </c>
      <c r="F17" s="13">
        <v>9176466</v>
      </c>
      <c r="G17" s="13">
        <v>9329003393</v>
      </c>
    </row>
    <row r="19" spans="2:7">
      <c r="B19" s="140" t="s">
        <v>139</v>
      </c>
      <c r="C19" s="140"/>
      <c r="D19" s="140"/>
      <c r="E19" s="140"/>
      <c r="F19" s="140"/>
      <c r="G19" s="140"/>
    </row>
  </sheetData>
  <autoFilter ref="B5:G5">
    <sortState ref="B7:G17">
      <sortCondition descending="1" ref="G5"/>
    </sortState>
  </autoFilter>
  <mergeCells count="8">
    <mergeCell ref="B19:G19"/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2"/>
  <sheetViews>
    <sheetView zoomScale="120" zoomScaleNormal="120" workbookViewId="0">
      <selection activeCell="D11" sqref="D11"/>
    </sheetView>
  </sheetViews>
  <sheetFormatPr defaultRowHeight="14.4"/>
  <cols>
    <col min="3" max="3" width="14.44140625" customWidth="1"/>
    <col min="4" max="5" width="15" customWidth="1"/>
    <col min="6" max="7" width="15.33203125" customWidth="1"/>
    <col min="8" max="8" width="15.109375" customWidth="1"/>
  </cols>
  <sheetData>
    <row r="2" spans="3:14" ht="18">
      <c r="C2" s="130" t="s">
        <v>0</v>
      </c>
      <c r="D2" s="130"/>
      <c r="E2" s="130"/>
      <c r="F2" s="130"/>
      <c r="G2" s="130"/>
      <c r="H2" s="130"/>
    </row>
    <row r="3" spans="3:14">
      <c r="C3" s="131" t="s">
        <v>3</v>
      </c>
      <c r="D3" s="133" t="s">
        <v>118</v>
      </c>
      <c r="E3" s="133" t="s">
        <v>119</v>
      </c>
      <c r="F3" s="133" t="s">
        <v>120</v>
      </c>
      <c r="G3" s="133" t="s">
        <v>117</v>
      </c>
      <c r="H3" s="133" t="s">
        <v>127</v>
      </c>
      <c r="J3" s="145" t="s">
        <v>125</v>
      </c>
      <c r="K3" s="145"/>
      <c r="L3" s="145"/>
      <c r="M3" s="145"/>
      <c r="N3" s="145"/>
    </row>
    <row r="4" spans="3:14">
      <c r="C4" s="147"/>
      <c r="D4" s="146"/>
      <c r="E4" s="134"/>
      <c r="F4" s="146"/>
      <c r="G4" s="134"/>
      <c r="H4" s="146"/>
    </row>
    <row r="5" spans="3:14">
      <c r="C5" s="9" t="s">
        <v>31</v>
      </c>
      <c r="D5" s="14">
        <f>'เขตสุขภาพที่ 8 '!H16</f>
        <v>2136779</v>
      </c>
      <c r="E5" s="14">
        <v>3142844</v>
      </c>
      <c r="F5" s="14">
        <f>'เขตสุขภาพที่ 8 '!I16</f>
        <v>97939</v>
      </c>
      <c r="G5" s="14">
        <v>73309</v>
      </c>
      <c r="H5" s="14">
        <f>'เขตสุขภาพที่ 8 '!J16</f>
        <v>2234718</v>
      </c>
    </row>
    <row r="6" spans="3:14">
      <c r="C6" s="9" t="s">
        <v>39</v>
      </c>
      <c r="D6" s="14">
        <f>'เขตสุขภาพที่ 8 '!H25</f>
        <v>910496</v>
      </c>
      <c r="E6" s="14">
        <v>1652869</v>
      </c>
      <c r="F6" s="14">
        <f>'เขตสุขภาพที่ 8 '!I25</f>
        <v>54301</v>
      </c>
      <c r="G6" s="14">
        <v>55550</v>
      </c>
      <c r="H6" s="14">
        <f>'เขตสุขภาพที่ 8 '!J25</f>
        <v>964797</v>
      </c>
    </row>
    <row r="7" spans="3:14">
      <c r="C7" s="9" t="s">
        <v>60</v>
      </c>
      <c r="D7" s="14">
        <f>'เขตสุขภาพที่ 8 '!H40</f>
        <v>1935255</v>
      </c>
      <c r="E7" s="14">
        <v>3262152</v>
      </c>
      <c r="F7" s="14">
        <f>'เขตสุขภาพที่ 8 '!I40</f>
        <v>108952</v>
      </c>
      <c r="G7" s="14">
        <v>103838</v>
      </c>
      <c r="H7" s="14">
        <f>'เขตสุขภาพที่ 8 '!J40</f>
        <v>2044207</v>
      </c>
    </row>
    <row r="8" spans="3:14">
      <c r="C8" s="9" t="s">
        <v>29</v>
      </c>
      <c r="D8" s="14">
        <f>'เขตสุขภาพที่ 8 '!H59</f>
        <v>3277802</v>
      </c>
      <c r="E8" s="14">
        <v>3412682</v>
      </c>
      <c r="F8" s="14">
        <f>'เขตสุขภาพที่ 8 '!I59</f>
        <v>189735</v>
      </c>
      <c r="G8" s="14">
        <v>161518</v>
      </c>
      <c r="H8" s="14">
        <f>'เขตสุขภาพที่ 8 '!J59</f>
        <v>3467537</v>
      </c>
    </row>
    <row r="9" spans="3:14">
      <c r="C9" s="9" t="s">
        <v>28</v>
      </c>
      <c r="D9" s="14">
        <f>'เขตสุขภาพที่ 8 '!H69</f>
        <v>1422165</v>
      </c>
      <c r="E9" s="14">
        <v>2513740</v>
      </c>
      <c r="F9" s="14">
        <f>'เขตสุขภาพที่ 8 '!I69</f>
        <v>88800</v>
      </c>
      <c r="G9" s="14">
        <v>80885</v>
      </c>
      <c r="H9" s="14">
        <f>'เขตสุขภาพที่ 8 '!J69:J69</f>
        <v>1510965</v>
      </c>
    </row>
    <row r="10" spans="3:14">
      <c r="C10" s="9" t="s">
        <v>46</v>
      </c>
      <c r="D10" s="14">
        <f>'เขตสุขภาพที่ 8 '!H76</f>
        <v>1109461</v>
      </c>
      <c r="E10" s="50">
        <v>988600</v>
      </c>
      <c r="F10" s="14">
        <f>'เขตสุขภาพที่ 8 '!I76</f>
        <v>61887</v>
      </c>
      <c r="G10" s="14">
        <v>50860</v>
      </c>
      <c r="H10" s="14">
        <f>'เขตสุขภาพที่ 8 '!J76</f>
        <v>1171348</v>
      </c>
    </row>
    <row r="11" spans="3:14">
      <c r="C11" s="9" t="s">
        <v>30</v>
      </c>
      <c r="D11" s="14">
        <f>'เขตสุขภาพที่ 8 '!H98</f>
        <v>3479475</v>
      </c>
      <c r="E11" s="14">
        <v>7298120</v>
      </c>
      <c r="F11" s="14">
        <f>'เขตสุขภาพที่ 8 '!I98</f>
        <v>188944</v>
      </c>
      <c r="G11" s="14">
        <v>196097</v>
      </c>
      <c r="H11" s="14">
        <f>'เขตสุขภาพที่ 8 '!J98</f>
        <v>3668419</v>
      </c>
    </row>
    <row r="12" spans="3:14">
      <c r="C12" s="17" t="s">
        <v>9</v>
      </c>
      <c r="D12" s="19">
        <f>SUM(D5:D11)</f>
        <v>14271433</v>
      </c>
      <c r="E12" s="19">
        <f>SUM(E5:E11)</f>
        <v>22271007</v>
      </c>
      <c r="F12" s="19">
        <f>SUM(F5:F11)</f>
        <v>790558</v>
      </c>
      <c r="G12" s="19">
        <f>SUM(G5:G11)</f>
        <v>722057</v>
      </c>
      <c r="H12" s="19">
        <f>SUM(H5:H11)</f>
        <v>15061991</v>
      </c>
    </row>
  </sheetData>
  <mergeCells count="8">
    <mergeCell ref="J3:N3"/>
    <mergeCell ref="E3:E4"/>
    <mergeCell ref="G3:G4"/>
    <mergeCell ref="H3:H4"/>
    <mergeCell ref="C2:H2"/>
    <mergeCell ref="C3:C4"/>
    <mergeCell ref="D3:D4"/>
    <mergeCell ref="F3: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zoomScale="60" zoomScaleNormal="60" workbookViewId="0">
      <selection activeCell="D8" sqref="D8"/>
    </sheetView>
  </sheetViews>
  <sheetFormatPr defaultRowHeight="14.4"/>
  <cols>
    <col min="1" max="1" width="32" customWidth="1"/>
    <col min="2" max="2" width="24.44140625" customWidth="1"/>
    <col min="3" max="3" width="18.109375" customWidth="1"/>
    <col min="4" max="4" width="17" customWidth="1"/>
    <col min="5" max="5" width="16.44140625" customWidth="1"/>
    <col min="6" max="6" width="17.44140625" customWidth="1"/>
  </cols>
  <sheetData>
    <row r="1" spans="1:7" s="77" customFormat="1" ht="28.8">
      <c r="A1" s="148" t="s">
        <v>129</v>
      </c>
      <c r="B1" s="148"/>
      <c r="C1" s="148"/>
      <c r="D1" s="148"/>
      <c r="E1" s="148"/>
      <c r="F1" s="148"/>
    </row>
    <row r="2" spans="1:7" s="77" customFormat="1" ht="28.8">
      <c r="A2" s="149" t="s">
        <v>3</v>
      </c>
      <c r="B2" s="149" t="s">
        <v>164</v>
      </c>
    </row>
    <row r="3" spans="1:7" s="77" customFormat="1" ht="20.399999999999999" customHeight="1">
      <c r="A3" s="150"/>
      <c r="B3" s="151"/>
    </row>
    <row r="4" spans="1:7" s="77" customFormat="1" ht="28.8">
      <c r="A4" s="73" t="s">
        <v>31</v>
      </c>
      <c r="B4" s="73">
        <v>6</v>
      </c>
      <c r="D4" s="82" t="s">
        <v>170</v>
      </c>
      <c r="E4" s="82"/>
      <c r="F4" s="82"/>
      <c r="G4" s="82"/>
    </row>
    <row r="5" spans="1:7" s="77" customFormat="1" ht="28.8">
      <c r="A5" s="73" t="s">
        <v>39</v>
      </c>
      <c r="B5" s="73">
        <v>4</v>
      </c>
    </row>
    <row r="6" spans="1:7" s="77" customFormat="1" ht="28.8">
      <c r="A6" s="73" t="s">
        <v>60</v>
      </c>
      <c r="B6" s="73">
        <v>11</v>
      </c>
    </row>
    <row r="7" spans="1:7" s="77" customFormat="1" ht="28.8">
      <c r="A7" s="73" t="s">
        <v>29</v>
      </c>
      <c r="B7" s="73">
        <v>4</v>
      </c>
    </row>
    <row r="8" spans="1:7" s="77" customFormat="1" ht="28.8">
      <c r="A8" s="73" t="s">
        <v>28</v>
      </c>
      <c r="B8" s="73">
        <v>6</v>
      </c>
    </row>
    <row r="9" spans="1:7" s="77" customFormat="1" ht="28.8">
      <c r="A9" s="73" t="s">
        <v>46</v>
      </c>
      <c r="B9" s="73">
        <v>1</v>
      </c>
    </row>
    <row r="10" spans="1:7" s="77" customFormat="1" ht="28.8">
      <c r="A10" s="73" t="s">
        <v>30</v>
      </c>
      <c r="B10" s="73">
        <v>6</v>
      </c>
    </row>
    <row r="11" spans="1:7" s="77" customFormat="1" ht="30.6" customHeight="1">
      <c r="A11" s="75" t="s">
        <v>9</v>
      </c>
      <c r="B11" s="75">
        <f>SUM(B4:B10)</f>
        <v>38</v>
      </c>
    </row>
  </sheetData>
  <mergeCells count="3">
    <mergeCell ref="A1:F1"/>
    <mergeCell ref="A2:A3"/>
    <mergeCell ref="B2:B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7" zoomScale="60" zoomScaleNormal="60" workbookViewId="0">
      <selection activeCell="D34" sqref="D34"/>
    </sheetView>
  </sheetViews>
  <sheetFormatPr defaultRowHeight="14.4"/>
  <cols>
    <col min="1" max="1" width="32" customWidth="1"/>
    <col min="2" max="2" width="24.44140625" customWidth="1"/>
    <col min="3" max="3" width="18.109375" customWidth="1"/>
    <col min="4" max="4" width="17" customWidth="1"/>
    <col min="5" max="5" width="16.44140625" customWidth="1"/>
    <col min="6" max="6" width="17.44140625" customWidth="1"/>
  </cols>
  <sheetData>
    <row r="1" spans="1:11" s="77" customFormat="1" ht="28.8">
      <c r="A1" s="148" t="s">
        <v>129</v>
      </c>
      <c r="B1" s="148"/>
      <c r="C1" s="148"/>
      <c r="D1" s="148"/>
      <c r="E1" s="148"/>
      <c r="F1" s="148"/>
    </row>
    <row r="2" spans="1:11" s="77" customFormat="1" ht="28.8">
      <c r="A2" s="149" t="s">
        <v>3</v>
      </c>
      <c r="B2" s="149" t="s">
        <v>164</v>
      </c>
      <c r="C2" s="152" t="s">
        <v>131</v>
      </c>
      <c r="D2" s="152" t="s">
        <v>130</v>
      </c>
      <c r="E2" s="152" t="s">
        <v>132</v>
      </c>
      <c r="F2" s="152" t="s">
        <v>9</v>
      </c>
    </row>
    <row r="3" spans="1:11" s="77" customFormat="1" ht="20.399999999999999" customHeight="1">
      <c r="A3" s="150"/>
      <c r="B3" s="151"/>
      <c r="C3" s="153"/>
      <c r="D3" s="153"/>
      <c r="E3" s="154"/>
      <c r="F3" s="153"/>
    </row>
    <row r="4" spans="1:11" s="77" customFormat="1" ht="28.8">
      <c r="A4" s="73" t="s">
        <v>31</v>
      </c>
      <c r="B4" s="73">
        <v>6</v>
      </c>
      <c r="C4" s="74">
        <v>1012</v>
      </c>
      <c r="D4" s="74">
        <v>1309</v>
      </c>
      <c r="E4" s="74">
        <v>85</v>
      </c>
      <c r="F4" s="74">
        <f>SUM(C4:E4)</f>
        <v>2406</v>
      </c>
      <c r="H4" s="82" t="s">
        <v>170</v>
      </c>
      <c r="I4" s="82"/>
      <c r="J4" s="82"/>
      <c r="K4" s="82"/>
    </row>
    <row r="5" spans="1:11" s="77" customFormat="1" ht="28.8">
      <c r="A5" s="73" t="s">
        <v>39</v>
      </c>
      <c r="B5" s="73">
        <v>4</v>
      </c>
      <c r="C5" s="74">
        <v>166</v>
      </c>
      <c r="D5" s="74">
        <v>222</v>
      </c>
      <c r="E5" s="74">
        <v>0</v>
      </c>
      <c r="F5" s="74">
        <f t="shared" ref="F5:F10" si="0">SUM(C5:E5)</f>
        <v>388</v>
      </c>
    </row>
    <row r="6" spans="1:11" s="77" customFormat="1" ht="28.8">
      <c r="A6" s="73" t="s">
        <v>60</v>
      </c>
      <c r="B6" s="73">
        <v>11</v>
      </c>
      <c r="C6" s="74">
        <v>1286</v>
      </c>
      <c r="D6" s="74">
        <v>2267</v>
      </c>
      <c r="E6" s="74">
        <v>48</v>
      </c>
      <c r="F6" s="74">
        <f t="shared" si="0"/>
        <v>3601</v>
      </c>
    </row>
    <row r="7" spans="1:11" s="77" customFormat="1" ht="28.8">
      <c r="A7" s="73" t="s">
        <v>29</v>
      </c>
      <c r="B7" s="73">
        <v>4</v>
      </c>
      <c r="C7" s="74">
        <v>453</v>
      </c>
      <c r="D7" s="74">
        <v>495</v>
      </c>
      <c r="E7" s="74">
        <v>6</v>
      </c>
      <c r="F7" s="74">
        <f t="shared" si="0"/>
        <v>954</v>
      </c>
    </row>
    <row r="8" spans="1:11" s="77" customFormat="1" ht="28.8">
      <c r="A8" s="73" t="s">
        <v>28</v>
      </c>
      <c r="B8" s="73">
        <v>6</v>
      </c>
      <c r="C8" s="74">
        <v>2020</v>
      </c>
      <c r="D8" s="74">
        <v>2509</v>
      </c>
      <c r="E8" s="74">
        <v>47</v>
      </c>
      <c r="F8" s="74">
        <f t="shared" si="0"/>
        <v>4576</v>
      </c>
    </row>
    <row r="9" spans="1:11" s="77" customFormat="1" ht="28.8">
      <c r="A9" s="73" t="s">
        <v>46</v>
      </c>
      <c r="B9" s="73">
        <v>1</v>
      </c>
      <c r="C9" s="74">
        <v>52</v>
      </c>
      <c r="D9" s="74">
        <v>34</v>
      </c>
      <c r="E9" s="74">
        <v>10</v>
      </c>
      <c r="F9" s="74">
        <f t="shared" si="0"/>
        <v>96</v>
      </c>
    </row>
    <row r="10" spans="1:11" s="77" customFormat="1" ht="28.8">
      <c r="A10" s="73" t="s">
        <v>30</v>
      </c>
      <c r="B10" s="73">
        <v>6</v>
      </c>
      <c r="C10" s="74">
        <v>281</v>
      </c>
      <c r="D10" s="74">
        <v>295</v>
      </c>
      <c r="E10" s="74">
        <v>399</v>
      </c>
      <c r="F10" s="74">
        <f t="shared" si="0"/>
        <v>975</v>
      </c>
    </row>
    <row r="11" spans="1:11" s="77" customFormat="1" ht="28.8">
      <c r="A11" s="75" t="s">
        <v>9</v>
      </c>
      <c r="B11" s="75">
        <f>SUM(B4:B10)</f>
        <v>38</v>
      </c>
      <c r="C11" s="76">
        <f>SUM(C4:C10)</f>
        <v>5270</v>
      </c>
      <c r="D11" s="76">
        <f>SUM(D4:D10)</f>
        <v>7131</v>
      </c>
      <c r="E11" s="76">
        <f>SUM(E4:E10)</f>
        <v>595</v>
      </c>
      <c r="F11" s="76">
        <f>SUM(F4:F10)</f>
        <v>12996</v>
      </c>
    </row>
  </sheetData>
  <mergeCells count="7">
    <mergeCell ref="A1:F1"/>
    <mergeCell ref="A2:A3"/>
    <mergeCell ref="C2:C3"/>
    <mergeCell ref="D2:D3"/>
    <mergeCell ref="F2:F3"/>
    <mergeCell ref="E2:E3"/>
    <mergeCell ref="B2:B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70" zoomScaleNormal="70" workbookViewId="0">
      <selection activeCell="F19" sqref="F19"/>
    </sheetView>
  </sheetViews>
  <sheetFormatPr defaultRowHeight="14.4"/>
  <cols>
    <col min="1" max="1" width="22.77734375" customWidth="1"/>
    <col min="2" max="2" width="21.5546875" customWidth="1"/>
    <col min="3" max="3" width="21.21875" customWidth="1"/>
    <col min="4" max="4" width="13.88671875" customWidth="1"/>
    <col min="5" max="6" width="16.33203125" customWidth="1"/>
    <col min="7" max="7" width="19.109375" customWidth="1"/>
    <col min="8" max="8" width="16.33203125" customWidth="1"/>
  </cols>
  <sheetData>
    <row r="1" spans="1:8" ht="21">
      <c r="A1" s="156" t="s">
        <v>129</v>
      </c>
      <c r="B1" s="156"/>
      <c r="C1" s="156"/>
      <c r="D1" s="156"/>
      <c r="E1" s="156"/>
      <c r="F1" s="78"/>
      <c r="G1" s="78"/>
      <c r="H1" s="78"/>
    </row>
    <row r="2" spans="1:8">
      <c r="A2" s="157" t="s">
        <v>3</v>
      </c>
      <c r="B2" s="155" t="s">
        <v>140</v>
      </c>
      <c r="C2" s="155" t="s">
        <v>141</v>
      </c>
      <c r="D2" s="155" t="s">
        <v>142</v>
      </c>
      <c r="E2" s="155" t="s">
        <v>143</v>
      </c>
      <c r="F2" s="155" t="s">
        <v>144</v>
      </c>
      <c r="G2" s="155" t="s">
        <v>145</v>
      </c>
      <c r="H2" s="155" t="s">
        <v>146</v>
      </c>
    </row>
    <row r="3" spans="1:8" ht="27.6" customHeight="1">
      <c r="A3" s="157"/>
      <c r="B3" s="155"/>
      <c r="C3" s="155"/>
      <c r="D3" s="155"/>
      <c r="E3" s="155"/>
      <c r="F3" s="155"/>
      <c r="G3" s="155"/>
      <c r="H3" s="155"/>
    </row>
    <row r="4" spans="1:8" ht="22.2" customHeight="1">
      <c r="A4" s="69" t="s">
        <v>31</v>
      </c>
      <c r="B4" s="83">
        <f>การส่งเคลม!B10</f>
        <v>6</v>
      </c>
      <c r="C4" s="83">
        <f>การส่งเคลม!C10</f>
        <v>55</v>
      </c>
      <c r="D4" s="83">
        <v>0</v>
      </c>
      <c r="E4" s="83">
        <v>1</v>
      </c>
      <c r="F4" s="83">
        <f>C4-D4-E4</f>
        <v>54</v>
      </c>
      <c r="G4" s="83">
        <v>0</v>
      </c>
      <c r="H4" s="83">
        <v>0</v>
      </c>
    </row>
    <row r="5" spans="1:8" ht="22.2" customHeight="1">
      <c r="A5" s="69" t="s">
        <v>39</v>
      </c>
      <c r="B5" s="83">
        <f>การส่งเคลม!B15</f>
        <v>4</v>
      </c>
      <c r="C5" s="83">
        <f>การส่งเคลม!C15</f>
        <v>57</v>
      </c>
      <c r="D5" s="83">
        <v>0</v>
      </c>
      <c r="E5" s="83">
        <v>27</v>
      </c>
      <c r="F5" s="83">
        <f t="shared" ref="F5:F11" si="0">C5-D5-E5</f>
        <v>30</v>
      </c>
      <c r="G5" s="83">
        <v>0</v>
      </c>
      <c r="H5" s="83">
        <v>0</v>
      </c>
    </row>
    <row r="6" spans="1:8" ht="22.2" customHeight="1">
      <c r="A6" s="69" t="s">
        <v>60</v>
      </c>
      <c r="B6" s="83">
        <f>การส่งเคลม!B27</f>
        <v>11</v>
      </c>
      <c r="C6" s="83">
        <f>การส่งเคลม!C27</f>
        <v>973</v>
      </c>
      <c r="D6" s="83">
        <v>0</v>
      </c>
      <c r="E6" s="83">
        <v>7</v>
      </c>
      <c r="F6" s="83">
        <f t="shared" si="0"/>
        <v>966</v>
      </c>
      <c r="G6" s="83">
        <v>0</v>
      </c>
      <c r="H6" s="83">
        <v>0</v>
      </c>
    </row>
    <row r="7" spans="1:8" ht="22.2" customHeight="1">
      <c r="A7" s="69" t="s">
        <v>29</v>
      </c>
      <c r="B7" s="83">
        <f>การส่งเคลม!B32</f>
        <v>4</v>
      </c>
      <c r="C7" s="83">
        <f>การส่งเคลม!C32</f>
        <v>115</v>
      </c>
      <c r="D7" s="83">
        <v>0</v>
      </c>
      <c r="E7" s="83">
        <v>0</v>
      </c>
      <c r="F7" s="83">
        <f t="shared" si="0"/>
        <v>115</v>
      </c>
      <c r="G7" s="83">
        <v>0</v>
      </c>
      <c r="H7" s="83">
        <v>0</v>
      </c>
    </row>
    <row r="8" spans="1:8" ht="22.2" customHeight="1">
      <c r="A8" s="69" t="s">
        <v>28</v>
      </c>
      <c r="B8" s="83">
        <f>การส่งเคลม!B39</f>
        <v>6</v>
      </c>
      <c r="C8" s="83">
        <f>การส่งเคลม!C39</f>
        <v>162</v>
      </c>
      <c r="D8" s="83">
        <v>1</v>
      </c>
      <c r="E8" s="83">
        <v>1</v>
      </c>
      <c r="F8" s="83">
        <f t="shared" si="0"/>
        <v>160</v>
      </c>
      <c r="G8" s="83">
        <v>0</v>
      </c>
      <c r="H8" s="83">
        <v>0</v>
      </c>
    </row>
    <row r="9" spans="1:8" ht="22.2" customHeight="1">
      <c r="A9" s="69" t="s">
        <v>46</v>
      </c>
      <c r="B9" s="83">
        <f>การส่งเคลม!B41</f>
        <v>1</v>
      </c>
      <c r="C9" s="83">
        <f>การส่งเคลม!C41</f>
        <v>6</v>
      </c>
      <c r="D9" s="83">
        <v>0</v>
      </c>
      <c r="E9" s="83">
        <v>5</v>
      </c>
      <c r="F9" s="83">
        <f t="shared" si="0"/>
        <v>1</v>
      </c>
      <c r="G9" s="83">
        <v>0</v>
      </c>
      <c r="H9" s="83">
        <v>0</v>
      </c>
    </row>
    <row r="10" spans="1:8" ht="22.2" customHeight="1">
      <c r="A10" s="69" t="s">
        <v>30</v>
      </c>
      <c r="B10" s="83">
        <f>การส่งเคลม!B48</f>
        <v>6</v>
      </c>
      <c r="C10" s="83">
        <f>การส่งเคลม!C48</f>
        <v>16</v>
      </c>
      <c r="D10" s="83">
        <v>0</v>
      </c>
      <c r="E10" s="83">
        <v>2</v>
      </c>
      <c r="F10" s="83">
        <f t="shared" si="0"/>
        <v>14</v>
      </c>
      <c r="G10" s="83">
        <v>0</v>
      </c>
      <c r="H10" s="83">
        <v>0</v>
      </c>
    </row>
    <row r="11" spans="1:8" ht="22.2" customHeight="1">
      <c r="A11" s="84" t="s">
        <v>9</v>
      </c>
      <c r="B11" s="85">
        <f>การส่งเคลม!B49</f>
        <v>38</v>
      </c>
      <c r="C11" s="85">
        <f>การส่งเคลม!C49</f>
        <v>1384</v>
      </c>
      <c r="D11" s="85">
        <f>SUM(D4:D10)</f>
        <v>1</v>
      </c>
      <c r="E11" s="85">
        <f>SUM(E4:E10)</f>
        <v>43</v>
      </c>
      <c r="F11" s="85">
        <f t="shared" si="0"/>
        <v>1340</v>
      </c>
      <c r="G11" s="85">
        <v>0</v>
      </c>
      <c r="H11" s="85">
        <v>0</v>
      </c>
    </row>
    <row r="13" spans="1:8" ht="25.8">
      <c r="C13" s="86" t="s">
        <v>170</v>
      </c>
    </row>
  </sheetData>
  <mergeCells count="9">
    <mergeCell ref="F2:F3"/>
    <mergeCell ref="G2:G3"/>
    <mergeCell ref="H2:H3"/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6" zoomScale="70" zoomScaleNormal="70" workbookViewId="0">
      <selection activeCell="I19" sqref="I19"/>
    </sheetView>
  </sheetViews>
  <sheetFormatPr defaultRowHeight="14.4"/>
  <cols>
    <col min="1" max="1" width="22.77734375" customWidth="1"/>
    <col min="2" max="2" width="21.5546875" customWidth="1"/>
    <col min="3" max="3" width="21.21875" customWidth="1"/>
    <col min="4" max="4" width="19.109375" customWidth="1"/>
    <col min="5" max="5" width="16.33203125" customWidth="1"/>
  </cols>
  <sheetData>
    <row r="1" spans="1:10" ht="21">
      <c r="A1" s="156" t="s">
        <v>129</v>
      </c>
      <c r="B1" s="156"/>
      <c r="C1" s="156"/>
      <c r="D1" s="78"/>
      <c r="E1" s="78"/>
    </row>
    <row r="2" spans="1:10">
      <c r="A2" s="157" t="s">
        <v>3</v>
      </c>
      <c r="B2" s="155" t="s">
        <v>140</v>
      </c>
      <c r="C2" s="155" t="s">
        <v>141</v>
      </c>
      <c r="D2" s="155" t="s">
        <v>145</v>
      </c>
      <c r="E2" s="155" t="s">
        <v>146</v>
      </c>
    </row>
    <row r="3" spans="1:10" ht="27.6" customHeight="1">
      <c r="A3" s="157"/>
      <c r="B3" s="155"/>
      <c r="C3" s="155"/>
      <c r="D3" s="155"/>
      <c r="E3" s="155"/>
    </row>
    <row r="4" spans="1:10" ht="22.2" customHeight="1">
      <c r="A4" s="69" t="s">
        <v>31</v>
      </c>
      <c r="B4" s="70" t="s">
        <v>135</v>
      </c>
      <c r="C4" s="70">
        <v>13</v>
      </c>
      <c r="D4" s="70">
        <v>0</v>
      </c>
      <c r="E4" s="70">
        <v>0</v>
      </c>
    </row>
    <row r="5" spans="1:10" ht="22.2" customHeight="1">
      <c r="A5" s="69" t="s">
        <v>31</v>
      </c>
      <c r="B5" s="70" t="s">
        <v>147</v>
      </c>
      <c r="C5" s="70">
        <v>17</v>
      </c>
      <c r="D5" s="70">
        <v>0</v>
      </c>
      <c r="E5" s="70">
        <v>0</v>
      </c>
      <c r="G5" s="81" t="s">
        <v>170</v>
      </c>
      <c r="H5" s="81"/>
      <c r="I5" s="81"/>
      <c r="J5" s="81"/>
    </row>
    <row r="6" spans="1:10" ht="22.2" customHeight="1">
      <c r="A6" s="69" t="s">
        <v>31</v>
      </c>
      <c r="B6" s="70" t="s">
        <v>148</v>
      </c>
      <c r="C6" s="70">
        <v>12</v>
      </c>
      <c r="D6" s="70">
        <v>0</v>
      </c>
      <c r="E6" s="70">
        <v>0</v>
      </c>
    </row>
    <row r="7" spans="1:10" ht="22.2" customHeight="1">
      <c r="A7" s="69" t="s">
        <v>31</v>
      </c>
      <c r="B7" s="70" t="s">
        <v>163</v>
      </c>
      <c r="C7" s="70">
        <v>4</v>
      </c>
      <c r="D7" s="70">
        <v>0</v>
      </c>
      <c r="E7" s="70">
        <v>0</v>
      </c>
    </row>
    <row r="8" spans="1:10" ht="22.2" customHeight="1">
      <c r="A8" s="69" t="s">
        <v>31</v>
      </c>
      <c r="B8" s="70" t="s">
        <v>173</v>
      </c>
      <c r="C8" s="70">
        <v>1</v>
      </c>
      <c r="D8" s="70">
        <v>0</v>
      </c>
      <c r="E8" s="70">
        <v>0</v>
      </c>
    </row>
    <row r="9" spans="1:10" ht="22.2" customHeight="1">
      <c r="A9" s="69" t="s">
        <v>31</v>
      </c>
      <c r="B9" s="70" t="s">
        <v>31</v>
      </c>
      <c r="C9" s="70">
        <v>8</v>
      </c>
      <c r="D9" s="70">
        <v>0</v>
      </c>
      <c r="E9" s="70">
        <v>0</v>
      </c>
    </row>
    <row r="10" spans="1:10" ht="22.2" customHeight="1">
      <c r="A10" s="79" t="s">
        <v>9</v>
      </c>
      <c r="B10" s="80">
        <v>6</v>
      </c>
      <c r="C10" s="80">
        <f>SUM(C4:C9)</f>
        <v>55</v>
      </c>
      <c r="D10" s="80">
        <f>SUM(D4:D9)</f>
        <v>0</v>
      </c>
      <c r="E10" s="80">
        <f>SUM(E4:E9)</f>
        <v>0</v>
      </c>
    </row>
    <row r="11" spans="1:10" ht="22.2" customHeight="1">
      <c r="A11" s="69" t="s">
        <v>39</v>
      </c>
      <c r="B11" s="70" t="s">
        <v>39</v>
      </c>
      <c r="C11" s="70">
        <v>29</v>
      </c>
      <c r="D11" s="70">
        <v>0</v>
      </c>
      <c r="E11" s="70">
        <v>0</v>
      </c>
    </row>
    <row r="12" spans="1:10" ht="22.2" customHeight="1">
      <c r="A12" s="69" t="s">
        <v>39</v>
      </c>
      <c r="B12" s="70" t="s">
        <v>165</v>
      </c>
      <c r="C12" s="70">
        <v>3</v>
      </c>
      <c r="D12" s="70">
        <v>0</v>
      </c>
      <c r="E12" s="70">
        <v>0</v>
      </c>
    </row>
    <row r="13" spans="1:10" ht="22.2" customHeight="1">
      <c r="A13" s="69" t="s">
        <v>39</v>
      </c>
      <c r="B13" s="70" t="s">
        <v>171</v>
      </c>
      <c r="C13" s="70">
        <v>24</v>
      </c>
      <c r="D13" s="70">
        <v>0</v>
      </c>
      <c r="E13" s="70">
        <v>0</v>
      </c>
    </row>
    <row r="14" spans="1:10" ht="22.2" customHeight="1">
      <c r="A14" s="69" t="s">
        <v>39</v>
      </c>
      <c r="B14" s="70" t="s">
        <v>172</v>
      </c>
      <c r="C14" s="70">
        <v>1</v>
      </c>
      <c r="D14" s="70">
        <v>0</v>
      </c>
      <c r="E14" s="70">
        <v>0</v>
      </c>
    </row>
    <row r="15" spans="1:10" ht="22.2" customHeight="1">
      <c r="A15" s="79" t="s">
        <v>9</v>
      </c>
      <c r="B15" s="80">
        <v>4</v>
      </c>
      <c r="C15" s="80">
        <f>SUM(C11:C14)</f>
        <v>57</v>
      </c>
      <c r="D15" s="80">
        <v>0</v>
      </c>
      <c r="E15" s="80">
        <v>0</v>
      </c>
    </row>
    <row r="16" spans="1:10" ht="22.2" customHeight="1">
      <c r="A16" s="69" t="s">
        <v>60</v>
      </c>
      <c r="B16" s="70" t="s">
        <v>60</v>
      </c>
      <c r="C16" s="70">
        <v>10</v>
      </c>
      <c r="D16" s="70">
        <v>0</v>
      </c>
      <c r="E16" s="70">
        <v>0</v>
      </c>
    </row>
    <row r="17" spans="1:5" ht="22.2" customHeight="1">
      <c r="A17" s="69" t="s">
        <v>60</v>
      </c>
      <c r="B17" s="70" t="s">
        <v>149</v>
      </c>
      <c r="C17" s="70">
        <v>387</v>
      </c>
      <c r="D17" s="70">
        <v>0</v>
      </c>
      <c r="E17" s="70">
        <v>0</v>
      </c>
    </row>
    <row r="18" spans="1:5" ht="22.2" customHeight="1">
      <c r="A18" s="69" t="s">
        <v>60</v>
      </c>
      <c r="B18" s="70" t="s">
        <v>150</v>
      </c>
      <c r="C18" s="70">
        <v>1</v>
      </c>
      <c r="D18" s="70">
        <v>0</v>
      </c>
      <c r="E18" s="70">
        <v>0</v>
      </c>
    </row>
    <row r="19" spans="1:5" ht="22.2" customHeight="1">
      <c r="A19" s="69" t="s">
        <v>60</v>
      </c>
      <c r="B19" s="70" t="s">
        <v>154</v>
      </c>
      <c r="C19" s="70">
        <v>20</v>
      </c>
      <c r="D19" s="70">
        <v>0</v>
      </c>
      <c r="E19" s="70">
        <v>0</v>
      </c>
    </row>
    <row r="20" spans="1:5" ht="22.2" customHeight="1">
      <c r="A20" s="69" t="s">
        <v>60</v>
      </c>
      <c r="B20" s="70" t="s">
        <v>151</v>
      </c>
      <c r="C20" s="70">
        <v>60</v>
      </c>
      <c r="D20" s="70">
        <v>0</v>
      </c>
      <c r="E20" s="70">
        <v>0</v>
      </c>
    </row>
    <row r="21" spans="1:5" ht="22.2" customHeight="1">
      <c r="A21" s="69" t="s">
        <v>60</v>
      </c>
      <c r="B21" s="70" t="s">
        <v>152</v>
      </c>
      <c r="C21" s="70">
        <v>186</v>
      </c>
      <c r="D21" s="70">
        <v>0</v>
      </c>
      <c r="E21" s="70">
        <v>0</v>
      </c>
    </row>
    <row r="22" spans="1:5" ht="22.2" customHeight="1">
      <c r="A22" s="69" t="s">
        <v>60</v>
      </c>
      <c r="B22" s="70" t="s">
        <v>162</v>
      </c>
      <c r="C22" s="70">
        <v>32</v>
      </c>
      <c r="D22" s="70">
        <v>0</v>
      </c>
      <c r="E22" s="70">
        <v>0</v>
      </c>
    </row>
    <row r="23" spans="1:5" ht="22.2" customHeight="1">
      <c r="A23" s="69" t="s">
        <v>60</v>
      </c>
      <c r="B23" s="70" t="s">
        <v>166</v>
      </c>
      <c r="C23" s="70">
        <v>24</v>
      </c>
      <c r="D23" s="70">
        <v>0</v>
      </c>
      <c r="E23" s="70">
        <v>0</v>
      </c>
    </row>
    <row r="24" spans="1:5" ht="22.2" customHeight="1">
      <c r="A24" s="69" t="s">
        <v>60</v>
      </c>
      <c r="B24" s="70" t="s">
        <v>167</v>
      </c>
      <c r="C24" s="70">
        <v>2</v>
      </c>
      <c r="D24" s="70">
        <v>0</v>
      </c>
      <c r="E24" s="70">
        <v>0</v>
      </c>
    </row>
    <row r="25" spans="1:5" ht="22.8" customHeight="1">
      <c r="A25" s="69" t="s">
        <v>60</v>
      </c>
      <c r="B25" s="70" t="s">
        <v>153</v>
      </c>
      <c r="C25" s="70">
        <v>249</v>
      </c>
      <c r="D25" s="70">
        <v>0</v>
      </c>
      <c r="E25" s="70">
        <v>0</v>
      </c>
    </row>
    <row r="26" spans="1:5" ht="22.8" customHeight="1">
      <c r="A26" s="69" t="s">
        <v>60</v>
      </c>
      <c r="B26" s="70" t="s">
        <v>168</v>
      </c>
      <c r="C26" s="70">
        <v>2</v>
      </c>
      <c r="D26" s="70">
        <v>0</v>
      </c>
      <c r="E26" s="70">
        <v>0</v>
      </c>
    </row>
    <row r="27" spans="1:5" ht="22.2" customHeight="1">
      <c r="A27" s="79" t="s">
        <v>9</v>
      </c>
      <c r="B27" s="80">
        <v>11</v>
      </c>
      <c r="C27" s="80">
        <f>SUM(C16:C26)</f>
        <v>973</v>
      </c>
      <c r="D27" s="80">
        <f>SUM(D16:D25)</f>
        <v>0</v>
      </c>
      <c r="E27" s="80">
        <f>SUM(E16:E25)</f>
        <v>0</v>
      </c>
    </row>
    <row r="28" spans="1:5" ht="22.2" customHeight="1">
      <c r="A28" s="69" t="s">
        <v>29</v>
      </c>
      <c r="B28" s="70" t="s">
        <v>29</v>
      </c>
      <c r="C28" s="70">
        <v>83</v>
      </c>
      <c r="D28" s="70">
        <v>0</v>
      </c>
      <c r="E28" s="70">
        <v>0</v>
      </c>
    </row>
    <row r="29" spans="1:5" ht="22.2" customHeight="1">
      <c r="A29" s="69" t="s">
        <v>29</v>
      </c>
      <c r="B29" s="70" t="s">
        <v>155</v>
      </c>
      <c r="C29" s="70">
        <v>2</v>
      </c>
      <c r="D29" s="70">
        <v>0</v>
      </c>
      <c r="E29" s="70">
        <v>0</v>
      </c>
    </row>
    <row r="30" spans="1:5" ht="22.2" customHeight="1">
      <c r="A30" s="69" t="s">
        <v>29</v>
      </c>
      <c r="B30" s="70" t="s">
        <v>174</v>
      </c>
      <c r="C30" s="70">
        <v>1</v>
      </c>
      <c r="D30" s="70">
        <v>0</v>
      </c>
      <c r="E30" s="70">
        <v>0</v>
      </c>
    </row>
    <row r="31" spans="1:5" ht="22.2" customHeight="1">
      <c r="A31" s="69" t="s">
        <v>29</v>
      </c>
      <c r="B31" s="70" t="s">
        <v>156</v>
      </c>
      <c r="C31" s="70">
        <v>29</v>
      </c>
      <c r="D31" s="70">
        <v>0</v>
      </c>
      <c r="E31" s="70">
        <v>0</v>
      </c>
    </row>
    <row r="32" spans="1:5" ht="22.2" customHeight="1">
      <c r="A32" s="79" t="s">
        <v>9</v>
      </c>
      <c r="B32" s="80">
        <v>4</v>
      </c>
      <c r="C32" s="80">
        <f>SUM(C28:C31)</f>
        <v>115</v>
      </c>
      <c r="D32" s="80">
        <f>SUM(D28:D31)</f>
        <v>0</v>
      </c>
      <c r="E32" s="80">
        <f>SUM(E28:E31)</f>
        <v>0</v>
      </c>
    </row>
    <row r="33" spans="1:5" ht="22.2" customHeight="1">
      <c r="A33" s="69" t="s">
        <v>28</v>
      </c>
      <c r="B33" s="70" t="s">
        <v>157</v>
      </c>
      <c r="C33" s="70">
        <v>130</v>
      </c>
      <c r="D33" s="70">
        <v>0</v>
      </c>
      <c r="E33" s="70">
        <v>0</v>
      </c>
    </row>
    <row r="34" spans="1:5" ht="22.2" customHeight="1">
      <c r="A34" s="69" t="s">
        <v>28</v>
      </c>
      <c r="B34" s="70" t="s">
        <v>158</v>
      </c>
      <c r="C34" s="70">
        <v>3</v>
      </c>
      <c r="D34" s="70">
        <v>0</v>
      </c>
      <c r="E34" s="70">
        <v>0</v>
      </c>
    </row>
    <row r="35" spans="1:5" ht="22.2" customHeight="1">
      <c r="A35" s="69" t="s">
        <v>28</v>
      </c>
      <c r="B35" s="70" t="s">
        <v>159</v>
      </c>
      <c r="C35" s="70">
        <v>18</v>
      </c>
      <c r="D35" s="70">
        <v>0</v>
      </c>
      <c r="E35" s="70">
        <v>0</v>
      </c>
    </row>
    <row r="36" spans="1:5" ht="22.2" customHeight="1">
      <c r="A36" s="69" t="s">
        <v>28</v>
      </c>
      <c r="B36" s="70" t="s">
        <v>175</v>
      </c>
      <c r="C36" s="70">
        <v>6</v>
      </c>
      <c r="D36" s="70">
        <v>0</v>
      </c>
      <c r="E36" s="70">
        <v>0</v>
      </c>
    </row>
    <row r="37" spans="1:5" ht="22.2" customHeight="1">
      <c r="A37" s="69" t="s">
        <v>28</v>
      </c>
      <c r="B37" s="70" t="s">
        <v>158</v>
      </c>
      <c r="C37" s="70">
        <v>4</v>
      </c>
      <c r="D37" s="70">
        <v>0</v>
      </c>
      <c r="E37" s="70">
        <v>0</v>
      </c>
    </row>
    <row r="38" spans="1:5" ht="22.2" customHeight="1">
      <c r="A38" s="69" t="s">
        <v>28</v>
      </c>
      <c r="B38" s="70" t="s">
        <v>160</v>
      </c>
      <c r="C38" s="70">
        <v>1</v>
      </c>
      <c r="D38" s="70">
        <v>0</v>
      </c>
      <c r="E38" s="70">
        <v>0</v>
      </c>
    </row>
    <row r="39" spans="1:5" ht="22.2" customHeight="1">
      <c r="A39" s="79" t="s">
        <v>9</v>
      </c>
      <c r="B39" s="80">
        <v>6</v>
      </c>
      <c r="C39" s="80">
        <f>SUM(C33:C38)</f>
        <v>162</v>
      </c>
      <c r="D39" s="80">
        <f>SUM(D33:D38)</f>
        <v>0</v>
      </c>
      <c r="E39" s="80">
        <f>SUM(E33:E38)</f>
        <v>0</v>
      </c>
    </row>
    <row r="40" spans="1:5" ht="22.2" customHeight="1">
      <c r="A40" s="69" t="s">
        <v>46</v>
      </c>
      <c r="B40" s="70" t="s">
        <v>169</v>
      </c>
      <c r="C40" s="70">
        <v>6</v>
      </c>
      <c r="D40" s="70">
        <v>0</v>
      </c>
      <c r="E40" s="70">
        <v>0</v>
      </c>
    </row>
    <row r="41" spans="1:5" ht="22.2" customHeight="1">
      <c r="A41" s="79" t="s">
        <v>9</v>
      </c>
      <c r="B41" s="80">
        <v>1</v>
      </c>
      <c r="C41" s="80">
        <v>6</v>
      </c>
      <c r="D41" s="80">
        <v>0</v>
      </c>
      <c r="E41" s="80">
        <v>0</v>
      </c>
    </row>
    <row r="42" spans="1:5" ht="22.2" customHeight="1">
      <c r="A42" s="69" t="s">
        <v>30</v>
      </c>
      <c r="B42" s="70" t="s">
        <v>161</v>
      </c>
      <c r="C42" s="70">
        <v>7</v>
      </c>
      <c r="D42" s="70">
        <v>0</v>
      </c>
      <c r="E42" s="70">
        <v>0</v>
      </c>
    </row>
    <row r="43" spans="1:5" ht="22.2" customHeight="1">
      <c r="A43" s="69" t="s">
        <v>30</v>
      </c>
      <c r="B43" s="70" t="s">
        <v>176</v>
      </c>
      <c r="C43" s="70">
        <v>4</v>
      </c>
      <c r="D43" s="70">
        <v>0</v>
      </c>
      <c r="E43" s="70">
        <v>0</v>
      </c>
    </row>
    <row r="44" spans="1:5" ht="22.2" customHeight="1">
      <c r="A44" s="69" t="s">
        <v>30</v>
      </c>
      <c r="B44" s="70" t="s">
        <v>30</v>
      </c>
      <c r="C44" s="70">
        <v>2</v>
      </c>
      <c r="D44" s="70">
        <v>0</v>
      </c>
      <c r="E44" s="70">
        <v>0</v>
      </c>
    </row>
    <row r="45" spans="1:5" ht="22.2" customHeight="1">
      <c r="A45" s="69" t="s">
        <v>30</v>
      </c>
      <c r="B45" s="70" t="s">
        <v>177</v>
      </c>
      <c r="C45" s="70">
        <v>1</v>
      </c>
      <c r="D45" s="70">
        <v>0</v>
      </c>
      <c r="E45" s="70">
        <v>0</v>
      </c>
    </row>
    <row r="46" spans="1:5" ht="22.2" customHeight="1">
      <c r="A46" s="69" t="s">
        <v>30</v>
      </c>
      <c r="B46" s="70" t="s">
        <v>178</v>
      </c>
      <c r="C46" s="70">
        <v>1</v>
      </c>
      <c r="D46" s="70">
        <v>0</v>
      </c>
      <c r="E46" s="70">
        <v>0</v>
      </c>
    </row>
    <row r="47" spans="1:5" ht="22.2" customHeight="1">
      <c r="A47" s="69" t="s">
        <v>30</v>
      </c>
      <c r="B47" s="70" t="s">
        <v>179</v>
      </c>
      <c r="C47" s="70">
        <v>1</v>
      </c>
      <c r="D47" s="70">
        <v>0</v>
      </c>
      <c r="E47" s="70">
        <v>0</v>
      </c>
    </row>
    <row r="48" spans="1:5" ht="22.2" customHeight="1">
      <c r="A48" s="79" t="s">
        <v>9</v>
      </c>
      <c r="B48" s="80">
        <v>6</v>
      </c>
      <c r="C48" s="80">
        <f>SUM(C42:C47)</f>
        <v>16</v>
      </c>
      <c r="D48" s="80">
        <v>0</v>
      </c>
      <c r="E48" s="80">
        <v>0</v>
      </c>
    </row>
    <row r="49" spans="1:5" ht="22.2" customHeight="1">
      <c r="A49" s="71" t="s">
        <v>9</v>
      </c>
      <c r="B49" s="72">
        <f>SUM(B10,B15,B27,B32,B39,B41,B48)</f>
        <v>38</v>
      </c>
      <c r="C49" s="72">
        <f>SUM(C10,C15,C27,C32,C39,C41,C48)</f>
        <v>1384</v>
      </c>
      <c r="D49" s="72">
        <f>SUM(D10,D15,D27,D32,D39,D41,D48)</f>
        <v>0</v>
      </c>
      <c r="E49" s="72">
        <f>SUM(E10,E15,E27,E32,E39,E41,E48)</f>
        <v>0</v>
      </c>
    </row>
  </sheetData>
  <mergeCells count="6">
    <mergeCell ref="D2:D3"/>
    <mergeCell ref="E2:E3"/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เขตสุขภาพที่ 8 </vt:lpstr>
      <vt:lpstr>FDH เทียบ HDC</vt:lpstr>
      <vt:lpstr>Sheet3</vt:lpstr>
      <vt:lpstr>ภาพรวมประเทศ</vt:lpstr>
      <vt:lpstr>รายจังหวัด ภาพรวม</vt:lpstr>
      <vt:lpstr>การขึ้นสถานะและสิทธิ (2)</vt:lpstr>
      <vt:lpstr>การขึ้นสถานะและสิทธิ</vt:lpstr>
      <vt:lpstr>การส่งเคลมภาพรวมจังหวัด</vt:lpstr>
      <vt:lpstr>การส่งเคลม</vt:lpstr>
      <vt:lpstr>แหล่งข้อมูล</vt:lpstr>
      <vt:lpstr>จังหวัด</vt:lpstr>
      <vt:lpstr>รพ..</vt:lpstr>
      <vt:lpstr>ภาพรวมเขต</vt:lpstr>
      <vt:lpstr>นครพนม</vt:lpstr>
      <vt:lpstr>บึงกาฬ</vt:lpstr>
      <vt:lpstr>สกลนคร</vt:lpstr>
      <vt:lpstr>เลย</vt:lpstr>
      <vt:lpstr>หนองคาย</vt:lpstr>
      <vt:lpstr>หนองบัวลำภู</vt:lpstr>
      <vt:lpstr>อุดรธานี</vt:lpstr>
      <vt:lpstr>ภาพรวมเขต  (2)</vt:lpstr>
      <vt:lpstr>ONE ID (2)</vt:lpstr>
      <vt:lpstr>ภาพรวมประเทศ </vt:lpstr>
      <vt:lpstr>ประมวลผลเทียบรายหน่วยบริการ 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BD-Dell</dc:creator>
  <cp:lastModifiedBy>BD-Dell</cp:lastModifiedBy>
  <cp:lastPrinted>2024-12-18T08:52:53Z</cp:lastPrinted>
  <dcterms:created xsi:type="dcterms:W3CDTF">2023-10-02T08:38:14Z</dcterms:created>
  <dcterms:modified xsi:type="dcterms:W3CDTF">2024-12-19T09:52:05Z</dcterms:modified>
</cp:coreProperties>
</file>