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D:\สงกรานต์\งาน สนง.เขตสุขภาพที่ 8\ยืมยาระหว่างกัน\2567\แก้ไขข้อมูลลูกหนี้ยายืม ไตรมาส1+2+3(ปีงบ67)\"/>
    </mc:Choice>
  </mc:AlternateContent>
  <xr:revisionPtr revIDLastSave="0" documentId="13_ncr:1_{1FDB1ABC-FDE6-4124-93DF-B69915D69A18}" xr6:coauthVersionLast="47" xr6:coauthVersionMax="47" xr10:uidLastSave="{00000000-0000-0000-0000-000000000000}"/>
  <bookViews>
    <workbookView xWindow="108" yWindow="72" windowWidth="21108" windowHeight="11952" tabRatio="944" activeTab="1" xr2:uid="{00000000-000D-0000-FFFF-FFFF00000000}"/>
  </bookViews>
  <sheets>
    <sheet name="สรุปไตรมาส3" sheetId="40" r:id="rId1"/>
    <sheet name="แก้ไข-โรงพยาบาลศูนย์สกลนคร" sheetId="1" r:id="rId2"/>
    <sheet name="แก้ไข-โรงพยาบาลกุสุมาลย์" sheetId="2" r:id="rId3"/>
    <sheet name="แก้ไข-โรงพยาบาลกุดบาก" sheetId="3" r:id="rId4"/>
    <sheet name="เพิ่ม-โรงพยาบาลพระอาจารย์ฝั้นอา" sheetId="33" r:id="rId5"/>
    <sheet name="แก้-โรงพยาบาลพังโคน" sheetId="41" r:id="rId6"/>
    <sheet name=" แก้-โรงพยาบาลวาริชภูมิ" sheetId="6" r:id="rId7"/>
    <sheet name="แก้-โรงพยาบาลนิคมน้ำอูน" sheetId="18" r:id="rId8"/>
    <sheet name="แก้-โรงพยาบาลวานรนิวาส" sheetId="7" r:id="rId9"/>
    <sheet name="แก้-โรงพยาบาลคำตากล้า" sheetId="8" r:id="rId10"/>
    <sheet name="แก้-โรงพยาบาลบ้านม่วง" sheetId="9" r:id="rId11"/>
    <sheet name="แก้-โรงพยาบาลอากาศอำนวย " sheetId="10" r:id="rId12"/>
    <sheet name="แก้-โรงพยาบาลพระอาจารย์วัน อุตฺ" sheetId="11" r:id="rId13"/>
    <sheet name="แก้-โรงพยาบาลเต่างอย" sheetId="12" r:id="rId14"/>
    <sheet name="แก้-โรงพยาบาลโคกศรีสุพรรณ" sheetId="13" r:id="rId15"/>
    <sheet name="เพิ่ม-โรงพยาบาลเจริญศิลป์" sheetId="35" r:id="rId16"/>
    <sheet name=" แก้-โรงพยาบาลโพนนาแก้ว" sheetId="15" r:id="rId17"/>
    <sheet name="โรงพยาบาลสมเด็จพระยุพราชสว่างแด" sheetId="16" r:id="rId18"/>
    <sheet name="แก้-โรงพยาบาลพระอาจารย์แบน ธนาก" sheetId="17" r:id="rId19"/>
    <sheet name="แก้-เพิ่ม โรงพยาบาลนครพนม" sheetId="20" r:id="rId20"/>
    <sheet name=" แก้-โรงพยาบาลปลาปาก" sheetId="21" r:id="rId21"/>
    <sheet name="แก้-โรงพยาบาลท่าอุเทน " sheetId="37" r:id="rId22"/>
    <sheet name="เพิ่ม-โรงพยาบาลบ้านแพง" sheetId="22" r:id="rId23"/>
    <sheet name="แก้-โรงพยาบาลนาทม" sheetId="24" r:id="rId24"/>
    <sheet name="แก้-โรงพยาบาลเรณูนคร" sheetId="25" r:id="rId25"/>
    <sheet name="แก้-โรงพยาบาลนาแก" sheetId="26" r:id="rId26"/>
    <sheet name=" แก้-โรงพยาบาลนาหว้า" sheetId="27" r:id="rId27"/>
    <sheet name="แก้-โรงพยาบาลโพนสวรรค์" sheetId="29" r:id="rId28"/>
    <sheet name="แก้-โรงพยาบาลวังยาง" sheetId="38" r:id="rId29"/>
    <sheet name="แก้-โรงพยาลศรีสงคราม" sheetId="39" r:id="rId30"/>
    <sheet name="แก้-โรงพยาบาลสมเด็จพยุพราชธาตุพ" sheetId="32" r:id="rId31"/>
  </sheets>
  <definedNames>
    <definedName name="_xlnm.Print_Titles" localSheetId="0">สรุปไตรมาส3!$1:$5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8" l="1"/>
  <c r="G51" i="40"/>
  <c r="G60" i="40"/>
  <c r="E59" i="40"/>
  <c r="G59" i="40"/>
  <c r="G58" i="40"/>
  <c r="G57" i="40"/>
  <c r="H57" i="40" s="1"/>
  <c r="G56" i="40"/>
  <c r="H56" i="40" s="1"/>
  <c r="G55" i="40"/>
  <c r="H55" i="40" s="1"/>
  <c r="G54" i="40"/>
  <c r="H54" i="40" s="1"/>
  <c r="E53" i="40"/>
  <c r="G53" i="40"/>
  <c r="G52" i="40"/>
  <c r="H52" i="40" s="1"/>
  <c r="E52" i="40"/>
  <c r="E51" i="40"/>
  <c r="E50" i="40"/>
  <c r="H50" i="40" s="1"/>
  <c r="G50" i="40"/>
  <c r="G49" i="40"/>
  <c r="G48" i="40"/>
  <c r="H48" i="40" s="1"/>
  <c r="G47" i="40"/>
  <c r="E47" i="40"/>
  <c r="G46" i="40"/>
  <c r="G45" i="40"/>
  <c r="G44" i="40"/>
  <c r="E43" i="40"/>
  <c r="G9" i="41"/>
  <c r="C9" i="41"/>
  <c r="E9" i="41"/>
  <c r="H7" i="41"/>
  <c r="H6" i="41"/>
  <c r="G17" i="40"/>
  <c r="E16" i="40"/>
  <c r="G16" i="40"/>
  <c r="G15" i="40"/>
  <c r="G14" i="40"/>
  <c r="G13" i="40"/>
  <c r="G12" i="40"/>
  <c r="H12" i="40" s="1"/>
  <c r="G11" i="40"/>
  <c r="G10" i="40"/>
  <c r="G9" i="40"/>
  <c r="H9" i="40" s="1"/>
  <c r="G8" i="40"/>
  <c r="H8" i="40" s="1"/>
  <c r="G7" i="40"/>
  <c r="H7" i="40" s="1"/>
  <c r="G6" i="40"/>
  <c r="E6" i="40"/>
  <c r="E18" i="40" s="1"/>
  <c r="H60" i="40"/>
  <c r="C15" i="16"/>
  <c r="E15" i="16"/>
  <c r="H58" i="40"/>
  <c r="H49" i="40"/>
  <c r="H45" i="40"/>
  <c r="G100" i="40"/>
  <c r="E100" i="40"/>
  <c r="H99" i="40"/>
  <c r="H98" i="40"/>
  <c r="H97" i="40"/>
  <c r="H96" i="40"/>
  <c r="H95" i="40"/>
  <c r="H94" i="40"/>
  <c r="H100" i="40" s="1"/>
  <c r="H93" i="40"/>
  <c r="H92" i="40"/>
  <c r="H91" i="40"/>
  <c r="H90" i="40"/>
  <c r="H89" i="40"/>
  <c r="H88" i="40"/>
  <c r="H87" i="40"/>
  <c r="H86" i="40"/>
  <c r="H85" i="40"/>
  <c r="H84" i="40"/>
  <c r="H83" i="40"/>
  <c r="H82" i="40"/>
  <c r="H81" i="40"/>
  <c r="H80" i="40"/>
  <c r="H79" i="40"/>
  <c r="G78" i="40"/>
  <c r="E78" i="40"/>
  <c r="H77" i="40"/>
  <c r="H76" i="40"/>
  <c r="H75" i="40"/>
  <c r="H74" i="40"/>
  <c r="H73" i="40"/>
  <c r="H72" i="40"/>
  <c r="H78" i="40" s="1"/>
  <c r="G71" i="40"/>
  <c r="E71" i="40"/>
  <c r="H70" i="40"/>
  <c r="H69" i="40"/>
  <c r="H68" i="40"/>
  <c r="H67" i="40"/>
  <c r="H66" i="40"/>
  <c r="H65" i="40"/>
  <c r="H64" i="40"/>
  <c r="H63" i="40"/>
  <c r="H62" i="40"/>
  <c r="H71" i="40" s="1"/>
  <c r="H44" i="40"/>
  <c r="H43" i="40"/>
  <c r="H41" i="40"/>
  <c r="H40" i="40"/>
  <c r="H39" i="40"/>
  <c r="H38" i="40"/>
  <c r="H37" i="40"/>
  <c r="H36" i="40"/>
  <c r="H35" i="40"/>
  <c r="H34" i="40"/>
  <c r="H33" i="40"/>
  <c r="H32" i="40"/>
  <c r="H31" i="40"/>
  <c r="G42" i="40"/>
  <c r="H30" i="40"/>
  <c r="H29" i="40"/>
  <c r="H28" i="40"/>
  <c r="E42" i="40"/>
  <c r="H26" i="40"/>
  <c r="H25" i="40"/>
  <c r="H24" i="40"/>
  <c r="H23" i="40"/>
  <c r="H22" i="40"/>
  <c r="H21" i="40"/>
  <c r="H20" i="40"/>
  <c r="H19" i="40"/>
  <c r="E27" i="40"/>
  <c r="H17" i="40"/>
  <c r="H15" i="40"/>
  <c r="H14" i="40"/>
  <c r="H13" i="40"/>
  <c r="H11" i="40"/>
  <c r="H10" i="40"/>
  <c r="G11" i="8" l="1"/>
  <c r="H53" i="40"/>
  <c r="H47" i="40"/>
  <c r="G15" i="16"/>
  <c r="H16" i="40"/>
  <c r="G18" i="40"/>
  <c r="H59" i="40"/>
  <c r="E61" i="40"/>
  <c r="E101" i="40" s="1"/>
  <c r="H51" i="40"/>
  <c r="G61" i="40"/>
  <c r="H46" i="40"/>
  <c r="H27" i="40"/>
  <c r="H42" i="40"/>
  <c r="H6" i="40"/>
  <c r="G27" i="40"/>
  <c r="H61" i="40" l="1"/>
  <c r="H18" i="40"/>
  <c r="G101" i="40"/>
  <c r="H101" i="40" s="1"/>
</calcChain>
</file>

<file path=xl/sharedStrings.xml><?xml version="1.0" encoding="utf-8"?>
<sst xmlns="http://schemas.openxmlformats.org/spreadsheetml/2006/main" count="746" uniqueCount="209">
  <si>
    <t>รายงานเจ้าหนี้ - ลูกหนี้ของโรงพยบาล (อนุมัติแล้วและตัดยอด 2 เดือน )  ไตรมาส 3</t>
  </si>
  <si>
    <t>ลำดับที่</t>
  </si>
  <si>
    <t>รหัสรพ.</t>
  </si>
  <si>
    <t>รายชื่อรพ.</t>
  </si>
  <si>
    <t>รายการให้ยืม</t>
  </si>
  <si>
    <t>รวมเงินลูกหนี้</t>
  </si>
  <si>
    <t>รายการยืม</t>
  </si>
  <si>
    <t>รวมเงินเจ้าหนี้</t>
  </si>
  <si>
    <t>รวมยอด</t>
  </si>
  <si>
    <t>โรงพยาบาลกุสุมาลย์</t>
  </si>
  <si>
    <t>โรงพยาบาลกุดบาก</t>
  </si>
  <si>
    <t>โรงพยาบาลพระอาจารย์ฝั้นอาจาโร</t>
  </si>
  <si>
    <t>โรงพยาบาลพังโคน</t>
  </si>
  <si>
    <t>โรงพยาบาลวาริชภูมิ</t>
  </si>
  <si>
    <t>โรงพยาบาลนิคมน้ำอูน</t>
  </si>
  <si>
    <t>โรงพยาบาลวานรนิวาส</t>
  </si>
  <si>
    <t>โรงพยาบาลคำตากล้า</t>
  </si>
  <si>
    <t>โรงพยาบาลบ้านม่วง</t>
  </si>
  <si>
    <t>โรงพยาบาลอากาศอำนวย</t>
  </si>
  <si>
    <t>โรงพยาบาลเต่างอย</t>
  </si>
  <si>
    <t>โรงพยาบาลโคกศรีสุพรรณ</t>
  </si>
  <si>
    <t>โรงพยาบาลโพนนาแก้ว</t>
  </si>
  <si>
    <t>โรงพยาบาลสมเด็จพระยุพราชสว่างแดนดิน</t>
  </si>
  <si>
    <t>โรงพยาบาลพระอาจารย์แบน ธนากโร</t>
  </si>
  <si>
    <t>รวมลูกหนี้</t>
  </si>
  <si>
    <t>รวมเจ้าหนี้</t>
  </si>
  <si>
    <t>รวมยอด(ลูกหนี้ - เจ้าหนี้)</t>
  </si>
  <si>
    <t>โรงพยาบาลศูนย์สกลนคร</t>
  </si>
  <si>
    <t>ข้อมูลทั้งหมด 1</t>
  </si>
  <si>
    <t>ข้อมูลทั้งหมด 2</t>
  </si>
  <si>
    <t>ข้อมูลทั้งหมด 3</t>
  </si>
  <si>
    <t>โรงพยาบาลเจริญศิลป์</t>
  </si>
  <si>
    <t>โรงพยาบาลปลาปาก</t>
  </si>
  <si>
    <t>โรงพยาบาลท่าอุเทน</t>
  </si>
  <si>
    <t>โรงพยาบาลนาทม</t>
  </si>
  <si>
    <t>โรงพยาบาลเรณูนคร</t>
  </si>
  <si>
    <t>โรงพยาบาลนาแก</t>
  </si>
  <si>
    <t>โรงพยาบาลศรีสงคราม</t>
  </si>
  <si>
    <t>โรงพยาบาลนาหว้า</t>
  </si>
  <si>
    <t>โรงพยาบาลโพนสวรรค์</t>
  </si>
  <si>
    <t>โรงพยาบาลวังยาง</t>
  </si>
  <si>
    <t>โรงพยาบาลสมเด็จพระยุพราชธาตุพนม</t>
  </si>
  <si>
    <t>โรงพยาบาลนครพนม</t>
  </si>
  <si>
    <t>โรงพยาบาลพระอาจารย์วัน อุตฺตโม</t>
  </si>
  <si>
    <t>รายชื่อโรงพยาบาล :  โรงพยาบาลศูนย์สกลนคร      ประจำเดือน :  เมษายน 2567 ถึง มิถุนายน 2567</t>
  </si>
  <si>
    <t>รายชื่อโรงพยาบาล :  โรงพยาบาลกุสุมาลย์      ประจำเดือน :  เมษายน 2567 ถึง มิถุนายน 2567</t>
  </si>
  <si>
    <t>รายชื่อโรงพยาบาล :  โรงพยาบาลกุดบาก      ประจำเดือน :  เมษายน 2567 ถึง มิถุนายน 2567</t>
  </si>
  <si>
    <t>รายชื่อโรงพยาบาล :  โรงพยาบาลวาริชภูมิ      ประจำเดือน :  เมษายน 2567 ถึง มิถุนายน 2567</t>
  </si>
  <si>
    <t>รายชื่อโรงพยาบาล :  โรงพยาบาลวานรนิวาส      ประจำเดือน :  เมษายน 2567 ถึง มิถุนายน 2567</t>
  </si>
  <si>
    <t>ข้อมูลทั้งหมด 5</t>
  </si>
  <si>
    <t>รายชื่อโรงพยาบาล :  โรงพยาบาลคำตากล้า      ประจำเดือน :  เมษายน 2567 ถึง มิถุนายน 2567</t>
  </si>
  <si>
    <t>รายชื่อโรงพยาบาล :  โรงพยาบาลบ้านม่วง      ประจำเดือน :  เมษายน 2567 ถึง มิถุนายน 2567</t>
  </si>
  <si>
    <t>รายชื่อโรงพยาบาล :  โรงพยาบาลอากาศอำนวย      ประจำเดือน :  เมษายน 2567 ถึง มิถุนายน 2567</t>
  </si>
  <si>
    <t>รายชื่อโรงพยาบาล :  โรงพยาบาลเต่างอย      ประจำเดือน :  เมษายน 2567 ถึง มิถุนายน 2567</t>
  </si>
  <si>
    <t>รายชื่อโรงพยาบาล :  โรงพยาบาลโคกศรีสุพรรณ      ประจำเดือน :  เมษายน 2567 ถึง มิถุนายน 2567</t>
  </si>
  <si>
    <t>รายชื่อโรงพยาบาล :  โรงพยาบาลโพนนาแก้ว      ประจำเดือน :  เมษายน 2567 ถึง มิถุนายน 2567</t>
  </si>
  <si>
    <t>รายชื่อโรงพยาบาล :  โรงพยาบาลสมเด็จพระยุพราชสว่างแดนดิน      ประจำเดือน :  เมษายน 2567 ถึง มิถุนายน 2567</t>
  </si>
  <si>
    <t>รายชื่อโรงพยาบาล :  โรงพยาบาลพระอาจารย์แบน ธนากโร      ประจำเดือน :  เมษายน 2567 ถึง มิถุนายน 2567</t>
  </si>
  <si>
    <t>รายชื่อโรงพยาบาล :  โรงพยาบาลนิคมน้ำอูน      ประจำเดือน :  เมษายน 2567 ถึง มิถุนายน 2567</t>
  </si>
  <si>
    <t>รายชื่อโรงพยาบาล :  โรงพยาบาลนครพนม      ประจำเดือน :  เมษายน 2567 ถึง มิถุนายน 2567</t>
  </si>
  <si>
    <t>รายชื่อโรงพยาบาล :  โรงพยาบาลท่าอุเทน      ประจำเดือน :  เมษายน 2567 ถึง มิถุนายน 2567</t>
  </si>
  <si>
    <t>รายชื่อโรงพยาบาล :  โรงพยาบาลปลาปาก      ประจำเดือน :  เมษายน 2567 ถึง มิถุนายน 2567</t>
  </si>
  <si>
    <t>รายชื่อโรงพยาบาล :  โรงพยาบาลนาทม      ประจำเดือน :  เมษายน 2567 ถึง มิถุนายน 2567</t>
  </si>
  <si>
    <t>รายชื่อโรงพยาบาล :  โรงพยาบาลเรณูนคร      ประจำเดือน :  เมษายน 2567 ถึง มิถุนายน 2567</t>
  </si>
  <si>
    <t>รายชื่อโรงพยาบาล :  โรงพยาบาลนาแก      ประจำเดือน :  เมษายน 2567 ถึง มิถุนายน 2567</t>
  </si>
  <si>
    <t>รายชื่อโรงพยาบาล :  โรงพยาบาลนาหว้า      ประจำเดือน :  เมษายน 2567 ถึง มิถุนายน 2567</t>
  </si>
  <si>
    <t>รายชื่อโรงพยาบาล :  โรงพยาบาลโพนสวรรค์      ประจำเดือน :  เมษายน 2567 ถึง มิถุนายน 2567</t>
  </si>
  <si>
    <t>รายชื่อโรงพยาบาล :  โรงพยาบาลวังยาง      ประจำเดือน :  เมษายน 2567 ถึง มิถุนายน 2567</t>
  </si>
  <si>
    <t>รายชื่อโรงพยาบาล :  โรงพยาบาลพระอาจารย์วัน อุตฺตโม      ประจำเดือน :  เมษายน 2567 ถึง มิถุนายน 2567</t>
  </si>
  <si>
    <t>แก้ไข</t>
  </si>
  <si>
    <t>เพิ่ม</t>
  </si>
  <si>
    <t>โรงพยาบาลมนครพนม</t>
  </si>
  <si>
    <t>รายชื่อโรงพยาบาล :โรงพยาบาลพระอาจารย์ฝั้นอาจาโร     ประจำเดือน :  เมษายน 2567 ถึง มิถุนายน 2567</t>
  </si>
  <si>
    <t xml:space="preserve">12,277.60	</t>
  </si>
  <si>
    <t>ข้อมูลทั้งหมด 6</t>
  </si>
  <si>
    <t>โรงพยาบาลสมเด็จพยุพราชสว่างแดนดิน</t>
  </si>
  <si>
    <t>ข้อมูลทั้งหมด 4</t>
  </si>
  <si>
    <t xml:space="preserve">1,150.00	</t>
  </si>
  <si>
    <t xml:space="preserve">5,959.50	</t>
  </si>
  <si>
    <t>รายชื่อโรงพยาบาล :  โรงพยาบาลเจริญศิลป์     ประจำเดือน :  เมษายน 2567 ถึง มิถุนายน 2567</t>
  </si>
  <si>
    <t xml:space="preserve">38,491.88	</t>
  </si>
  <si>
    <t>โรงพยาบาลบ้านแพง</t>
  </si>
  <si>
    <t xml:space="preserve">4,832.46	</t>
  </si>
  <si>
    <t xml:space="preserve">11,967.95	</t>
  </si>
  <si>
    <t xml:space="preserve">35,275.32	</t>
  </si>
  <si>
    <t>ข้อมูลทั้งหมด 12</t>
  </si>
  <si>
    <t xml:space="preserve">22,668.15	</t>
  </si>
  <si>
    <t>รายชื่อโรงพยาบาล :  โรงพยาบาลบ้านแพง     ประจำเดือน :  เมษายน 2567 ถึง มิถุนายน 2567</t>
  </si>
  <si>
    <t>รายชื่อโรงพยาบาล :  โรงพยาบาลศรีสงคราม     ประจำเดือน :  เมษายน 2567 ถึง มิถุนายน 2567</t>
  </si>
  <si>
    <t xml:space="preserve">3,235.00	</t>
  </si>
  <si>
    <t>รายชื่อโรงพยาบาล :   โรงพยาบาลสมเด็จพระยุพราชธาตุพนม   ประจำเดือน :  เมษายน 2567 ถึง มิถุนายน 2567</t>
  </si>
  <si>
    <t xml:space="preserve">    50,238.44	</t>
  </si>
  <si>
    <t xml:space="preserve"> 10,403.00	</t>
  </si>
  <si>
    <t>ข้อมูลทั้งหมด 17</t>
  </si>
  <si>
    <t>จังหวัด</t>
  </si>
  <si>
    <t>รายชื่อ รพ.</t>
  </si>
  <si>
    <t>ลูกหนี้ [1]</t>
  </si>
  <si>
    <t>เจ้าหนี้  [2]</t>
  </si>
  <si>
    <t xml:space="preserve"> [1] -[2]</t>
  </si>
  <si>
    <t>หน่วยบริการ (แห่ง)</t>
  </si>
  <si>
    <t>รวมยอด (บาท)</t>
  </si>
  <si>
    <t>(บาท)</t>
  </si>
  <si>
    <t>นครพนม</t>
  </si>
  <si>
    <t>รพท.นครพนม</t>
  </si>
  <si>
    <t>รพช.ปลาปาก</t>
  </si>
  <si>
    <t>รพช.ท่าอุเทน</t>
  </si>
  <si>
    <t>รพช.บ้านแพง</t>
  </si>
  <si>
    <t>รพช.นาทม</t>
  </si>
  <si>
    <t>รพช.เรณูนคร</t>
  </si>
  <si>
    <t>รพช.นาแก</t>
  </si>
  <si>
    <t>รพช.ศรีสงคราม</t>
  </si>
  <si>
    <t>รพช.นาหว้า</t>
  </si>
  <si>
    <t>รพช.โพนสวรรค์</t>
  </si>
  <si>
    <t>รพร.ธาตุพนม</t>
  </si>
  <si>
    <t>รพช.วังยาง</t>
  </si>
  <si>
    <t>รวมจังหวัดนครพนม</t>
  </si>
  <si>
    <t>บึงกาฬ</t>
  </si>
  <si>
    <t>รพท.บึงกาฬ</t>
  </si>
  <si>
    <t>รพช.พรเจริญ</t>
  </si>
  <si>
    <t>รพช.โซ่พิสัย</t>
  </si>
  <si>
    <t>รพช.เซกา</t>
  </si>
  <si>
    <t>รพช.ปากคาด</t>
  </si>
  <si>
    <t>รพช.บึงโขงหลง</t>
  </si>
  <si>
    <t>รพช.ศรีวิไล</t>
  </si>
  <si>
    <t>รพช.บุ่งคล้า</t>
  </si>
  <si>
    <t>รวมจังหวัดบึงกาฬ</t>
  </si>
  <si>
    <t>เลย</t>
  </si>
  <si>
    <t>รพท.เลย</t>
  </si>
  <si>
    <t>รพช.นาด้วง</t>
  </si>
  <si>
    <t>รพช.เชียงคาน</t>
  </si>
  <si>
    <t>รพช.ปากชม</t>
  </si>
  <si>
    <t>รพช.นาแห้ว</t>
  </si>
  <si>
    <t xml:space="preserve">รพช.ภูเรือ </t>
  </si>
  <si>
    <t>รพช.ท่าลี่</t>
  </si>
  <si>
    <t>รพช.วังสะพุง</t>
  </si>
  <si>
    <t>รพช.ภูกระดึง</t>
  </si>
  <si>
    <t>รพช.ภูหลวง</t>
  </si>
  <si>
    <t>รพช.ผาขาว</t>
  </si>
  <si>
    <t>รพช.ด่านซ้าย</t>
  </si>
  <si>
    <t>รพช.เอราวัณ</t>
  </si>
  <si>
    <t>รพช.หนองหิน</t>
  </si>
  <si>
    <t>รวมจังหวัดเลย</t>
  </si>
  <si>
    <t>สกลนคร</t>
  </si>
  <si>
    <t>รพศ.สกลนคร</t>
  </si>
  <si>
    <t>รพช.กุสุมาลย์</t>
  </si>
  <si>
    <t xml:space="preserve"> รพช.กุดบาก</t>
  </si>
  <si>
    <t>รพช.พระอาจารย์ฝั้นอาจาโร</t>
  </si>
  <si>
    <t>รพช.พังโคน</t>
  </si>
  <si>
    <t xml:space="preserve"> รพช.วาริชภูมิ</t>
  </si>
  <si>
    <t xml:space="preserve"> รพช.นิคมน้ำอูน</t>
  </si>
  <si>
    <t>รพช.วานรนิวาส</t>
  </si>
  <si>
    <t>รพช.คำตากล้า</t>
  </si>
  <si>
    <t>รพช.บ้านม่วง</t>
  </si>
  <si>
    <t>รพช.อากาศอำนวย</t>
  </si>
  <si>
    <t>รพช. พระอาจารย์วัน อุตฺตโม</t>
  </si>
  <si>
    <t>รพช.เต่างอย</t>
  </si>
  <si>
    <t xml:space="preserve"> รพช.โคกศรีสุพรรณ</t>
  </si>
  <si>
    <t xml:space="preserve"> รพช.เจริญศิลป์</t>
  </si>
  <si>
    <t>รพช. โพนนาแก้ว</t>
  </si>
  <si>
    <t>รพร.สว่างแดนดิน</t>
  </si>
  <si>
    <t xml:space="preserve"> รพช.พระอาจารย์แบน  ธนากโร</t>
  </si>
  <si>
    <t>รวมจังหวัดสกลนคร</t>
  </si>
  <si>
    <t>หนองคาย</t>
  </si>
  <si>
    <t>รพท. หนองคาย</t>
  </si>
  <si>
    <t>รพช. โพนพิสัย</t>
  </si>
  <si>
    <t>รพช. ศรีเชียงใหม่</t>
  </si>
  <si>
    <t>รพช. สังคม</t>
  </si>
  <si>
    <t>รพร.ท่าบ่อ</t>
  </si>
  <si>
    <t>รพช.สระใคร</t>
  </si>
  <si>
    <t>รพช. โพธิ์ตาก</t>
  </si>
  <si>
    <t>รพช. เฝ้าไร่</t>
  </si>
  <si>
    <t>รพช. รัตนวาปี</t>
  </si>
  <si>
    <t>รวมจังหวัดหนองคาย</t>
  </si>
  <si>
    <t>หนองบำวลำภู</t>
  </si>
  <si>
    <t>รพท. หนองบัวลำภู</t>
  </si>
  <si>
    <t>รพช.นากลาง</t>
  </si>
  <si>
    <t>รพช. โนนสัง</t>
  </si>
  <si>
    <t>รพช.ศรีบุญเรือง</t>
  </si>
  <si>
    <t>รพช.สุวรรณคูหา</t>
  </si>
  <si>
    <t xml:space="preserve">รพช.นาวัง เฉลิมพระเกียรติ </t>
  </si>
  <si>
    <t>รวมจังหวัดหนองบัวลำภู</t>
  </si>
  <si>
    <t>อุดรธานี</t>
  </si>
  <si>
    <t>รพศ.อุดรธานี</t>
  </si>
  <si>
    <t>รพช.กุดจับ</t>
  </si>
  <si>
    <t>รพช.หนองวัวซอ</t>
  </si>
  <si>
    <t>รพช.กุมภวาปี</t>
  </si>
  <si>
    <t>รพช.ห้วยเกิ้ง</t>
  </si>
  <si>
    <t>รพช.โนนสะอาด</t>
  </si>
  <si>
    <t>รพช.หนองหาน</t>
  </si>
  <si>
    <t>รพช. ทุ่งฝน</t>
  </si>
  <si>
    <t>รพช.ไชยวาน</t>
  </si>
  <si>
    <t>รพช.ศรีธาตุ</t>
  </si>
  <si>
    <t>รพช.วังสามหมอ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</si>
  <si>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</si>
  <si>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</si>
  <si>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</si>
  <si>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</si>
  <si>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</si>
  <si>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</si>
  <si>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รพช.พิบูลย์รักษ์</t>
  </si>
  <si>
    <t>รพร.บ้านดุง</t>
  </si>
  <si>
    <t>รพช.กู่แก้ว</t>
  </si>
  <si>
    <t>รพช.ประจักษ์ศิลปาคม</t>
  </si>
  <si>
    <t>รวมจังหวัดอุดรธานี</t>
  </si>
  <si>
    <t xml:space="preserve">รวม </t>
  </si>
  <si>
    <t>หมายเหตุ : กรณีรายละเอียดมีรายการยืม แต่ยอดเป็น 0 แสดงว่ารายการนั้นมีการส่งใช้คืนเรียบร้อยแล้ว</t>
  </si>
  <si>
    <r>
      <t>สรุป รายงานเจ้าหนี้ - ลูกหนี้ของโรงพยาบาล (อนุมัติแล้วและตัดยอด 2 เดือน )  </t>
    </r>
    <r>
      <rPr>
        <b/>
        <sz val="16"/>
        <color theme="1"/>
        <rFont val="Tahoma"/>
        <family val="2"/>
        <scheme val="minor"/>
      </rPr>
      <t>ไตรมาส 3</t>
    </r>
  </si>
  <si>
    <t>ประจำเดือน :  เมษายน 2567 ถึง มิถุนายน 2567</t>
  </si>
  <si>
    <t>รายชื่อโรงพยาบาล :  โรงพยาบาลพังโคน      ประจำเดือน :  เมษายน 2567 ถึง มิถุนายน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</si>
</sst>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0.00_ ;\-0.00\ "/>
    <numFmt numFmtId="188" formatCode="#,##0.00;[Red]#,##0.00"/>
    <numFmt numFmtId="189" formatCode="0;[Red]0"/>
    <numFmt numFmtId="190" formatCode="#,##0;[Red]#,##0"/>
    <numFmt numFmtId="191" formatCode="#,##0.00_ ;[Red]\-#,##0.00\ "/>
  </numFmts>
  <fonts count="9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1"/>
      <color theme="1"/>
      <name val="Arial"/>
      <family val="2"/>
    </font>
    <font>
      <sz val="11"/>
      <name val="Tahoma"/>
      <family val="2"/>
      <scheme val="minor"/>
    </font>
    <font>
      <sz val="11"/>
      <color theme="1"/>
      <name val="Tahoma"/>
      <family val="2"/>
      <scheme val="major"/>
    </font>
    <font>
      <b/>
      <sz val="16"/>
      <color theme="1"/>
      <name val="Tahoma"/>
      <family val="2"/>
      <scheme val="minor"/>
    </font>
    <font>
      <sz val="9"/>
      <color theme="1"/>
      <name val="Tahoma"/>
      <family val="2"/>
      <charset val="222"/>
      <scheme val="minor"/>
    </font>
    <font>
      <b/>
      <sz val="11"/>
      <color theme="1"/>
      <name val="Tahoma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43" fontId="0" fillId="0" borderId="0" xfId="1" applyFont="1"/>
    <xf numFmtId="4" fontId="4" fillId="0" borderId="0" xfId="0" applyNumberFormat="1" applyFont="1"/>
    <xf numFmtId="187" fontId="0" fillId="2" borderId="0" xfId="0" applyNumberFormat="1" applyFill="1"/>
    <xf numFmtId="2" fontId="0" fillId="0" borderId="0" xfId="0" applyNumberFormat="1"/>
    <xf numFmtId="189" fontId="0" fillId="0" borderId="0" xfId="0" applyNumberFormat="1"/>
    <xf numFmtId="188" fontId="0" fillId="0" borderId="0" xfId="0" applyNumberFormat="1"/>
    <xf numFmtId="0" fontId="3" fillId="0" borderId="0" xfId="0" applyFont="1"/>
    <xf numFmtId="0" fontId="0" fillId="0" borderId="0" xfId="0" applyAlignment="1">
      <alignment horizontal="right"/>
    </xf>
    <xf numFmtId="43" fontId="5" fillId="0" borderId="0" xfId="1" applyFont="1"/>
    <xf numFmtId="190" fontId="0" fillId="0" borderId="0" xfId="1" applyNumberFormat="1" applyFont="1"/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 vertical="center"/>
    </xf>
    <xf numFmtId="4" fontId="0" fillId="0" borderId="1" xfId="0" applyNumberFormat="1" applyBorder="1" applyAlignment="1">
      <alignment horizontal="left"/>
    </xf>
    <xf numFmtId="4" fontId="0" fillId="0" borderId="1" xfId="0" applyNumberFormat="1" applyBorder="1"/>
    <xf numFmtId="43" fontId="2" fillId="0" borderId="0" xfId="1" applyFont="1"/>
    <xf numFmtId="0" fontId="1" fillId="0" borderId="0" xfId="2" applyAlignment="1">
      <alignment horizontal="center"/>
    </xf>
    <xf numFmtId="0" fontId="1" fillId="0" borderId="0" xfId="2"/>
    <xf numFmtId="0" fontId="1" fillId="0" borderId="1" xfId="2" applyBorder="1" applyAlignment="1">
      <alignment horizontal="center" vertical="center" wrapText="1"/>
    </xf>
    <xf numFmtId="0" fontId="1" fillId="0" borderId="3" xfId="2" applyBorder="1" applyAlignment="1">
      <alignment horizontal="center" vertical="center" wrapText="1"/>
    </xf>
    <xf numFmtId="0" fontId="1" fillId="0" borderId="4" xfId="2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1" fillId="0" borderId="5" xfId="2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1" fillId="0" borderId="1" xfId="2" applyBorder="1" applyAlignment="1">
      <alignment horizontal="left"/>
    </xf>
    <xf numFmtId="191" fontId="1" fillId="0" borderId="1" xfId="2" applyNumberFormat="1" applyBorder="1" applyAlignment="1">
      <alignment horizontal="left"/>
    </xf>
    <xf numFmtId="0" fontId="1" fillId="0" borderId="1" xfId="2" applyBorder="1" applyAlignment="1">
      <alignment horizontal="center" wrapText="1"/>
    </xf>
    <xf numFmtId="43" fontId="0" fillId="0" borderId="1" xfId="3" applyFont="1" applyBorder="1" applyAlignment="1">
      <alignment wrapText="1"/>
    </xf>
    <xf numFmtId="4" fontId="1" fillId="0" borderId="1" xfId="2" applyNumberFormat="1" applyBorder="1" applyAlignment="1">
      <alignment wrapText="1"/>
    </xf>
    <xf numFmtId="4" fontId="1" fillId="0" borderId="1" xfId="2" applyNumberFormat="1" applyBorder="1"/>
    <xf numFmtId="191" fontId="1" fillId="0" borderId="0" xfId="2" applyNumberFormat="1" applyAlignment="1">
      <alignment horizontal="left"/>
    </xf>
    <xf numFmtId="0" fontId="1" fillId="3" borderId="1" xfId="2" applyFill="1" applyBorder="1" applyAlignment="1">
      <alignment horizontal="center"/>
    </xf>
    <xf numFmtId="0" fontId="1" fillId="3" borderId="1" xfId="2" applyFill="1" applyBorder="1" applyAlignment="1">
      <alignment horizontal="left"/>
    </xf>
    <xf numFmtId="191" fontId="1" fillId="3" borderId="1" xfId="2" applyNumberFormat="1" applyFill="1" applyBorder="1" applyAlignment="1">
      <alignment horizontal="left"/>
    </xf>
    <xf numFmtId="0" fontId="1" fillId="3" borderId="1" xfId="2" applyFill="1" applyBorder="1" applyAlignment="1">
      <alignment horizontal="center" wrapText="1"/>
    </xf>
    <xf numFmtId="43" fontId="0" fillId="3" borderId="1" xfId="3" applyFont="1" applyFill="1" applyBorder="1" applyAlignment="1">
      <alignment wrapText="1"/>
    </xf>
    <xf numFmtId="43" fontId="0" fillId="0" borderId="1" xfId="3" applyFont="1" applyFill="1" applyBorder="1" applyAlignment="1">
      <alignment wrapText="1"/>
    </xf>
    <xf numFmtId="43" fontId="1" fillId="0" borderId="1" xfId="2" applyNumberFormat="1" applyBorder="1" applyAlignment="1">
      <alignment horizontal="left"/>
    </xf>
    <xf numFmtId="0" fontId="8" fillId="4" borderId="1" xfId="2" applyFont="1" applyFill="1" applyBorder="1" applyAlignment="1">
      <alignment horizontal="center" wrapText="1"/>
    </xf>
    <xf numFmtId="43" fontId="8" fillId="0" borderId="1" xfId="2" applyNumberFormat="1" applyFont="1" applyBorder="1" applyAlignment="1">
      <alignment wrapText="1"/>
    </xf>
    <xf numFmtId="0" fontId="1" fillId="0" borderId="0" xfId="2" applyAlignment="1">
      <alignment horizontal="left"/>
    </xf>
    <xf numFmtId="0" fontId="1" fillId="0" borderId="0" xfId="2" applyAlignment="1">
      <alignment horizontal="center" wrapText="1"/>
    </xf>
    <xf numFmtId="0" fontId="1" fillId="0" borderId="0" xfId="2" applyAlignment="1">
      <alignment wrapText="1"/>
    </xf>
    <xf numFmtId="43" fontId="0" fillId="0" borderId="1" xfId="1" applyFont="1" applyBorder="1" applyAlignment="1">
      <alignment wrapText="1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1" fillId="0" borderId="0" xfId="2" applyAlignment="1">
      <alignment horizontal="center"/>
    </xf>
    <xf numFmtId="0" fontId="7" fillId="0" borderId="2" xfId="2" applyFont="1" applyBorder="1" applyAlignment="1">
      <alignment horizontal="right" vertical="center"/>
    </xf>
    <xf numFmtId="0" fontId="1" fillId="0" borderId="1" xfId="2" applyBorder="1" applyAlignment="1">
      <alignment horizontal="center" vertical="center" wrapText="1"/>
    </xf>
    <xf numFmtId="0" fontId="1" fillId="0" borderId="1" xfId="2" applyBorder="1" applyAlignment="1">
      <alignment horizontal="center" vertical="center"/>
    </xf>
    <xf numFmtId="0" fontId="1" fillId="0" borderId="3" xfId="2" applyBorder="1" applyAlignment="1">
      <alignment horizontal="center" vertical="center" wrapText="1"/>
    </xf>
  </cellXfs>
  <cellStyles count="4">
    <cellStyle name="จุลภาค" xfId="1" builtinId="3"/>
    <cellStyle name="จุลภาค 2" xfId="3" xr:uid="{54EA147D-B74D-4455-A3C1-5E0EC6E0DD48}"/>
    <cellStyle name="ปกติ" xfId="0" builtinId="0"/>
    <cellStyle name="ปกติ 2" xfId="2" xr:uid="{B84DFD92-D883-4A20-ACF5-2F041DC284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C1D19-1529-4864-A5E3-D98FFC62FB15}">
  <dimension ref="A1:H103"/>
  <sheetViews>
    <sheetView zoomScale="90" zoomScaleNormal="90" workbookViewId="0">
      <pane ySplit="5" topLeftCell="A97" activePane="bottomLeft" state="frozen"/>
      <selection pane="bottomLeft" activeCell="J99" sqref="J99"/>
    </sheetView>
  </sheetViews>
  <sheetFormatPr defaultRowHeight="16.2" customHeight="1" x14ac:dyDescent="0.25"/>
  <cols>
    <col min="1" max="1" width="5.8984375" style="25" customWidth="1"/>
    <col min="2" max="2" width="11.19921875" style="49" bestFit="1" customWidth="1"/>
    <col min="3" max="3" width="31.796875" style="49" customWidth="1"/>
    <col min="4" max="4" width="10.69921875" style="50" customWidth="1"/>
    <col min="5" max="5" width="15.09765625" style="51" customWidth="1"/>
    <col min="6" max="6" width="11" style="50" customWidth="1"/>
    <col min="7" max="7" width="14.5" style="51" customWidth="1"/>
    <col min="8" max="8" width="12.8984375" style="26" customWidth="1"/>
    <col min="9" max="16384" width="8.796875" style="26"/>
  </cols>
  <sheetData>
    <row r="1" spans="1:8" ht="19.2" customHeight="1" x14ac:dyDescent="0.35">
      <c r="A1" s="58" t="s">
        <v>206</v>
      </c>
      <c r="B1" s="58"/>
      <c r="C1" s="58"/>
      <c r="D1" s="58"/>
      <c r="E1" s="58"/>
      <c r="F1" s="58"/>
      <c r="G1" s="58"/>
      <c r="H1" s="58"/>
    </row>
    <row r="2" spans="1:8" ht="16.2" customHeight="1" x14ac:dyDescent="0.25">
      <c r="A2" s="58" t="s">
        <v>207</v>
      </c>
      <c r="B2" s="58"/>
      <c r="C2" s="58"/>
      <c r="D2" s="58"/>
      <c r="E2" s="58"/>
      <c r="F2" s="58"/>
      <c r="G2" s="58"/>
      <c r="H2" s="58"/>
    </row>
    <row r="3" spans="1:8" ht="16.2" customHeight="1" x14ac:dyDescent="0.25">
      <c r="A3" s="59"/>
      <c r="B3" s="59"/>
      <c r="C3" s="59"/>
      <c r="D3" s="59"/>
      <c r="E3" s="59"/>
      <c r="F3" s="59"/>
      <c r="G3" s="59"/>
      <c r="H3" s="59"/>
    </row>
    <row r="4" spans="1:8" s="30" customFormat="1" ht="16.2" customHeight="1" x14ac:dyDescent="0.25">
      <c r="A4" s="60" t="s">
        <v>1</v>
      </c>
      <c r="B4" s="61" t="s">
        <v>94</v>
      </c>
      <c r="C4" s="61" t="s">
        <v>95</v>
      </c>
      <c r="D4" s="60" t="s">
        <v>96</v>
      </c>
      <c r="E4" s="60"/>
      <c r="F4" s="60" t="s">
        <v>97</v>
      </c>
      <c r="G4" s="62"/>
      <c r="H4" s="29" t="s">
        <v>98</v>
      </c>
    </row>
    <row r="5" spans="1:8" s="30" customFormat="1" ht="33" customHeight="1" x14ac:dyDescent="0.25">
      <c r="A5" s="60"/>
      <c r="B5" s="61"/>
      <c r="C5" s="61"/>
      <c r="D5" s="27" t="s">
        <v>99</v>
      </c>
      <c r="E5" s="27" t="s">
        <v>100</v>
      </c>
      <c r="F5" s="27" t="s">
        <v>99</v>
      </c>
      <c r="G5" s="28" t="s">
        <v>100</v>
      </c>
      <c r="H5" s="31" t="s">
        <v>101</v>
      </c>
    </row>
    <row r="6" spans="1:8" ht="16.2" customHeight="1" x14ac:dyDescent="0.25">
      <c r="A6" s="32">
        <v>1</v>
      </c>
      <c r="B6" s="33" t="s">
        <v>102</v>
      </c>
      <c r="C6" s="34" t="s">
        <v>103</v>
      </c>
      <c r="D6" s="35">
        <v>12</v>
      </c>
      <c r="E6" s="36">
        <f>+'แก้-เพิ่ม โรงพยาบาลนครพนม'!C19</f>
        <v>224012.7</v>
      </c>
      <c r="F6" s="35">
        <v>2</v>
      </c>
      <c r="G6" s="37">
        <f>+'แก้-เพิ่ม โรงพยาบาลนครพนม'!E19</f>
        <v>13638</v>
      </c>
      <c r="H6" s="38">
        <f t="shared" ref="H6:H17" si="0">+E6-G6</f>
        <v>210374.7</v>
      </c>
    </row>
    <row r="7" spans="1:8" ht="16.2" customHeight="1" x14ac:dyDescent="0.25">
      <c r="A7" s="32">
        <v>2</v>
      </c>
      <c r="B7" s="33" t="s">
        <v>102</v>
      </c>
      <c r="C7" s="39" t="s">
        <v>104</v>
      </c>
      <c r="D7" s="35"/>
      <c r="E7" s="36"/>
      <c r="F7" s="35">
        <v>1</v>
      </c>
      <c r="G7" s="37">
        <f>+' แก้-โรงพยาบาลปลาปาก'!E8</f>
        <v>22065.61</v>
      </c>
      <c r="H7" s="38">
        <f t="shared" si="0"/>
        <v>-22065.61</v>
      </c>
    </row>
    <row r="8" spans="1:8" ht="16.2" customHeight="1" x14ac:dyDescent="0.25">
      <c r="A8" s="32">
        <v>3</v>
      </c>
      <c r="B8" s="33" t="s">
        <v>102</v>
      </c>
      <c r="C8" s="34" t="s">
        <v>105</v>
      </c>
      <c r="D8" s="35"/>
      <c r="E8" s="36"/>
      <c r="F8" s="35">
        <v>1</v>
      </c>
      <c r="G8" s="37">
        <f>+'แก้-โรงพยาบาลท่าอุเทน '!E8</f>
        <v>30162.080000000002</v>
      </c>
      <c r="H8" s="38">
        <f t="shared" si="0"/>
        <v>-30162.080000000002</v>
      </c>
    </row>
    <row r="9" spans="1:8" ht="16.2" customHeight="1" x14ac:dyDescent="0.25">
      <c r="A9" s="32">
        <v>4</v>
      </c>
      <c r="B9" s="33" t="s">
        <v>102</v>
      </c>
      <c r="C9" s="34" t="s">
        <v>106</v>
      </c>
      <c r="D9" s="35"/>
      <c r="E9" s="36"/>
      <c r="F9" s="35">
        <v>1</v>
      </c>
      <c r="G9" s="37">
        <f>+'เพิ่ม-โรงพยาบาลบ้านแพง'!E8</f>
        <v>22668.15</v>
      </c>
      <c r="H9" s="38">
        <f t="shared" si="0"/>
        <v>-22668.15</v>
      </c>
    </row>
    <row r="10" spans="1:8" ht="16.2" customHeight="1" x14ac:dyDescent="0.25">
      <c r="A10" s="32">
        <v>5</v>
      </c>
      <c r="B10" s="33" t="s">
        <v>102</v>
      </c>
      <c r="C10" s="34" t="s">
        <v>107</v>
      </c>
      <c r="D10" s="35"/>
      <c r="E10" s="36"/>
      <c r="F10" s="35">
        <v>1</v>
      </c>
      <c r="G10" s="37">
        <f>+'แก้-โรงพยาบาลนาทม'!E8</f>
        <v>30866.63</v>
      </c>
      <c r="H10" s="38">
        <f t="shared" si="0"/>
        <v>-30866.63</v>
      </c>
    </row>
    <row r="11" spans="1:8" ht="16.2" customHeight="1" x14ac:dyDescent="0.25">
      <c r="A11" s="32">
        <v>6</v>
      </c>
      <c r="B11" s="33" t="s">
        <v>102</v>
      </c>
      <c r="C11" s="34" t="s">
        <v>108</v>
      </c>
      <c r="D11" s="35"/>
      <c r="E11" s="36"/>
      <c r="F11" s="35">
        <v>1</v>
      </c>
      <c r="G11" s="37">
        <f>+'แก้-โรงพยาบาลเรณูนคร'!E8</f>
        <v>4832.46</v>
      </c>
      <c r="H11" s="38">
        <f t="shared" si="0"/>
        <v>-4832.46</v>
      </c>
    </row>
    <row r="12" spans="1:8" ht="16.2" customHeight="1" x14ac:dyDescent="0.25">
      <c r="A12" s="32">
        <v>7</v>
      </c>
      <c r="B12" s="33" t="s">
        <v>102</v>
      </c>
      <c r="C12" s="34" t="s">
        <v>109</v>
      </c>
      <c r="D12" s="35"/>
      <c r="E12" s="36"/>
      <c r="F12" s="35">
        <v>1</v>
      </c>
      <c r="G12" s="37">
        <f>+'แก้-โรงพยาบาลนาแก'!E8</f>
        <v>11967.95</v>
      </c>
      <c r="H12" s="38">
        <f t="shared" si="0"/>
        <v>-11967.95</v>
      </c>
    </row>
    <row r="13" spans="1:8" ht="16.2" customHeight="1" x14ac:dyDescent="0.25">
      <c r="A13" s="32">
        <v>8</v>
      </c>
      <c r="B13" s="33" t="s">
        <v>102</v>
      </c>
      <c r="C13" s="34" t="s">
        <v>110</v>
      </c>
      <c r="D13" s="35"/>
      <c r="E13" s="36"/>
      <c r="F13" s="35">
        <v>1</v>
      </c>
      <c r="G13" s="37">
        <f>+'แก้-โรงพยาลศรีสงคราม'!E8</f>
        <v>19641.150000000001</v>
      </c>
      <c r="H13" s="38">
        <f t="shared" si="0"/>
        <v>-19641.150000000001</v>
      </c>
    </row>
    <row r="14" spans="1:8" ht="16.2" customHeight="1" x14ac:dyDescent="0.25">
      <c r="A14" s="32">
        <v>9</v>
      </c>
      <c r="B14" s="33" t="s">
        <v>102</v>
      </c>
      <c r="C14" s="34" t="s">
        <v>111</v>
      </c>
      <c r="D14" s="35"/>
      <c r="E14" s="36"/>
      <c r="F14" s="35">
        <v>1</v>
      </c>
      <c r="G14" s="37">
        <f>+' แก้-โรงพยาบาลนาหว้า'!E8</f>
        <v>25918.32</v>
      </c>
      <c r="H14" s="38">
        <f t="shared" si="0"/>
        <v>-25918.32</v>
      </c>
    </row>
    <row r="15" spans="1:8" ht="16.2" customHeight="1" x14ac:dyDescent="0.25">
      <c r="A15" s="32">
        <v>10</v>
      </c>
      <c r="B15" s="33" t="s">
        <v>102</v>
      </c>
      <c r="C15" s="34" t="s">
        <v>112</v>
      </c>
      <c r="D15" s="35"/>
      <c r="E15" s="36"/>
      <c r="F15" s="35">
        <v>1</v>
      </c>
      <c r="G15" s="37">
        <f>+'แก้-โรงพยาบาลโพนสวรรค์'!E8</f>
        <v>35275.32</v>
      </c>
      <c r="H15" s="38">
        <f t="shared" si="0"/>
        <v>-35275.32</v>
      </c>
    </row>
    <row r="16" spans="1:8" ht="16.2" customHeight="1" x14ac:dyDescent="0.25">
      <c r="A16" s="32">
        <v>11</v>
      </c>
      <c r="B16" s="33" t="s">
        <v>102</v>
      </c>
      <c r="C16" s="34" t="s">
        <v>113</v>
      </c>
      <c r="D16" s="35">
        <v>1</v>
      </c>
      <c r="E16" s="36">
        <f>+'แก้-โรงพยาบาลสมเด็จพยุพราชธาตุพ'!C8</f>
        <v>3235</v>
      </c>
      <c r="F16" s="35">
        <v>1</v>
      </c>
      <c r="G16" s="37">
        <f>+'แก้-โรงพยาบาลสมเด็จพยุพราชธาตุพ'!E8</f>
        <v>11241.25</v>
      </c>
      <c r="H16" s="38">
        <f t="shared" si="0"/>
        <v>-8006.25</v>
      </c>
    </row>
    <row r="17" spans="1:8" ht="16.2" customHeight="1" x14ac:dyDescent="0.25">
      <c r="A17" s="32">
        <v>12</v>
      </c>
      <c r="B17" s="33" t="s">
        <v>102</v>
      </c>
      <c r="C17" s="34" t="s">
        <v>114</v>
      </c>
      <c r="D17" s="35"/>
      <c r="E17" s="36"/>
      <c r="F17" s="35">
        <v>1</v>
      </c>
      <c r="G17" s="37">
        <f>+'แก้-โรงพยาบาลวังยาง'!E8</f>
        <v>9373.7800000000007</v>
      </c>
      <c r="H17" s="38">
        <f t="shared" si="0"/>
        <v>-9373.7800000000007</v>
      </c>
    </row>
    <row r="18" spans="1:8" ht="16.2" customHeight="1" x14ac:dyDescent="0.25">
      <c r="A18" s="40"/>
      <c r="B18" s="41" t="s">
        <v>102</v>
      </c>
      <c r="C18" s="42" t="s">
        <v>115</v>
      </c>
      <c r="D18" s="43"/>
      <c r="E18" s="44">
        <f>SUM(E6:E17)</f>
        <v>227247.7</v>
      </c>
      <c r="F18" s="44"/>
      <c r="G18" s="44">
        <f t="shared" ref="G18:H18" si="1">SUM(G6:G17)</f>
        <v>237650.7</v>
      </c>
      <c r="H18" s="44">
        <f t="shared" si="1"/>
        <v>-10402.999999999987</v>
      </c>
    </row>
    <row r="19" spans="1:8" ht="16.2" customHeight="1" x14ac:dyDescent="0.25">
      <c r="A19" s="32">
        <v>13</v>
      </c>
      <c r="B19" s="33" t="s">
        <v>116</v>
      </c>
      <c r="C19" s="34" t="s">
        <v>117</v>
      </c>
      <c r="D19" s="35"/>
      <c r="E19" s="36"/>
      <c r="F19" s="35"/>
      <c r="G19" s="37"/>
      <c r="H19" s="38">
        <f t="shared" ref="H19:H26" si="2">+E19-G19</f>
        <v>0</v>
      </c>
    </row>
    <row r="20" spans="1:8" ht="16.2" customHeight="1" x14ac:dyDescent="0.25">
      <c r="A20" s="32">
        <v>14</v>
      </c>
      <c r="B20" s="33" t="s">
        <v>116</v>
      </c>
      <c r="C20" s="34" t="s">
        <v>118</v>
      </c>
      <c r="D20" s="35"/>
      <c r="E20" s="36"/>
      <c r="F20" s="35"/>
      <c r="G20" s="37"/>
      <c r="H20" s="38">
        <f t="shared" si="2"/>
        <v>0</v>
      </c>
    </row>
    <row r="21" spans="1:8" ht="16.2" customHeight="1" x14ac:dyDescent="0.25">
      <c r="A21" s="32">
        <v>15</v>
      </c>
      <c r="B21" s="33" t="s">
        <v>116</v>
      </c>
      <c r="C21" s="34" t="s">
        <v>119</v>
      </c>
      <c r="D21" s="35"/>
      <c r="E21" s="36"/>
      <c r="F21" s="35"/>
      <c r="G21" s="37"/>
      <c r="H21" s="38">
        <f t="shared" si="2"/>
        <v>0</v>
      </c>
    </row>
    <row r="22" spans="1:8" ht="16.2" customHeight="1" x14ac:dyDescent="0.25">
      <c r="A22" s="32">
        <v>16</v>
      </c>
      <c r="B22" s="33" t="s">
        <v>116</v>
      </c>
      <c r="C22" s="34" t="s">
        <v>120</v>
      </c>
      <c r="D22" s="35"/>
      <c r="E22" s="36"/>
      <c r="F22" s="35"/>
      <c r="G22" s="37"/>
      <c r="H22" s="38">
        <f t="shared" si="2"/>
        <v>0</v>
      </c>
    </row>
    <row r="23" spans="1:8" ht="16.2" customHeight="1" x14ac:dyDescent="0.25">
      <c r="A23" s="32">
        <v>17</v>
      </c>
      <c r="B23" s="33" t="s">
        <v>116</v>
      </c>
      <c r="C23" s="34" t="s">
        <v>121</v>
      </c>
      <c r="D23" s="35"/>
      <c r="E23" s="36"/>
      <c r="F23" s="35"/>
      <c r="G23" s="37"/>
      <c r="H23" s="38">
        <f t="shared" si="2"/>
        <v>0</v>
      </c>
    </row>
    <row r="24" spans="1:8" ht="16.2" customHeight="1" x14ac:dyDescent="0.25">
      <c r="A24" s="32">
        <v>18</v>
      </c>
      <c r="B24" s="33" t="s">
        <v>116</v>
      </c>
      <c r="C24" s="34" t="s">
        <v>122</v>
      </c>
      <c r="D24" s="35"/>
      <c r="E24" s="36"/>
      <c r="F24" s="35"/>
      <c r="G24" s="37"/>
      <c r="H24" s="38">
        <f t="shared" si="2"/>
        <v>0</v>
      </c>
    </row>
    <row r="25" spans="1:8" ht="16.2" customHeight="1" x14ac:dyDescent="0.25">
      <c r="A25" s="32">
        <v>19</v>
      </c>
      <c r="B25" s="33" t="s">
        <v>116</v>
      </c>
      <c r="C25" s="34" t="s">
        <v>123</v>
      </c>
      <c r="D25" s="35"/>
      <c r="E25" s="36"/>
      <c r="F25" s="35"/>
      <c r="G25" s="37"/>
      <c r="H25" s="38">
        <f t="shared" si="2"/>
        <v>0</v>
      </c>
    </row>
    <row r="26" spans="1:8" ht="16.2" customHeight="1" x14ac:dyDescent="0.25">
      <c r="A26" s="32">
        <v>20</v>
      </c>
      <c r="B26" s="33" t="s">
        <v>116</v>
      </c>
      <c r="C26" s="34" t="s">
        <v>124</v>
      </c>
      <c r="D26" s="35"/>
      <c r="E26" s="36"/>
      <c r="F26" s="35"/>
      <c r="G26" s="37"/>
      <c r="H26" s="38">
        <f t="shared" si="2"/>
        <v>0</v>
      </c>
    </row>
    <row r="27" spans="1:8" ht="16.2" customHeight="1" x14ac:dyDescent="0.25">
      <c r="A27" s="40"/>
      <c r="B27" s="41" t="s">
        <v>116</v>
      </c>
      <c r="C27" s="42" t="s">
        <v>125</v>
      </c>
      <c r="D27" s="43"/>
      <c r="E27" s="44">
        <f>SUM(E19:E26)</f>
        <v>0</v>
      </c>
      <c r="F27" s="44"/>
      <c r="G27" s="44">
        <f t="shared" ref="G27:H27" si="3">SUM(G19:G26)</f>
        <v>0</v>
      </c>
      <c r="H27" s="44">
        <f t="shared" si="3"/>
        <v>0</v>
      </c>
    </row>
    <row r="28" spans="1:8" ht="16.2" customHeight="1" x14ac:dyDescent="0.25">
      <c r="A28" s="32">
        <v>21</v>
      </c>
      <c r="B28" s="33" t="s">
        <v>126</v>
      </c>
      <c r="C28" s="34" t="s">
        <v>127</v>
      </c>
      <c r="D28" s="35"/>
      <c r="E28" s="36"/>
      <c r="F28" s="35"/>
      <c r="G28" s="37"/>
      <c r="H28" s="38">
        <f t="shared" ref="H28:H41" si="4">+E28-G28</f>
        <v>0</v>
      </c>
    </row>
    <row r="29" spans="1:8" ht="16.2" customHeight="1" x14ac:dyDescent="0.25">
      <c r="A29" s="32">
        <v>22</v>
      </c>
      <c r="B29" s="33" t="s">
        <v>126</v>
      </c>
      <c r="C29" s="34" t="s">
        <v>128</v>
      </c>
      <c r="D29" s="35"/>
      <c r="E29" s="36"/>
      <c r="F29" s="35"/>
      <c r="G29" s="37"/>
      <c r="H29" s="38">
        <f t="shared" si="4"/>
        <v>0</v>
      </c>
    </row>
    <row r="30" spans="1:8" ht="16.2" customHeight="1" x14ac:dyDescent="0.25">
      <c r="A30" s="32">
        <v>23</v>
      </c>
      <c r="B30" s="33" t="s">
        <v>126</v>
      </c>
      <c r="C30" s="34" t="s">
        <v>129</v>
      </c>
      <c r="D30" s="35"/>
      <c r="E30" s="45"/>
      <c r="F30" s="35"/>
      <c r="G30" s="37"/>
      <c r="H30" s="38">
        <f t="shared" si="4"/>
        <v>0</v>
      </c>
    </row>
    <row r="31" spans="1:8" ht="16.2" customHeight="1" x14ac:dyDescent="0.25">
      <c r="A31" s="32">
        <v>24</v>
      </c>
      <c r="B31" s="33" t="s">
        <v>126</v>
      </c>
      <c r="C31" s="34" t="s">
        <v>130</v>
      </c>
      <c r="D31" s="35"/>
      <c r="E31" s="36"/>
      <c r="F31" s="35"/>
      <c r="G31" s="37"/>
      <c r="H31" s="38">
        <f t="shared" si="4"/>
        <v>0</v>
      </c>
    </row>
    <row r="32" spans="1:8" ht="16.2" customHeight="1" x14ac:dyDescent="0.25">
      <c r="A32" s="32">
        <v>25</v>
      </c>
      <c r="B32" s="33" t="s">
        <v>126</v>
      </c>
      <c r="C32" s="34" t="s">
        <v>131</v>
      </c>
      <c r="D32" s="35"/>
      <c r="E32" s="36"/>
      <c r="F32" s="35"/>
      <c r="G32" s="37"/>
      <c r="H32" s="38">
        <f t="shared" si="4"/>
        <v>0</v>
      </c>
    </row>
    <row r="33" spans="1:8" ht="16.2" customHeight="1" x14ac:dyDescent="0.25">
      <c r="A33" s="32">
        <v>26</v>
      </c>
      <c r="B33" s="33" t="s">
        <v>126</v>
      </c>
      <c r="C33" s="34" t="s">
        <v>132</v>
      </c>
      <c r="D33" s="35"/>
      <c r="E33" s="36"/>
      <c r="F33" s="35"/>
      <c r="G33" s="37"/>
      <c r="H33" s="38">
        <f t="shared" si="4"/>
        <v>0</v>
      </c>
    </row>
    <row r="34" spans="1:8" ht="16.2" customHeight="1" x14ac:dyDescent="0.25">
      <c r="A34" s="32">
        <v>27</v>
      </c>
      <c r="B34" s="33" t="s">
        <v>126</v>
      </c>
      <c r="C34" s="34" t="s">
        <v>133</v>
      </c>
      <c r="D34" s="35"/>
      <c r="E34" s="36"/>
      <c r="F34" s="35"/>
      <c r="G34" s="37"/>
      <c r="H34" s="38">
        <f t="shared" si="4"/>
        <v>0</v>
      </c>
    </row>
    <row r="35" spans="1:8" ht="16.2" customHeight="1" x14ac:dyDescent="0.25">
      <c r="A35" s="32">
        <v>28</v>
      </c>
      <c r="B35" s="33" t="s">
        <v>126</v>
      </c>
      <c r="C35" s="34" t="s">
        <v>134</v>
      </c>
      <c r="D35" s="35"/>
      <c r="E35" s="36"/>
      <c r="F35" s="35"/>
      <c r="G35" s="37"/>
      <c r="H35" s="38">
        <f t="shared" si="4"/>
        <v>0</v>
      </c>
    </row>
    <row r="36" spans="1:8" ht="16.2" customHeight="1" x14ac:dyDescent="0.25">
      <c r="A36" s="32">
        <v>29</v>
      </c>
      <c r="B36" s="33" t="s">
        <v>126</v>
      </c>
      <c r="C36" s="34" t="s">
        <v>135</v>
      </c>
      <c r="D36" s="35"/>
      <c r="E36" s="36"/>
      <c r="F36" s="35"/>
      <c r="G36" s="37"/>
      <c r="H36" s="38">
        <f t="shared" si="4"/>
        <v>0</v>
      </c>
    </row>
    <row r="37" spans="1:8" ht="16.2" customHeight="1" x14ac:dyDescent="0.25">
      <c r="A37" s="32">
        <v>30</v>
      </c>
      <c r="B37" s="33" t="s">
        <v>126</v>
      </c>
      <c r="C37" s="34" t="s">
        <v>136</v>
      </c>
      <c r="D37" s="35"/>
      <c r="E37" s="36"/>
      <c r="F37" s="35"/>
      <c r="G37" s="37"/>
      <c r="H37" s="38">
        <f t="shared" si="4"/>
        <v>0</v>
      </c>
    </row>
    <row r="38" spans="1:8" ht="16.2" customHeight="1" x14ac:dyDescent="0.25">
      <c r="A38" s="32">
        <v>31</v>
      </c>
      <c r="B38" s="33" t="s">
        <v>126</v>
      </c>
      <c r="C38" s="34" t="s">
        <v>137</v>
      </c>
      <c r="D38" s="35"/>
      <c r="E38" s="36"/>
      <c r="F38" s="35"/>
      <c r="G38" s="37"/>
      <c r="H38" s="38">
        <f t="shared" si="4"/>
        <v>0</v>
      </c>
    </row>
    <row r="39" spans="1:8" ht="16.2" customHeight="1" x14ac:dyDescent="0.25">
      <c r="A39" s="32">
        <v>32</v>
      </c>
      <c r="B39" s="33" t="s">
        <v>126</v>
      </c>
      <c r="C39" s="34" t="s">
        <v>138</v>
      </c>
      <c r="D39" s="35"/>
      <c r="E39" s="36"/>
      <c r="F39" s="35"/>
      <c r="G39" s="37"/>
      <c r="H39" s="38">
        <f t="shared" si="4"/>
        <v>0</v>
      </c>
    </row>
    <row r="40" spans="1:8" ht="16.2" customHeight="1" x14ac:dyDescent="0.25">
      <c r="A40" s="32">
        <v>33</v>
      </c>
      <c r="B40" s="33" t="s">
        <v>126</v>
      </c>
      <c r="C40" s="33" t="s">
        <v>139</v>
      </c>
      <c r="D40" s="35"/>
      <c r="E40" s="36"/>
      <c r="F40" s="35"/>
      <c r="G40" s="37"/>
      <c r="H40" s="38">
        <f t="shared" si="4"/>
        <v>0</v>
      </c>
    </row>
    <row r="41" spans="1:8" ht="16.2" customHeight="1" x14ac:dyDescent="0.25">
      <c r="A41" s="32">
        <v>34</v>
      </c>
      <c r="B41" s="33" t="s">
        <v>126</v>
      </c>
      <c r="C41" s="33" t="s">
        <v>140</v>
      </c>
      <c r="D41" s="35"/>
      <c r="E41" s="36"/>
      <c r="F41" s="35"/>
      <c r="G41" s="37"/>
      <c r="H41" s="38">
        <f t="shared" si="4"/>
        <v>0</v>
      </c>
    </row>
    <row r="42" spans="1:8" ht="16.2" customHeight="1" x14ac:dyDescent="0.25">
      <c r="A42" s="40"/>
      <c r="B42" s="41" t="s">
        <v>126</v>
      </c>
      <c r="C42" s="42" t="s">
        <v>141</v>
      </c>
      <c r="D42" s="43"/>
      <c r="E42" s="44">
        <f>SUM(E28:E41)</f>
        <v>0</v>
      </c>
      <c r="F42" s="44"/>
      <c r="G42" s="44">
        <f>SUM(G28:G41)</f>
        <v>0</v>
      </c>
      <c r="H42" s="44">
        <f>SUM(H28:H41)</f>
        <v>0</v>
      </c>
    </row>
    <row r="43" spans="1:8" ht="16.2" customHeight="1" x14ac:dyDescent="0.25">
      <c r="A43" s="32">
        <v>35</v>
      </c>
      <c r="B43" s="33" t="s">
        <v>142</v>
      </c>
      <c r="C43" s="46" t="s">
        <v>143</v>
      </c>
      <c r="D43" s="35">
        <v>17</v>
      </c>
      <c r="E43" s="36">
        <f>+'แก้ไข-โรงพยาบาลศูนย์สกลนคร'!C24</f>
        <v>374451.30000000005</v>
      </c>
      <c r="F43" s="35"/>
      <c r="G43" s="37"/>
      <c r="H43" s="38">
        <f t="shared" ref="H43:H60" si="5">+E43-G43</f>
        <v>374451.30000000005</v>
      </c>
    </row>
    <row r="44" spans="1:8" ht="16.2" customHeight="1" x14ac:dyDescent="0.25">
      <c r="A44" s="32">
        <v>36</v>
      </c>
      <c r="B44" s="33" t="s">
        <v>142</v>
      </c>
      <c r="C44" s="46" t="s">
        <v>144</v>
      </c>
      <c r="D44" s="35"/>
      <c r="E44" s="36"/>
      <c r="F44" s="35">
        <v>1</v>
      </c>
      <c r="G44" s="37">
        <f>+'แก้ไข-โรงพยาบาลกุสุมาลย์'!E8</f>
        <v>12324.75</v>
      </c>
      <c r="H44" s="38">
        <f t="shared" si="5"/>
        <v>-12324.75</v>
      </c>
    </row>
    <row r="45" spans="1:8" ht="16.2" customHeight="1" x14ac:dyDescent="0.25">
      <c r="A45" s="32">
        <v>37</v>
      </c>
      <c r="B45" s="33" t="s">
        <v>142</v>
      </c>
      <c r="C45" s="46" t="s">
        <v>145</v>
      </c>
      <c r="D45" s="35"/>
      <c r="E45" s="36"/>
      <c r="F45" s="35">
        <v>1</v>
      </c>
      <c r="G45" s="37">
        <f>+'แก้ไข-โรงพยาบาลกุดบาก'!E8</f>
        <v>5265.5</v>
      </c>
      <c r="H45" s="38">
        <f t="shared" si="5"/>
        <v>-5265.5</v>
      </c>
    </row>
    <row r="46" spans="1:8" ht="16.2" customHeight="1" x14ac:dyDescent="0.25">
      <c r="A46" s="32">
        <v>38</v>
      </c>
      <c r="B46" s="33" t="s">
        <v>142</v>
      </c>
      <c r="C46" s="46" t="s">
        <v>146</v>
      </c>
      <c r="D46" s="35"/>
      <c r="E46" s="36"/>
      <c r="F46" s="35">
        <v>3</v>
      </c>
      <c r="G46" s="37">
        <f>+'เพิ่ม-โรงพยาบาลพระอาจารย์ฝั้นอา'!E10</f>
        <v>116862.6</v>
      </c>
      <c r="H46" s="38">
        <f t="shared" si="5"/>
        <v>-116862.6</v>
      </c>
    </row>
    <row r="47" spans="1:8" ht="16.2" customHeight="1" x14ac:dyDescent="0.25">
      <c r="A47" s="32">
        <v>39</v>
      </c>
      <c r="B47" s="33" t="s">
        <v>142</v>
      </c>
      <c r="C47" s="46" t="s">
        <v>147</v>
      </c>
      <c r="D47" s="35">
        <v>2</v>
      </c>
      <c r="E47" s="36">
        <f>+'แก้-โรงพยาบาลพังโคน'!C9</f>
        <v>2224.4</v>
      </c>
      <c r="F47" s="35">
        <v>1</v>
      </c>
      <c r="G47" s="37">
        <f>+'แก้-โรงพยาบาลพังโคน'!E9</f>
        <v>2883</v>
      </c>
      <c r="H47" s="38">
        <f t="shared" si="5"/>
        <v>-658.59999999999991</v>
      </c>
    </row>
    <row r="48" spans="1:8" ht="16.2" customHeight="1" x14ac:dyDescent="0.25">
      <c r="A48" s="32">
        <v>40</v>
      </c>
      <c r="B48" s="33" t="s">
        <v>142</v>
      </c>
      <c r="C48" s="46" t="s">
        <v>148</v>
      </c>
      <c r="D48" s="35"/>
      <c r="E48" s="36"/>
      <c r="F48" s="35">
        <v>1</v>
      </c>
      <c r="G48" s="37">
        <f>+' แก้-โรงพยาบาลวาริชภูมิ'!E8</f>
        <v>44527.27</v>
      </c>
      <c r="H48" s="38">
        <f t="shared" si="5"/>
        <v>-44527.27</v>
      </c>
    </row>
    <row r="49" spans="1:8" ht="16.2" customHeight="1" x14ac:dyDescent="0.25">
      <c r="A49" s="32">
        <v>41</v>
      </c>
      <c r="B49" s="33" t="s">
        <v>142</v>
      </c>
      <c r="C49" s="46" t="s">
        <v>149</v>
      </c>
      <c r="D49" s="35"/>
      <c r="E49" s="36"/>
      <c r="F49" s="35">
        <v>1</v>
      </c>
      <c r="G49" s="37">
        <f>+'แก้-โรงพยาบาลนิคมน้ำอูน'!E8</f>
        <v>22797.65</v>
      </c>
      <c r="H49" s="38">
        <f t="shared" si="5"/>
        <v>-22797.65</v>
      </c>
    </row>
    <row r="50" spans="1:8" ht="16.2" customHeight="1" x14ac:dyDescent="0.25">
      <c r="A50" s="32">
        <v>42</v>
      </c>
      <c r="B50" s="33" t="s">
        <v>142</v>
      </c>
      <c r="C50" s="46" t="s">
        <v>150</v>
      </c>
      <c r="D50" s="35">
        <v>5</v>
      </c>
      <c r="E50" s="36">
        <f>+'แก้-โรงพยาบาลวานรนิวาส'!C13</f>
        <v>108554.97</v>
      </c>
      <c r="F50" s="35">
        <v>4</v>
      </c>
      <c r="G50" s="37">
        <f>+'แก้-โรงพยาบาลวานรนิวาส'!E13</f>
        <v>53256.18</v>
      </c>
      <c r="H50" s="38">
        <f t="shared" si="5"/>
        <v>55298.79</v>
      </c>
    </row>
    <row r="51" spans="1:8" ht="16.2" customHeight="1" x14ac:dyDescent="0.25">
      <c r="A51" s="32">
        <v>43</v>
      </c>
      <c r="B51" s="33" t="s">
        <v>142</v>
      </c>
      <c r="C51" s="46" t="s">
        <v>151</v>
      </c>
      <c r="D51" s="35">
        <v>1</v>
      </c>
      <c r="E51" s="36">
        <f>+'แก้-โรงพยาบาลคำตากล้า'!C11</f>
        <v>1150</v>
      </c>
      <c r="F51" s="35">
        <v>3</v>
      </c>
      <c r="G51" s="37">
        <f>+'แก้-โรงพยาบาลคำตากล้า'!E11</f>
        <v>17706.04</v>
      </c>
      <c r="H51" s="38">
        <f t="shared" si="5"/>
        <v>-16556.04</v>
      </c>
    </row>
    <row r="52" spans="1:8" ht="16.2" customHeight="1" x14ac:dyDescent="0.25">
      <c r="A52" s="32">
        <v>44</v>
      </c>
      <c r="B52" s="33" t="s">
        <v>142</v>
      </c>
      <c r="C52" s="46" t="s">
        <v>152</v>
      </c>
      <c r="D52" s="35">
        <v>1</v>
      </c>
      <c r="E52" s="36">
        <f>+'แก้-โรงพยาบาลบ้านม่วง'!C12</f>
        <v>15053.4</v>
      </c>
      <c r="F52" s="35">
        <v>5</v>
      </c>
      <c r="G52" s="37">
        <f>+'แก้-โรงพยาบาลบ้านม่วง'!E12</f>
        <v>85267.54</v>
      </c>
      <c r="H52" s="38">
        <f t="shared" si="5"/>
        <v>-70214.14</v>
      </c>
    </row>
    <row r="53" spans="1:8" ht="16.2" customHeight="1" x14ac:dyDescent="0.25">
      <c r="A53" s="32">
        <v>45</v>
      </c>
      <c r="B53" s="33" t="s">
        <v>142</v>
      </c>
      <c r="C53" s="46" t="s">
        <v>153</v>
      </c>
      <c r="D53" s="35">
        <v>1</v>
      </c>
      <c r="E53" s="52">
        <f>+'แก้-โรงพยาบาลอากาศอำนวย '!C9</f>
        <v>5959.5</v>
      </c>
      <c r="F53" s="35">
        <v>2</v>
      </c>
      <c r="G53" s="37">
        <f>+'แก้-โรงพยาบาลอากาศอำนวย '!E9</f>
        <v>63334.16</v>
      </c>
      <c r="H53" s="38">
        <f t="shared" si="5"/>
        <v>-57374.66</v>
      </c>
    </row>
    <row r="54" spans="1:8" ht="16.2" customHeight="1" x14ac:dyDescent="0.25">
      <c r="A54" s="32">
        <v>46</v>
      </c>
      <c r="B54" s="33" t="s">
        <v>142</v>
      </c>
      <c r="C54" s="46" t="s">
        <v>154</v>
      </c>
      <c r="D54" s="35"/>
      <c r="E54" s="36"/>
      <c r="F54" s="35">
        <v>2</v>
      </c>
      <c r="G54" s="37">
        <f>+'แก้-โรงพยาบาลพระอาจารย์วัน อุตฺ'!E9</f>
        <v>28429.84</v>
      </c>
      <c r="H54" s="38">
        <f t="shared" si="5"/>
        <v>-28429.84</v>
      </c>
    </row>
    <row r="55" spans="1:8" ht="16.2" customHeight="1" x14ac:dyDescent="0.25">
      <c r="A55" s="32">
        <v>47</v>
      </c>
      <c r="B55" s="33" t="s">
        <v>142</v>
      </c>
      <c r="C55" s="46" t="s">
        <v>155</v>
      </c>
      <c r="D55" s="35"/>
      <c r="E55" s="36"/>
      <c r="F55" s="35">
        <v>1</v>
      </c>
      <c r="G55" s="37">
        <f>+'แก้-โรงพยาบาลเต่างอย'!E8</f>
        <v>16251.26</v>
      </c>
      <c r="H55" s="38">
        <f t="shared" si="5"/>
        <v>-16251.26</v>
      </c>
    </row>
    <row r="56" spans="1:8" ht="16.2" customHeight="1" x14ac:dyDescent="0.25">
      <c r="A56" s="32">
        <v>48</v>
      </c>
      <c r="B56" s="33" t="s">
        <v>142</v>
      </c>
      <c r="C56" s="46" t="s">
        <v>156</v>
      </c>
      <c r="D56" s="35"/>
      <c r="E56" s="36"/>
      <c r="F56" s="35">
        <v>1</v>
      </c>
      <c r="G56" s="37">
        <f>+'แก้-โรงพยาบาลโคกศรีสุพรรณ'!E8</f>
        <v>4006.15</v>
      </c>
      <c r="H56" s="38">
        <f t="shared" si="5"/>
        <v>-4006.15</v>
      </c>
    </row>
    <row r="57" spans="1:8" ht="16.2" customHeight="1" x14ac:dyDescent="0.25">
      <c r="A57" s="32">
        <v>49</v>
      </c>
      <c r="B57" s="33" t="s">
        <v>142</v>
      </c>
      <c r="C57" s="46" t="s">
        <v>157</v>
      </c>
      <c r="D57" s="35"/>
      <c r="E57" s="36"/>
      <c r="F57" s="35">
        <v>2</v>
      </c>
      <c r="G57" s="37">
        <f>+'เพิ่ม-โรงพยาบาลเจริญศิลป์'!E9</f>
        <v>50559.44</v>
      </c>
      <c r="H57" s="38">
        <f t="shared" si="5"/>
        <v>-50559.44</v>
      </c>
    </row>
    <row r="58" spans="1:8" ht="16.2" customHeight="1" x14ac:dyDescent="0.25">
      <c r="A58" s="32">
        <v>50</v>
      </c>
      <c r="B58" s="33" t="s">
        <v>142</v>
      </c>
      <c r="C58" s="46" t="s">
        <v>158</v>
      </c>
      <c r="D58" s="35"/>
      <c r="E58" s="36"/>
      <c r="F58" s="35">
        <v>1</v>
      </c>
      <c r="G58" s="37">
        <f>+' แก้-โรงพยาบาลโพนนาแก้ว'!E8</f>
        <v>35028.199999999997</v>
      </c>
      <c r="H58" s="38">
        <f t="shared" si="5"/>
        <v>-35028.199999999997</v>
      </c>
    </row>
    <row r="59" spans="1:8" ht="16.2" customHeight="1" x14ac:dyDescent="0.25">
      <c r="A59" s="32">
        <v>51</v>
      </c>
      <c r="B59" s="33" t="s">
        <v>142</v>
      </c>
      <c r="C59" s="46" t="s">
        <v>159</v>
      </c>
      <c r="D59" s="35">
        <v>5</v>
      </c>
      <c r="E59" s="36">
        <f>+โรงพยาบาลสมเด็จพระยุพราชสว่างแด!C15</f>
        <v>133477.79</v>
      </c>
      <c r="F59" s="35">
        <v>3</v>
      </c>
      <c r="G59" s="37">
        <f>+โรงพยาบาลสมเด็จพระยุพราชสว่างแด!E15</f>
        <v>33476.9</v>
      </c>
      <c r="H59" s="38">
        <f t="shared" si="5"/>
        <v>100000.89000000001</v>
      </c>
    </row>
    <row r="60" spans="1:8" ht="16.2" customHeight="1" x14ac:dyDescent="0.25">
      <c r="A60" s="32">
        <v>52</v>
      </c>
      <c r="B60" s="33" t="s">
        <v>142</v>
      </c>
      <c r="C60" s="46" t="s">
        <v>160</v>
      </c>
      <c r="D60" s="35"/>
      <c r="E60" s="36"/>
      <c r="F60" s="35">
        <v>1</v>
      </c>
      <c r="G60" s="37">
        <f>+'แก้-โรงพยาบาลพระอาจารย์แบน ธนาก'!E8</f>
        <v>38491.879999999997</v>
      </c>
      <c r="H60" s="38">
        <f t="shared" si="5"/>
        <v>-38491.879999999997</v>
      </c>
    </row>
    <row r="61" spans="1:8" ht="16.2" customHeight="1" x14ac:dyDescent="0.25">
      <c r="A61" s="40"/>
      <c r="B61" s="41" t="s">
        <v>142</v>
      </c>
      <c r="C61" s="42" t="s">
        <v>161</v>
      </c>
      <c r="D61" s="43"/>
      <c r="E61" s="44">
        <f>SUM(E43:E60)</f>
        <v>640871.3600000001</v>
      </c>
      <c r="F61" s="44"/>
      <c r="G61" s="44">
        <f t="shared" ref="G61" si="6">SUM(G43:G60)</f>
        <v>630468.36</v>
      </c>
      <c r="H61" s="44">
        <f>SUM(H43:H60)</f>
        <v>10403.000000000051</v>
      </c>
    </row>
    <row r="62" spans="1:8" ht="16.2" customHeight="1" x14ac:dyDescent="0.25">
      <c r="A62" s="32">
        <v>53</v>
      </c>
      <c r="B62" s="33" t="s">
        <v>162</v>
      </c>
      <c r="C62" s="46" t="s">
        <v>163</v>
      </c>
      <c r="D62" s="35"/>
      <c r="E62" s="36"/>
      <c r="F62" s="35"/>
      <c r="G62" s="37"/>
      <c r="H62" s="38">
        <f t="shared" ref="H62:H70" si="7">+E62-G62</f>
        <v>0</v>
      </c>
    </row>
    <row r="63" spans="1:8" ht="16.2" customHeight="1" x14ac:dyDescent="0.25">
      <c r="A63" s="32">
        <v>54</v>
      </c>
      <c r="B63" s="33" t="s">
        <v>162</v>
      </c>
      <c r="C63" s="46" t="s">
        <v>164</v>
      </c>
      <c r="D63" s="35"/>
      <c r="E63" s="36"/>
      <c r="F63" s="35"/>
      <c r="G63" s="37"/>
      <c r="H63" s="38">
        <f t="shared" si="7"/>
        <v>0</v>
      </c>
    </row>
    <row r="64" spans="1:8" ht="16.2" customHeight="1" x14ac:dyDescent="0.25">
      <c r="A64" s="32">
        <v>55</v>
      </c>
      <c r="B64" s="33" t="s">
        <v>162</v>
      </c>
      <c r="C64" s="46" t="s">
        <v>165</v>
      </c>
      <c r="D64" s="35"/>
      <c r="E64" s="36"/>
      <c r="F64" s="35"/>
      <c r="G64" s="37"/>
      <c r="H64" s="38">
        <f t="shared" si="7"/>
        <v>0</v>
      </c>
    </row>
    <row r="65" spans="1:8" ht="16.2" customHeight="1" x14ac:dyDescent="0.25">
      <c r="A65" s="32">
        <v>56</v>
      </c>
      <c r="B65" s="33" t="s">
        <v>162</v>
      </c>
      <c r="C65" s="46" t="s">
        <v>166</v>
      </c>
      <c r="D65" s="35"/>
      <c r="E65" s="36"/>
      <c r="F65" s="35"/>
      <c r="G65" s="37"/>
      <c r="H65" s="38">
        <f t="shared" si="7"/>
        <v>0</v>
      </c>
    </row>
    <row r="66" spans="1:8" ht="16.2" customHeight="1" x14ac:dyDescent="0.25">
      <c r="A66" s="32">
        <v>57</v>
      </c>
      <c r="B66" s="33" t="s">
        <v>162</v>
      </c>
      <c r="C66" s="46" t="s">
        <v>167</v>
      </c>
      <c r="D66" s="35"/>
      <c r="E66" s="36"/>
      <c r="F66" s="35"/>
      <c r="G66" s="37"/>
      <c r="H66" s="38">
        <f t="shared" si="7"/>
        <v>0</v>
      </c>
    </row>
    <row r="67" spans="1:8" ht="16.2" customHeight="1" x14ac:dyDescent="0.25">
      <c r="A67" s="32">
        <v>58</v>
      </c>
      <c r="B67" s="33" t="s">
        <v>162</v>
      </c>
      <c r="C67" s="46" t="s">
        <v>168</v>
      </c>
      <c r="D67" s="35"/>
      <c r="E67" s="36"/>
      <c r="F67" s="35"/>
      <c r="G67" s="37"/>
      <c r="H67" s="38">
        <f t="shared" si="7"/>
        <v>0</v>
      </c>
    </row>
    <row r="68" spans="1:8" ht="16.2" customHeight="1" x14ac:dyDescent="0.25">
      <c r="A68" s="32">
        <v>59</v>
      </c>
      <c r="B68" s="33" t="s">
        <v>162</v>
      </c>
      <c r="C68" s="46" t="s">
        <v>169</v>
      </c>
      <c r="D68" s="35"/>
      <c r="E68" s="36"/>
      <c r="F68" s="35"/>
      <c r="G68" s="37"/>
      <c r="H68" s="38">
        <f t="shared" si="7"/>
        <v>0</v>
      </c>
    </row>
    <row r="69" spans="1:8" ht="16.2" customHeight="1" x14ac:dyDescent="0.25">
      <c r="A69" s="32">
        <v>60</v>
      </c>
      <c r="B69" s="33" t="s">
        <v>162</v>
      </c>
      <c r="C69" s="46" t="s">
        <v>170</v>
      </c>
      <c r="D69" s="35"/>
      <c r="E69" s="36"/>
      <c r="F69" s="35"/>
      <c r="G69" s="37"/>
      <c r="H69" s="38">
        <f t="shared" si="7"/>
        <v>0</v>
      </c>
    </row>
    <row r="70" spans="1:8" ht="16.2" customHeight="1" x14ac:dyDescent="0.25">
      <c r="A70" s="32">
        <v>61</v>
      </c>
      <c r="B70" s="33" t="s">
        <v>162</v>
      </c>
      <c r="C70" s="46" t="s">
        <v>171</v>
      </c>
      <c r="D70" s="35"/>
      <c r="E70" s="36"/>
      <c r="F70" s="35"/>
      <c r="G70" s="37"/>
      <c r="H70" s="38">
        <f t="shared" si="7"/>
        <v>0</v>
      </c>
    </row>
    <row r="71" spans="1:8" ht="16.2" customHeight="1" x14ac:dyDescent="0.25">
      <c r="A71" s="40"/>
      <c r="B71" s="41" t="s">
        <v>162</v>
      </c>
      <c r="C71" s="42" t="s">
        <v>172</v>
      </c>
      <c r="D71" s="43"/>
      <c r="E71" s="44">
        <f>SUM(E62:E70)</f>
        <v>0</v>
      </c>
      <c r="F71" s="44"/>
      <c r="G71" s="44">
        <f>SUM(G62:G70)</f>
        <v>0</v>
      </c>
      <c r="H71" s="44">
        <f>SUM(H62:H70)</f>
        <v>0</v>
      </c>
    </row>
    <row r="72" spans="1:8" ht="16.2" customHeight="1" x14ac:dyDescent="0.25">
      <c r="A72" s="32">
        <v>62</v>
      </c>
      <c r="B72" s="33" t="s">
        <v>173</v>
      </c>
      <c r="C72" s="46" t="s">
        <v>174</v>
      </c>
      <c r="D72" s="35"/>
      <c r="E72" s="36"/>
      <c r="F72" s="35"/>
      <c r="G72" s="37"/>
      <c r="H72" s="38">
        <f t="shared" ref="H72:H77" si="8">+E72-G72</f>
        <v>0</v>
      </c>
    </row>
    <row r="73" spans="1:8" ht="16.2" customHeight="1" x14ac:dyDescent="0.25">
      <c r="A73" s="32">
        <v>63</v>
      </c>
      <c r="B73" s="33" t="s">
        <v>173</v>
      </c>
      <c r="C73" s="46" t="s">
        <v>175</v>
      </c>
      <c r="D73" s="35"/>
      <c r="E73" s="36"/>
      <c r="F73" s="35"/>
      <c r="G73" s="37"/>
      <c r="H73" s="38">
        <f t="shared" si="8"/>
        <v>0</v>
      </c>
    </row>
    <row r="74" spans="1:8" ht="16.2" customHeight="1" x14ac:dyDescent="0.25">
      <c r="A74" s="32">
        <v>64</v>
      </c>
      <c r="B74" s="33" t="s">
        <v>173</v>
      </c>
      <c r="C74" s="46" t="s">
        <v>176</v>
      </c>
      <c r="D74" s="35"/>
      <c r="E74" s="36"/>
      <c r="F74" s="35"/>
      <c r="G74" s="37"/>
      <c r="H74" s="38">
        <f t="shared" si="8"/>
        <v>0</v>
      </c>
    </row>
    <row r="75" spans="1:8" ht="16.2" customHeight="1" x14ac:dyDescent="0.25">
      <c r="A75" s="32">
        <v>65</v>
      </c>
      <c r="B75" s="33" t="s">
        <v>173</v>
      </c>
      <c r="C75" s="46" t="s">
        <v>177</v>
      </c>
      <c r="D75" s="35"/>
      <c r="E75" s="36"/>
      <c r="F75" s="35"/>
      <c r="G75" s="37"/>
      <c r="H75" s="38">
        <f t="shared" si="8"/>
        <v>0</v>
      </c>
    </row>
    <row r="76" spans="1:8" ht="16.2" customHeight="1" x14ac:dyDescent="0.25">
      <c r="A76" s="32">
        <v>66</v>
      </c>
      <c r="B76" s="33" t="s">
        <v>173</v>
      </c>
      <c r="C76" s="46" t="s">
        <v>178</v>
      </c>
      <c r="D76" s="35"/>
      <c r="E76" s="36"/>
      <c r="F76" s="35"/>
      <c r="G76" s="37"/>
      <c r="H76" s="38">
        <f t="shared" si="8"/>
        <v>0</v>
      </c>
    </row>
    <row r="77" spans="1:8" ht="16.2" customHeight="1" x14ac:dyDescent="0.25">
      <c r="A77" s="32">
        <v>67</v>
      </c>
      <c r="B77" s="33" t="s">
        <v>173</v>
      </c>
      <c r="C77" s="46" t="s">
        <v>179</v>
      </c>
      <c r="D77" s="35"/>
      <c r="E77" s="36"/>
      <c r="F77" s="35"/>
      <c r="G77" s="37"/>
      <c r="H77" s="38">
        <f t="shared" si="8"/>
        <v>0</v>
      </c>
    </row>
    <row r="78" spans="1:8" ht="16.2" customHeight="1" x14ac:dyDescent="0.25">
      <c r="A78" s="40"/>
      <c r="B78" s="41" t="s">
        <v>173</v>
      </c>
      <c r="C78" s="42" t="s">
        <v>180</v>
      </c>
      <c r="D78" s="43"/>
      <c r="E78" s="44">
        <f>SUM(E72:E77)</f>
        <v>0</v>
      </c>
      <c r="F78" s="44"/>
      <c r="G78" s="44">
        <f>SUM(G72:G77)</f>
        <v>0</v>
      </c>
      <c r="H78" s="44">
        <f>SUM(H72:H77)</f>
        <v>0</v>
      </c>
    </row>
    <row r="79" spans="1:8" ht="16.2" customHeight="1" x14ac:dyDescent="0.25">
      <c r="A79" s="32">
        <v>68</v>
      </c>
      <c r="B79" s="33" t="s">
        <v>181</v>
      </c>
      <c r="C79" s="34" t="s">
        <v>182</v>
      </c>
      <c r="D79" s="35"/>
      <c r="E79" s="36"/>
      <c r="F79" s="35"/>
      <c r="G79" s="37"/>
      <c r="H79" s="38">
        <f t="shared" ref="H79:H99" si="9">+E79-G79</f>
        <v>0</v>
      </c>
    </row>
    <row r="80" spans="1:8" ht="16.2" customHeight="1" x14ac:dyDescent="0.25">
      <c r="A80" s="32">
        <v>69</v>
      </c>
      <c r="B80" s="33" t="s">
        <v>181</v>
      </c>
      <c r="C80" s="34" t="s">
        <v>183</v>
      </c>
      <c r="D80" s="35"/>
      <c r="E80" s="36"/>
      <c r="F80" s="35"/>
      <c r="G80" s="37"/>
      <c r="H80" s="38">
        <f t="shared" si="9"/>
        <v>0</v>
      </c>
    </row>
    <row r="81" spans="1:8" ht="16.2" customHeight="1" x14ac:dyDescent="0.25">
      <c r="A81" s="32">
        <v>70</v>
      </c>
      <c r="B81" s="33" t="s">
        <v>181</v>
      </c>
      <c r="C81" s="34" t="s">
        <v>184</v>
      </c>
      <c r="D81" s="35"/>
      <c r="E81" s="36"/>
      <c r="F81" s="35"/>
      <c r="G81" s="37"/>
      <c r="H81" s="38">
        <f t="shared" si="9"/>
        <v>0</v>
      </c>
    </row>
    <row r="82" spans="1:8" ht="16.2" customHeight="1" x14ac:dyDescent="0.25">
      <c r="A82" s="32">
        <v>71</v>
      </c>
      <c r="B82" s="33" t="s">
        <v>181</v>
      </c>
      <c r="C82" s="34" t="s">
        <v>185</v>
      </c>
      <c r="D82" s="35"/>
      <c r="E82" s="36"/>
      <c r="F82" s="35"/>
      <c r="G82" s="37"/>
      <c r="H82" s="38">
        <f t="shared" si="9"/>
        <v>0</v>
      </c>
    </row>
    <row r="83" spans="1:8" ht="16.2" customHeight="1" x14ac:dyDescent="0.25">
      <c r="A83" s="32">
        <v>72</v>
      </c>
      <c r="B83" s="33" t="s">
        <v>181</v>
      </c>
      <c r="C83" s="34" t="s">
        <v>186</v>
      </c>
      <c r="D83" s="35"/>
      <c r="E83" s="36"/>
      <c r="F83" s="35"/>
      <c r="G83" s="37"/>
      <c r="H83" s="38">
        <f t="shared" si="9"/>
        <v>0</v>
      </c>
    </row>
    <row r="84" spans="1:8" ht="16.2" customHeight="1" x14ac:dyDescent="0.25">
      <c r="A84" s="32">
        <v>73</v>
      </c>
      <c r="B84" s="33" t="s">
        <v>181</v>
      </c>
      <c r="C84" s="34" t="s">
        <v>187</v>
      </c>
      <c r="D84" s="35"/>
      <c r="E84" s="36"/>
      <c r="F84" s="35"/>
      <c r="G84" s="37"/>
      <c r="H84" s="38">
        <f t="shared" si="9"/>
        <v>0</v>
      </c>
    </row>
    <row r="85" spans="1:8" ht="16.2" customHeight="1" x14ac:dyDescent="0.25">
      <c r="A85" s="32">
        <v>74</v>
      </c>
      <c r="B85" s="33" t="s">
        <v>181</v>
      </c>
      <c r="C85" s="34" t="s">
        <v>188</v>
      </c>
      <c r="D85" s="35"/>
      <c r="E85" s="36"/>
      <c r="F85" s="35"/>
      <c r="G85" s="37"/>
      <c r="H85" s="38">
        <f t="shared" si="9"/>
        <v>0</v>
      </c>
    </row>
    <row r="86" spans="1:8" ht="16.2" customHeight="1" x14ac:dyDescent="0.25">
      <c r="A86" s="32">
        <v>75</v>
      </c>
      <c r="B86" s="33" t="s">
        <v>181</v>
      </c>
      <c r="C86" s="34" t="s">
        <v>189</v>
      </c>
      <c r="D86" s="35"/>
      <c r="E86" s="36"/>
      <c r="F86" s="35"/>
      <c r="G86" s="37"/>
      <c r="H86" s="38">
        <f t="shared" si="9"/>
        <v>0</v>
      </c>
    </row>
    <row r="87" spans="1:8" ht="16.2" customHeight="1" x14ac:dyDescent="0.25">
      <c r="A87" s="32">
        <v>76</v>
      </c>
      <c r="B87" s="33" t="s">
        <v>181</v>
      </c>
      <c r="C87" s="34" t="s">
        <v>190</v>
      </c>
      <c r="D87" s="35"/>
      <c r="E87" s="36"/>
      <c r="F87" s="35"/>
      <c r="G87" s="37"/>
      <c r="H87" s="38">
        <f t="shared" si="9"/>
        <v>0</v>
      </c>
    </row>
    <row r="88" spans="1:8" ht="16.2" customHeight="1" x14ac:dyDescent="0.25">
      <c r="A88" s="32">
        <v>77</v>
      </c>
      <c r="B88" s="33" t="s">
        <v>181</v>
      </c>
      <c r="C88" s="34" t="s">
        <v>191</v>
      </c>
      <c r="D88" s="35"/>
      <c r="E88" s="36"/>
      <c r="F88" s="35"/>
      <c r="G88" s="37"/>
      <c r="H88" s="38">
        <f t="shared" si="9"/>
        <v>0</v>
      </c>
    </row>
    <row r="89" spans="1:8" ht="16.2" customHeight="1" x14ac:dyDescent="0.25">
      <c r="A89" s="32">
        <v>78</v>
      </c>
      <c r="B89" s="33" t="s">
        <v>181</v>
      </c>
      <c r="C89" s="34" t="s">
        <v>192</v>
      </c>
      <c r="D89" s="35"/>
      <c r="E89" s="36"/>
      <c r="F89" s="35"/>
      <c r="G89" s="37"/>
      <c r="H89" s="38">
        <f t="shared" si="9"/>
        <v>0</v>
      </c>
    </row>
    <row r="90" spans="1:8" ht="16.2" customHeight="1" x14ac:dyDescent="0.25">
      <c r="A90" s="32">
        <v>79</v>
      </c>
      <c r="B90" s="33" t="s">
        <v>181</v>
      </c>
      <c r="C90" s="34" t="s">
        <v>193</v>
      </c>
      <c r="D90" s="35"/>
      <c r="E90" s="36"/>
      <c r="F90" s="35"/>
      <c r="G90" s="37"/>
      <c r="H90" s="38">
        <f t="shared" si="9"/>
        <v>0</v>
      </c>
    </row>
    <row r="91" spans="1:8" ht="16.2" customHeight="1" x14ac:dyDescent="0.25">
      <c r="A91" s="32">
        <v>80</v>
      </c>
      <c r="B91" s="33" t="s">
        <v>181</v>
      </c>
      <c r="C91" s="34" t="s">
        <v>194</v>
      </c>
      <c r="D91" s="35"/>
      <c r="E91" s="36"/>
      <c r="F91" s="35"/>
      <c r="G91" s="37"/>
      <c r="H91" s="38">
        <f t="shared" si="9"/>
        <v>0</v>
      </c>
    </row>
    <row r="92" spans="1:8" ht="16.2" customHeight="1" x14ac:dyDescent="0.25">
      <c r="A92" s="32">
        <v>81</v>
      </c>
      <c r="B92" s="33" t="s">
        <v>181</v>
      </c>
      <c r="C92" s="34" t="s">
        <v>195</v>
      </c>
      <c r="D92" s="35"/>
      <c r="E92" s="36"/>
      <c r="F92" s="35"/>
      <c r="G92" s="37"/>
      <c r="H92" s="38">
        <f t="shared" si="9"/>
        <v>0</v>
      </c>
    </row>
    <row r="93" spans="1:8" ht="16.2" customHeight="1" x14ac:dyDescent="0.25">
      <c r="A93" s="32">
        <v>82</v>
      </c>
      <c r="B93" s="33" t="s">
        <v>181</v>
      </c>
      <c r="C93" s="34" t="s">
        <v>196</v>
      </c>
      <c r="D93" s="35"/>
      <c r="E93" s="36"/>
      <c r="F93" s="35"/>
      <c r="G93" s="37"/>
      <c r="H93" s="38">
        <f t="shared" si="9"/>
        <v>0</v>
      </c>
    </row>
    <row r="94" spans="1:8" ht="16.2" customHeight="1" x14ac:dyDescent="0.25">
      <c r="A94" s="32">
        <v>83</v>
      </c>
      <c r="B94" s="33" t="s">
        <v>181</v>
      </c>
      <c r="C94" s="34" t="s">
        <v>197</v>
      </c>
      <c r="D94" s="35"/>
      <c r="E94" s="36"/>
      <c r="F94" s="35"/>
      <c r="G94" s="37"/>
      <c r="H94" s="38">
        <f t="shared" si="9"/>
        <v>0</v>
      </c>
    </row>
    <row r="95" spans="1:8" ht="16.2" customHeight="1" x14ac:dyDescent="0.25">
      <c r="A95" s="32">
        <v>84</v>
      </c>
      <c r="B95" s="33" t="s">
        <v>181</v>
      </c>
      <c r="C95" s="34" t="s">
        <v>198</v>
      </c>
      <c r="D95" s="35"/>
      <c r="E95" s="36"/>
      <c r="F95" s="35"/>
      <c r="G95" s="37"/>
      <c r="H95" s="38">
        <f t="shared" si="9"/>
        <v>0</v>
      </c>
    </row>
    <row r="96" spans="1:8" ht="16.2" customHeight="1" x14ac:dyDescent="0.25">
      <c r="A96" s="32">
        <v>85</v>
      </c>
      <c r="B96" s="33" t="s">
        <v>181</v>
      </c>
      <c r="C96" s="34" t="s">
        <v>199</v>
      </c>
      <c r="D96" s="35"/>
      <c r="E96" s="36"/>
      <c r="F96" s="35"/>
      <c r="G96" s="37"/>
      <c r="H96" s="38">
        <f t="shared" si="9"/>
        <v>0</v>
      </c>
    </row>
    <row r="97" spans="1:8" ht="16.2" customHeight="1" x14ac:dyDescent="0.25">
      <c r="A97" s="32">
        <v>86</v>
      </c>
      <c r="B97" s="33" t="s">
        <v>181</v>
      </c>
      <c r="C97" s="34" t="s">
        <v>200</v>
      </c>
      <c r="D97" s="35"/>
      <c r="E97" s="36"/>
      <c r="F97" s="35"/>
      <c r="G97" s="37"/>
      <c r="H97" s="38">
        <f t="shared" si="9"/>
        <v>0</v>
      </c>
    </row>
    <row r="98" spans="1:8" ht="16.2" customHeight="1" x14ac:dyDescent="0.25">
      <c r="A98" s="32">
        <v>87</v>
      </c>
      <c r="B98" s="33" t="s">
        <v>181</v>
      </c>
      <c r="C98" s="34" t="s">
        <v>201</v>
      </c>
      <c r="D98" s="35"/>
      <c r="E98" s="36"/>
      <c r="F98" s="35"/>
      <c r="G98" s="37"/>
      <c r="H98" s="38">
        <f t="shared" si="9"/>
        <v>0</v>
      </c>
    </row>
    <row r="99" spans="1:8" ht="16.2" customHeight="1" x14ac:dyDescent="0.25">
      <c r="A99" s="32">
        <v>88</v>
      </c>
      <c r="B99" s="33" t="s">
        <v>181</v>
      </c>
      <c r="C99" s="34" t="s">
        <v>202</v>
      </c>
      <c r="D99" s="35"/>
      <c r="E99" s="36"/>
      <c r="F99" s="35"/>
      <c r="G99" s="37"/>
      <c r="H99" s="38">
        <f t="shared" si="9"/>
        <v>0</v>
      </c>
    </row>
    <row r="100" spans="1:8" ht="16.2" customHeight="1" x14ac:dyDescent="0.25">
      <c r="A100" s="40"/>
      <c r="B100" s="41" t="s">
        <v>181</v>
      </c>
      <c r="C100" s="42" t="s">
        <v>203</v>
      </c>
      <c r="D100" s="43"/>
      <c r="E100" s="44">
        <f>SUM(E94:E99)</f>
        <v>0</v>
      </c>
      <c r="F100" s="44"/>
      <c r="G100" s="44">
        <f>SUM(G94:G99)</f>
        <v>0</v>
      </c>
      <c r="H100" s="44">
        <f>SUM(H94:H99)</f>
        <v>0</v>
      </c>
    </row>
    <row r="101" spans="1:8" ht="16.2" customHeight="1" x14ac:dyDescent="0.25">
      <c r="A101" s="55" t="s">
        <v>204</v>
      </c>
      <c r="B101" s="56"/>
      <c r="C101" s="57"/>
      <c r="D101" s="47"/>
      <c r="E101" s="48">
        <f>+E18+E27+E42+E61+E71+E78</f>
        <v>868119.06</v>
      </c>
      <c r="F101" s="47"/>
      <c r="G101" s="48">
        <f t="shared" ref="G101" si="10">+G18+G27+G42+G61+G71+G78</f>
        <v>868119.06</v>
      </c>
      <c r="H101" s="48">
        <f>+E101-G101</f>
        <v>0</v>
      </c>
    </row>
    <row r="102" spans="1:8" ht="16.2" customHeight="1" x14ac:dyDescent="0.25">
      <c r="G102" s="26"/>
    </row>
    <row r="103" spans="1:8" ht="16.2" customHeight="1" x14ac:dyDescent="0.25">
      <c r="A103" s="49" t="s">
        <v>205</v>
      </c>
    </row>
  </sheetData>
  <mergeCells count="9">
    <mergeCell ref="A101:C101"/>
    <mergeCell ref="A1:H1"/>
    <mergeCell ref="A2:H2"/>
    <mergeCell ref="A3:H3"/>
    <mergeCell ref="A4:A5"/>
    <mergeCell ref="B4:B5"/>
    <mergeCell ref="C4:C5"/>
    <mergeCell ref="D4:E4"/>
    <mergeCell ref="F4:G4"/>
  </mergeCells>
  <pageMargins left="0.23622047244094491" right="0.23622047244094491" top="0.74803149606299213" bottom="0.59055118110236227" header="0.31496062992125984" footer="0.31496062992125984"/>
  <pageSetup paperSize="9" scale="80" orientation="portrait" r:id="rId1"/>
  <headerFooter>
    <oddFooter>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/>
  </sheetPr>
  <dimension ref="A1:H11"/>
  <sheetViews>
    <sheetView zoomScale="80" zoomScaleNormal="80" workbookViewId="0">
      <selection activeCell="F15" sqref="F15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3.3984375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10.3984375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50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1</v>
      </c>
      <c r="G6">
        <v>808.92</v>
      </c>
      <c r="H6">
        <v>-808.92</v>
      </c>
    </row>
    <row r="7" spans="1:8" x14ac:dyDescent="0.25">
      <c r="A7">
        <v>2</v>
      </c>
      <c r="B7">
        <v>11450</v>
      </c>
      <c r="C7" t="s">
        <v>75</v>
      </c>
      <c r="D7">
        <v>0</v>
      </c>
      <c r="E7">
        <v>0</v>
      </c>
      <c r="F7">
        <v>2</v>
      </c>
      <c r="G7">
        <v>12419.35</v>
      </c>
      <c r="H7" s="4">
        <v>-12491.35</v>
      </c>
    </row>
    <row r="8" spans="1:8" x14ac:dyDescent="0.25">
      <c r="A8">
        <v>3</v>
      </c>
      <c r="B8">
        <v>11095</v>
      </c>
      <c r="C8" t="s">
        <v>15</v>
      </c>
      <c r="D8">
        <v>1</v>
      </c>
      <c r="E8">
        <v>0</v>
      </c>
      <c r="F8">
        <v>9</v>
      </c>
      <c r="G8" s="4">
        <v>4477.7700000000004</v>
      </c>
      <c r="H8" s="4">
        <v>-4477.7700000000004</v>
      </c>
    </row>
    <row r="9" spans="1:8" x14ac:dyDescent="0.25">
      <c r="A9">
        <v>4</v>
      </c>
      <c r="B9">
        <v>11097</v>
      </c>
      <c r="C9" t="s">
        <v>17</v>
      </c>
      <c r="D9">
        <v>3</v>
      </c>
      <c r="E9" s="13">
        <v>1150</v>
      </c>
      <c r="F9">
        <v>1</v>
      </c>
      <c r="G9">
        <v>0</v>
      </c>
      <c r="H9" s="4">
        <v>1150</v>
      </c>
    </row>
    <row r="11" spans="1:8" x14ac:dyDescent="0.25">
      <c r="A11" t="s">
        <v>76</v>
      </c>
      <c r="B11" t="s">
        <v>24</v>
      </c>
      <c r="C11" s="4">
        <v>1150</v>
      </c>
      <c r="D11" t="s">
        <v>25</v>
      </c>
      <c r="E11" s="1">
        <f>+G6+G7+G8+G9</f>
        <v>17706.04</v>
      </c>
      <c r="F11" t="s">
        <v>26</v>
      </c>
      <c r="G11" s="1">
        <f>+C11-E11</f>
        <v>-16556.04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H12"/>
  <sheetViews>
    <sheetView topLeftCell="B1" workbookViewId="0">
      <selection activeCell="D24" sqref="D24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2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51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6</v>
      </c>
      <c r="G6" s="1">
        <v>50515.34</v>
      </c>
      <c r="H6" s="1">
        <v>-50515.34</v>
      </c>
    </row>
    <row r="7" spans="1:8" x14ac:dyDescent="0.25">
      <c r="A7">
        <v>2</v>
      </c>
      <c r="B7">
        <v>11092</v>
      </c>
      <c r="C7" t="s">
        <v>12</v>
      </c>
      <c r="D7">
        <v>0</v>
      </c>
      <c r="E7">
        <v>0</v>
      </c>
      <c r="F7">
        <v>1</v>
      </c>
      <c r="G7">
        <v>975</v>
      </c>
      <c r="H7">
        <v>-975</v>
      </c>
    </row>
    <row r="8" spans="1:8" x14ac:dyDescent="0.25">
      <c r="A8">
        <v>3</v>
      </c>
      <c r="B8">
        <v>11450</v>
      </c>
      <c r="C8" t="s">
        <v>22</v>
      </c>
      <c r="D8">
        <v>0</v>
      </c>
      <c r="E8">
        <v>0</v>
      </c>
      <c r="F8">
        <v>7</v>
      </c>
      <c r="G8" s="1">
        <v>18158.099999999999</v>
      </c>
      <c r="H8" s="1">
        <v>-18158.099999999999</v>
      </c>
    </row>
    <row r="9" spans="1:8" x14ac:dyDescent="0.25">
      <c r="A9">
        <v>4</v>
      </c>
      <c r="B9">
        <v>11095</v>
      </c>
      <c r="C9" t="s">
        <v>15</v>
      </c>
      <c r="D9">
        <v>5</v>
      </c>
      <c r="E9" s="1">
        <v>15053.4</v>
      </c>
      <c r="F9">
        <v>7</v>
      </c>
      <c r="G9" s="1">
        <v>14469.1</v>
      </c>
      <c r="H9" s="7">
        <v>-584.29999999999995</v>
      </c>
    </row>
    <row r="10" spans="1:8" x14ac:dyDescent="0.25">
      <c r="A10">
        <v>5</v>
      </c>
      <c r="B10">
        <v>11096</v>
      </c>
      <c r="C10" t="s">
        <v>16</v>
      </c>
      <c r="D10">
        <v>1</v>
      </c>
      <c r="E10">
        <v>0</v>
      </c>
      <c r="F10">
        <v>3</v>
      </c>
      <c r="G10" s="2" t="s">
        <v>77</v>
      </c>
      <c r="H10" s="4">
        <v>-1150</v>
      </c>
    </row>
    <row r="12" spans="1:8" x14ac:dyDescent="0.25">
      <c r="A12" t="s">
        <v>49</v>
      </c>
      <c r="B12" t="s">
        <v>24</v>
      </c>
      <c r="C12" s="4">
        <v>15053.4</v>
      </c>
      <c r="D12" t="s">
        <v>25</v>
      </c>
      <c r="E12" s="1">
        <v>85267.54</v>
      </c>
      <c r="F12" t="s">
        <v>26</v>
      </c>
      <c r="G12" s="1">
        <v>-70214.14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/>
  </sheetPr>
  <dimension ref="A1:I9"/>
  <sheetViews>
    <sheetView workbookViewId="0">
      <selection activeCell="C10" sqref="C10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9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9" x14ac:dyDescent="0.25">
      <c r="A3" s="54" t="s">
        <v>52</v>
      </c>
      <c r="B3" s="54"/>
      <c r="C3" s="54"/>
      <c r="D3" s="54"/>
      <c r="E3" s="54"/>
      <c r="F3" s="54"/>
      <c r="G3" s="54"/>
      <c r="H3" s="54"/>
      <c r="I3" s="54"/>
    </row>
    <row r="5" spans="1:9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9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13</v>
      </c>
      <c r="G6" s="1">
        <v>51056.56</v>
      </c>
      <c r="H6" s="1">
        <v>-51056.56</v>
      </c>
    </row>
    <row r="7" spans="1:9" x14ac:dyDescent="0.25">
      <c r="A7">
        <v>2</v>
      </c>
      <c r="B7">
        <v>11095</v>
      </c>
      <c r="C7" t="s">
        <v>15</v>
      </c>
      <c r="D7">
        <v>5</v>
      </c>
      <c r="E7" s="1" t="s">
        <v>78</v>
      </c>
      <c r="F7">
        <v>8</v>
      </c>
      <c r="G7" s="1" t="s">
        <v>73</v>
      </c>
      <c r="H7" s="1">
        <v>-6318.1</v>
      </c>
    </row>
    <row r="9" spans="1:9" x14ac:dyDescent="0.25">
      <c r="A9" t="s">
        <v>29</v>
      </c>
      <c r="B9" t="s">
        <v>24</v>
      </c>
      <c r="C9" s="1">
        <v>5959.5</v>
      </c>
      <c r="D9" t="s">
        <v>25</v>
      </c>
      <c r="E9" s="1">
        <v>63334.16</v>
      </c>
      <c r="F9" t="s">
        <v>26</v>
      </c>
      <c r="G9" s="1">
        <v>-57374.66</v>
      </c>
    </row>
  </sheetData>
  <mergeCells count="2">
    <mergeCell ref="A3:I3"/>
    <mergeCell ref="A1:H1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/>
  </sheetPr>
  <dimension ref="A1:H9"/>
  <sheetViews>
    <sheetView zoomScale="90" zoomScaleNormal="90" workbookViewId="0">
      <selection activeCell="J16" sqref="J16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2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68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1</v>
      </c>
      <c r="G6">
        <v>175.94</v>
      </c>
      <c r="H6">
        <v>-175.94</v>
      </c>
    </row>
    <row r="7" spans="1:8" x14ac:dyDescent="0.25">
      <c r="A7">
        <v>2</v>
      </c>
      <c r="B7">
        <v>11450</v>
      </c>
      <c r="C7" t="s">
        <v>22</v>
      </c>
      <c r="D7">
        <v>0</v>
      </c>
      <c r="E7">
        <v>0</v>
      </c>
      <c r="F7">
        <v>11</v>
      </c>
      <c r="G7" s="1">
        <v>28253.9</v>
      </c>
      <c r="H7" s="1">
        <v>-28253.9</v>
      </c>
    </row>
    <row r="9" spans="1:8" x14ac:dyDescent="0.25">
      <c r="A9" t="s">
        <v>29</v>
      </c>
      <c r="B9" t="s">
        <v>24</v>
      </c>
      <c r="C9">
        <v>0</v>
      </c>
      <c r="D9" t="s">
        <v>25</v>
      </c>
      <c r="E9" s="1">
        <v>28429.84</v>
      </c>
      <c r="F9" t="s">
        <v>26</v>
      </c>
      <c r="G9" s="1">
        <v>-28429.84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/>
  </sheetPr>
  <dimension ref="A1:H8"/>
  <sheetViews>
    <sheetView workbookViewId="0">
      <selection activeCell="M18" sqref="M1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53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5</v>
      </c>
      <c r="G6" s="1">
        <v>16251.26</v>
      </c>
      <c r="H6" s="1">
        <v>-16251.26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16251.26</v>
      </c>
      <c r="F8" t="s">
        <v>26</v>
      </c>
      <c r="G8" s="1">
        <v>-16251.26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/>
  </sheetPr>
  <dimension ref="A1:H8"/>
  <sheetViews>
    <sheetView workbookViewId="0">
      <selection activeCell="G8" sqref="G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8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54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4</v>
      </c>
      <c r="G6" s="1">
        <v>4006.15</v>
      </c>
      <c r="H6" s="1">
        <v>-4006.15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4">
        <v>4006.15</v>
      </c>
      <c r="F8" t="s">
        <v>26</v>
      </c>
      <c r="G8" s="4">
        <v>-4006.15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CBDAF-D13F-495E-B51C-2E776D868BD0}">
  <sheetPr>
    <tabColor theme="5"/>
  </sheetPr>
  <dimension ref="A1:H9"/>
  <sheetViews>
    <sheetView topLeftCell="B1" workbookViewId="0">
      <selection activeCell="F14" sqref="F14"/>
    </sheetView>
  </sheetViews>
  <sheetFormatPr defaultRowHeight="13.8" x14ac:dyDescent="0.25"/>
  <cols>
    <col min="1" max="1" width="12.3984375" bestFit="1" customWidth="1"/>
    <col min="2" max="2" width="8.19921875" customWidth="1"/>
    <col min="3" max="3" width="34.796875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79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1</v>
      </c>
      <c r="G6" s="1">
        <v>321</v>
      </c>
      <c r="H6" s="1">
        <v>-321</v>
      </c>
    </row>
    <row r="7" spans="1:8" x14ac:dyDescent="0.25">
      <c r="A7">
        <v>2</v>
      </c>
      <c r="B7">
        <v>11450</v>
      </c>
      <c r="C7" t="s">
        <v>22</v>
      </c>
      <c r="D7">
        <v>0</v>
      </c>
      <c r="E7">
        <v>0</v>
      </c>
      <c r="F7">
        <v>11</v>
      </c>
      <c r="G7" s="1">
        <v>50238.44</v>
      </c>
      <c r="H7" s="1">
        <v>-50238.44</v>
      </c>
    </row>
    <row r="9" spans="1:8" x14ac:dyDescent="0.25">
      <c r="A9">
        <v>2</v>
      </c>
      <c r="B9" t="s">
        <v>24</v>
      </c>
      <c r="C9">
        <v>0</v>
      </c>
      <c r="D9" t="s">
        <v>25</v>
      </c>
      <c r="E9" s="1">
        <v>50559.44</v>
      </c>
      <c r="F9" t="s">
        <v>26</v>
      </c>
      <c r="G9" s="1">
        <v>-50559.44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/>
  </sheetPr>
  <dimension ref="A1:H8"/>
  <sheetViews>
    <sheetView workbookViewId="0">
      <selection activeCell="M15" sqref="M15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55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2</v>
      </c>
      <c r="G6" s="1">
        <v>35028.199999999997</v>
      </c>
      <c r="H6" s="1">
        <v>-35028.199999999997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35028.199999999997</v>
      </c>
      <c r="F8" t="s">
        <v>26</v>
      </c>
      <c r="G8" s="1">
        <v>-35028.199999999997</v>
      </c>
    </row>
  </sheetData>
  <mergeCells count="2">
    <mergeCell ref="A1:H1"/>
    <mergeCell ref="A3:H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/>
    <pageSetUpPr fitToPage="1"/>
  </sheetPr>
  <dimension ref="A1:H15"/>
  <sheetViews>
    <sheetView workbookViewId="0">
      <selection activeCell="E8" sqref="E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29.19921875" customWidth="1"/>
    <col min="4" max="4" width="10.3984375" bestFit="1" customWidth="1"/>
    <col min="5" max="5" width="11.59765625" bestFit="1" customWidth="1"/>
    <col min="6" max="6" width="22.3984375" customWidth="1"/>
    <col min="7" max="8" width="11.5976562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56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 s="2">
        <v>0</v>
      </c>
      <c r="E6">
        <v>0</v>
      </c>
      <c r="F6" s="2">
        <v>15</v>
      </c>
      <c r="G6" s="1">
        <v>26451</v>
      </c>
      <c r="H6" s="1">
        <v>-26451</v>
      </c>
    </row>
    <row r="7" spans="1:8" x14ac:dyDescent="0.25">
      <c r="A7">
        <v>2</v>
      </c>
      <c r="B7">
        <v>11091</v>
      </c>
      <c r="C7" t="s">
        <v>11</v>
      </c>
      <c r="D7" s="2">
        <v>1</v>
      </c>
      <c r="E7" s="7">
        <v>13500</v>
      </c>
      <c r="F7" s="2">
        <v>0</v>
      </c>
      <c r="G7">
        <v>0</v>
      </c>
      <c r="H7" s="1">
        <v>13500</v>
      </c>
    </row>
    <row r="8" spans="1:8" x14ac:dyDescent="0.25">
      <c r="A8">
        <v>3</v>
      </c>
      <c r="B8">
        <v>11096</v>
      </c>
      <c r="C8" t="s">
        <v>16</v>
      </c>
      <c r="D8" s="2">
        <v>2</v>
      </c>
      <c r="E8" s="7">
        <v>12419.35</v>
      </c>
      <c r="F8" s="2">
        <v>0</v>
      </c>
      <c r="G8">
        <v>0</v>
      </c>
      <c r="H8" s="1">
        <v>12419.35</v>
      </c>
    </row>
    <row r="9" spans="1:8" x14ac:dyDescent="0.25">
      <c r="A9">
        <v>4</v>
      </c>
      <c r="B9">
        <v>11097</v>
      </c>
      <c r="C9" t="s">
        <v>17</v>
      </c>
      <c r="D9" s="2">
        <v>7</v>
      </c>
      <c r="E9" s="7">
        <v>18158.099999999999</v>
      </c>
      <c r="F9" s="2">
        <v>0</v>
      </c>
      <c r="G9">
        <v>0</v>
      </c>
      <c r="H9" s="1">
        <v>18158.099999999999</v>
      </c>
    </row>
    <row r="10" spans="1:8" x14ac:dyDescent="0.25">
      <c r="A10">
        <v>5</v>
      </c>
      <c r="B10">
        <v>11099</v>
      </c>
      <c r="C10" t="s">
        <v>43</v>
      </c>
      <c r="D10" s="2">
        <v>11</v>
      </c>
      <c r="E10" s="7">
        <v>28253.9</v>
      </c>
      <c r="F10" s="2">
        <v>0</v>
      </c>
      <c r="G10">
        <v>0</v>
      </c>
      <c r="H10" s="1">
        <v>28253.9</v>
      </c>
    </row>
    <row r="11" spans="1:8" x14ac:dyDescent="0.25">
      <c r="A11">
        <v>6</v>
      </c>
      <c r="B11">
        <v>11102</v>
      </c>
      <c r="C11" t="s">
        <v>31</v>
      </c>
      <c r="D11" s="2">
        <v>11</v>
      </c>
      <c r="E11" s="53">
        <v>50238.44</v>
      </c>
      <c r="F11" s="2">
        <v>0</v>
      </c>
      <c r="G11">
        <v>0</v>
      </c>
      <c r="H11" s="1" t="s">
        <v>91</v>
      </c>
    </row>
    <row r="12" spans="1:8" x14ac:dyDescent="0.25">
      <c r="A12">
        <v>7</v>
      </c>
      <c r="B12">
        <v>11092</v>
      </c>
      <c r="C12" t="s">
        <v>12</v>
      </c>
      <c r="D12" s="2">
        <v>3</v>
      </c>
      <c r="E12" s="7">
        <v>2883</v>
      </c>
      <c r="F12" s="2">
        <v>2</v>
      </c>
      <c r="G12" s="1">
        <v>1249.4000000000001</v>
      </c>
      <c r="H12" s="1">
        <v>1633.6</v>
      </c>
    </row>
    <row r="13" spans="1:8" x14ac:dyDescent="0.25">
      <c r="A13">
        <v>8</v>
      </c>
      <c r="B13">
        <v>11095</v>
      </c>
      <c r="C13" t="s">
        <v>15</v>
      </c>
      <c r="D13" s="2">
        <v>3</v>
      </c>
      <c r="E13" s="7">
        <v>8025</v>
      </c>
      <c r="F13" s="2">
        <v>2</v>
      </c>
      <c r="G13" s="1">
        <v>5776.5</v>
      </c>
      <c r="H13" s="1">
        <v>2248.5</v>
      </c>
    </row>
    <row r="15" spans="1:8" x14ac:dyDescent="0.25">
      <c r="A15">
        <v>8</v>
      </c>
      <c r="B15" t="s">
        <v>24</v>
      </c>
      <c r="C15" s="1">
        <f>SUM(E6:E13)</f>
        <v>133477.79</v>
      </c>
      <c r="D15" t="s">
        <v>25</v>
      </c>
      <c r="E15" s="1">
        <f>SUM(G6:G13)</f>
        <v>33476.9</v>
      </c>
      <c r="F15" t="s">
        <v>26</v>
      </c>
      <c r="G15" s="1">
        <f>+C15-E15</f>
        <v>100000.89000000001</v>
      </c>
    </row>
  </sheetData>
  <mergeCells count="2">
    <mergeCell ref="A1:H1"/>
    <mergeCell ref="A3:H3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/>
  </sheetPr>
  <dimension ref="A1:H8"/>
  <sheetViews>
    <sheetView workbookViewId="0">
      <selection activeCell="E9" sqref="E9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23.3984375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57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1</v>
      </c>
      <c r="G6" s="1" t="s">
        <v>80</v>
      </c>
      <c r="H6" s="1">
        <v>-38491.879999999997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38491.879999999997</v>
      </c>
      <c r="F8" t="s">
        <v>26</v>
      </c>
      <c r="G8" s="1">
        <v>-38491.879999999997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fitToPage="1"/>
  </sheetPr>
  <dimension ref="A1:M24"/>
  <sheetViews>
    <sheetView tabSelected="1" topLeftCell="A10" zoomScaleNormal="100" workbookViewId="0">
      <selection activeCell="K17" sqref="K17"/>
    </sheetView>
  </sheetViews>
  <sheetFormatPr defaultRowHeight="13.8" x14ac:dyDescent="0.25"/>
  <cols>
    <col min="1" max="1" width="14" bestFit="1" customWidth="1"/>
    <col min="2" max="2" width="8.8984375" bestFit="1" customWidth="1"/>
    <col min="3" max="3" width="34.296875" bestFit="1" customWidth="1"/>
    <col min="4" max="4" width="11.69921875" customWidth="1"/>
    <col min="5" max="5" width="10.796875" bestFit="1" customWidth="1"/>
    <col min="6" max="6" width="20.296875" bestFit="1" customWidth="1"/>
    <col min="7" max="7" width="11.8984375" bestFit="1" customWidth="1"/>
    <col min="8" max="8" width="10.09765625" bestFit="1" customWidth="1"/>
    <col min="9" max="9" width="10" bestFit="1" customWidth="1"/>
    <col min="10" max="10" width="11.69921875" bestFit="1" customWidth="1"/>
    <col min="11" max="11" width="9.19921875" bestFit="1" customWidth="1"/>
    <col min="12" max="12" width="11.8984375" bestFit="1" customWidth="1"/>
    <col min="13" max="13" width="20.296875" bestFit="1" customWidth="1"/>
    <col min="14" max="14" width="11.8984375" bestFit="1" customWidth="1"/>
  </cols>
  <sheetData>
    <row r="1" spans="1:13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13" x14ac:dyDescent="0.25">
      <c r="A3" s="54" t="s">
        <v>44</v>
      </c>
      <c r="B3" s="54"/>
      <c r="C3" s="54"/>
      <c r="D3" s="54"/>
      <c r="E3" s="54"/>
      <c r="F3" s="54"/>
      <c r="G3" s="54"/>
      <c r="H3" s="54"/>
    </row>
    <row r="4" spans="1:13" x14ac:dyDescent="0.25">
      <c r="A4" s="14"/>
      <c r="B4" s="14"/>
      <c r="C4" s="14"/>
      <c r="D4" s="14"/>
      <c r="E4" s="14"/>
      <c r="F4" s="14"/>
      <c r="G4" s="14"/>
      <c r="H4" s="14"/>
      <c r="I4" s="14"/>
    </row>
    <row r="5" spans="1:13" x14ac:dyDescent="0.25">
      <c r="A5" s="14" t="s">
        <v>1</v>
      </c>
      <c r="B5" s="14" t="s">
        <v>2</v>
      </c>
      <c r="C5" s="14" t="s">
        <v>3</v>
      </c>
      <c r="D5" s="14" t="s">
        <v>4</v>
      </c>
      <c r="E5" s="14" t="s">
        <v>5</v>
      </c>
      <c r="F5" s="14" t="s">
        <v>6</v>
      </c>
      <c r="G5" s="14" t="s">
        <v>7</v>
      </c>
      <c r="H5" s="14" t="s">
        <v>8</v>
      </c>
      <c r="I5" s="14"/>
    </row>
    <row r="6" spans="1:13" x14ac:dyDescent="0.25">
      <c r="A6" s="14">
        <v>1</v>
      </c>
      <c r="B6" s="14">
        <v>11089</v>
      </c>
      <c r="C6" s="14" t="s">
        <v>9</v>
      </c>
      <c r="D6" s="14">
        <v>4</v>
      </c>
      <c r="E6" s="15">
        <v>12324.75</v>
      </c>
      <c r="F6" s="14">
        <v>0</v>
      </c>
      <c r="G6" s="14">
        <v>0</v>
      </c>
      <c r="H6" s="16">
        <v>12324.75</v>
      </c>
      <c r="I6" s="14" t="s">
        <v>69</v>
      </c>
      <c r="J6" s="1"/>
      <c r="M6" s="1"/>
    </row>
    <row r="7" spans="1:13" ht="13.8" customHeight="1" x14ac:dyDescent="0.25">
      <c r="A7" s="14">
        <v>2</v>
      </c>
      <c r="B7" s="14">
        <v>11090</v>
      </c>
      <c r="C7" s="14" t="s">
        <v>10</v>
      </c>
      <c r="D7" s="14">
        <v>2</v>
      </c>
      <c r="E7" s="15">
        <v>5265.5</v>
      </c>
      <c r="F7" s="14">
        <v>0</v>
      </c>
      <c r="G7" s="14">
        <v>0</v>
      </c>
      <c r="H7" s="16">
        <v>5265.5</v>
      </c>
      <c r="I7" s="14" t="s">
        <v>69</v>
      </c>
      <c r="J7" s="1"/>
      <c r="M7" s="1"/>
    </row>
    <row r="8" spans="1:13" ht="13.8" customHeight="1" x14ac:dyDescent="0.25">
      <c r="A8" s="14">
        <v>3</v>
      </c>
      <c r="B8" s="14">
        <v>11091</v>
      </c>
      <c r="C8" s="14" t="s">
        <v>11</v>
      </c>
      <c r="D8" s="14">
        <v>5</v>
      </c>
      <c r="E8" s="15">
        <v>31808.6</v>
      </c>
      <c r="F8" s="14">
        <v>0</v>
      </c>
      <c r="G8" s="14">
        <v>0</v>
      </c>
      <c r="H8" s="16">
        <v>31808.6</v>
      </c>
      <c r="I8" s="14" t="s">
        <v>70</v>
      </c>
      <c r="J8" s="1"/>
      <c r="M8" s="1"/>
    </row>
    <row r="9" spans="1:13" x14ac:dyDescent="0.25">
      <c r="A9" s="14">
        <v>4</v>
      </c>
      <c r="B9" s="14">
        <v>11093</v>
      </c>
      <c r="C9" s="14" t="s">
        <v>13</v>
      </c>
      <c r="D9" s="14">
        <v>5</v>
      </c>
      <c r="E9" s="15">
        <v>44527.27</v>
      </c>
      <c r="F9" s="14">
        <v>0</v>
      </c>
      <c r="G9" s="14">
        <v>0</v>
      </c>
      <c r="H9" s="16">
        <v>44527.27</v>
      </c>
      <c r="I9" s="14" t="s">
        <v>69</v>
      </c>
      <c r="J9" s="1"/>
      <c r="M9" s="1"/>
    </row>
    <row r="10" spans="1:13" x14ac:dyDescent="0.25">
      <c r="A10" s="14">
        <v>5</v>
      </c>
      <c r="B10" s="14">
        <v>11094</v>
      </c>
      <c r="C10" s="14" t="s">
        <v>14</v>
      </c>
      <c r="D10" s="14">
        <v>5</v>
      </c>
      <c r="E10" s="15">
        <v>22797.65</v>
      </c>
      <c r="F10" s="14">
        <v>0</v>
      </c>
      <c r="G10" s="14">
        <v>0</v>
      </c>
      <c r="H10" s="16">
        <v>22797.65</v>
      </c>
      <c r="I10" s="14" t="s">
        <v>69</v>
      </c>
      <c r="J10" s="1"/>
      <c r="M10" s="1"/>
    </row>
    <row r="11" spans="1:13" x14ac:dyDescent="0.25">
      <c r="A11" s="14">
        <v>6</v>
      </c>
      <c r="B11" s="14">
        <v>11095</v>
      </c>
      <c r="C11" s="14" t="s">
        <v>15</v>
      </c>
      <c r="D11" s="14">
        <v>7</v>
      </c>
      <c r="E11" s="15">
        <v>24218.28</v>
      </c>
      <c r="F11" s="14">
        <v>0</v>
      </c>
      <c r="G11" s="14">
        <v>0</v>
      </c>
      <c r="H11" s="16">
        <v>24218.28</v>
      </c>
      <c r="I11" s="14" t="s">
        <v>69</v>
      </c>
      <c r="J11" s="1"/>
      <c r="M11" s="1"/>
    </row>
    <row r="12" spans="1:13" x14ac:dyDescent="0.25">
      <c r="A12" s="14">
        <v>7</v>
      </c>
      <c r="B12" s="14">
        <v>11096</v>
      </c>
      <c r="C12" s="14" t="s">
        <v>16</v>
      </c>
      <c r="D12" s="14">
        <v>1</v>
      </c>
      <c r="E12" s="17">
        <v>808.92</v>
      </c>
      <c r="F12" s="14">
        <v>0</v>
      </c>
      <c r="G12" s="14">
        <v>0</v>
      </c>
      <c r="H12" s="18">
        <v>808.92</v>
      </c>
      <c r="I12" s="14"/>
    </row>
    <row r="13" spans="1:13" x14ac:dyDescent="0.25">
      <c r="A13" s="14">
        <v>8</v>
      </c>
      <c r="B13" s="14">
        <v>11097</v>
      </c>
      <c r="C13" s="14" t="s">
        <v>17</v>
      </c>
      <c r="D13" s="14">
        <v>6</v>
      </c>
      <c r="E13" s="15">
        <v>50515.34</v>
      </c>
      <c r="F13" s="14">
        <v>0</v>
      </c>
      <c r="G13" s="14">
        <v>0</v>
      </c>
      <c r="H13" s="16">
        <v>50515.34</v>
      </c>
      <c r="I13" s="14" t="s">
        <v>69</v>
      </c>
      <c r="J13" s="1"/>
      <c r="M13" s="1"/>
    </row>
    <row r="14" spans="1:13" x14ac:dyDescent="0.25">
      <c r="A14" s="14">
        <v>9</v>
      </c>
      <c r="B14" s="14">
        <v>11098</v>
      </c>
      <c r="C14" s="14" t="s">
        <v>18</v>
      </c>
      <c r="D14" s="14">
        <v>13</v>
      </c>
      <c r="E14" s="15">
        <v>51056.56</v>
      </c>
      <c r="F14" s="14">
        <v>0</v>
      </c>
      <c r="G14" s="14">
        <v>0</v>
      </c>
      <c r="H14" s="16">
        <v>51056.56</v>
      </c>
      <c r="I14" s="14" t="s">
        <v>69</v>
      </c>
      <c r="J14" s="1"/>
      <c r="M14" s="1"/>
    </row>
    <row r="15" spans="1:13" x14ac:dyDescent="0.25">
      <c r="A15" s="14">
        <v>10</v>
      </c>
      <c r="B15" s="14">
        <v>11099</v>
      </c>
      <c r="C15" s="14" t="s">
        <v>43</v>
      </c>
      <c r="D15" s="14">
        <v>1</v>
      </c>
      <c r="E15" s="17">
        <v>175.94</v>
      </c>
      <c r="F15" s="14">
        <v>0</v>
      </c>
      <c r="G15" s="14">
        <v>0</v>
      </c>
      <c r="H15" s="18">
        <v>175.94</v>
      </c>
      <c r="I15" s="14"/>
    </row>
    <row r="16" spans="1:13" ht="13.8" customHeight="1" x14ac:dyDescent="0.25">
      <c r="A16" s="14">
        <v>11</v>
      </c>
      <c r="B16" s="14">
        <v>11100</v>
      </c>
      <c r="C16" s="14" t="s">
        <v>19</v>
      </c>
      <c r="D16" s="14">
        <v>5</v>
      </c>
      <c r="E16" s="15">
        <v>16251.26</v>
      </c>
      <c r="F16" s="14">
        <v>0</v>
      </c>
      <c r="G16" s="14">
        <v>0</v>
      </c>
      <c r="H16" s="16">
        <v>16251.26</v>
      </c>
      <c r="I16" s="14" t="s">
        <v>69</v>
      </c>
      <c r="J16" s="1"/>
      <c r="M16" s="1"/>
    </row>
    <row r="17" spans="1:13" x14ac:dyDescent="0.25">
      <c r="A17" s="14">
        <v>12</v>
      </c>
      <c r="B17" s="14">
        <v>11101</v>
      </c>
      <c r="C17" s="14" t="s">
        <v>20</v>
      </c>
      <c r="D17" s="14">
        <v>4</v>
      </c>
      <c r="E17" s="17">
        <v>4006.15</v>
      </c>
      <c r="F17" s="14">
        <v>0</v>
      </c>
      <c r="G17" s="14">
        <v>0</v>
      </c>
      <c r="H17" s="18">
        <v>4006.15</v>
      </c>
      <c r="I17" s="14" t="s">
        <v>69</v>
      </c>
      <c r="J17" s="1"/>
      <c r="M17" s="1"/>
    </row>
    <row r="18" spans="1:13" x14ac:dyDescent="0.25">
      <c r="A18" s="14">
        <v>13</v>
      </c>
      <c r="B18" s="14">
        <v>11101</v>
      </c>
      <c r="C18" s="19" t="s">
        <v>31</v>
      </c>
      <c r="D18" s="14">
        <v>1</v>
      </c>
      <c r="E18" s="20">
        <v>321</v>
      </c>
      <c r="F18" s="14">
        <v>0</v>
      </c>
      <c r="G18" s="14">
        <v>0</v>
      </c>
      <c r="H18" s="21">
        <v>321</v>
      </c>
      <c r="I18" s="14" t="s">
        <v>70</v>
      </c>
    </row>
    <row r="19" spans="1:13" x14ac:dyDescent="0.25">
      <c r="A19" s="14">
        <v>14</v>
      </c>
      <c r="B19" s="14">
        <v>11103</v>
      </c>
      <c r="C19" s="14" t="s">
        <v>21</v>
      </c>
      <c r="D19" s="14">
        <v>10</v>
      </c>
      <c r="E19" s="15">
        <v>35028.199999999997</v>
      </c>
      <c r="F19" s="14">
        <v>0</v>
      </c>
      <c r="G19" s="14">
        <v>0</v>
      </c>
      <c r="H19" s="16">
        <v>35028.199999999997</v>
      </c>
      <c r="I19" s="14" t="s">
        <v>69</v>
      </c>
      <c r="J19" s="1"/>
      <c r="M19" s="1"/>
    </row>
    <row r="20" spans="1:13" x14ac:dyDescent="0.25">
      <c r="A20" s="14">
        <v>15</v>
      </c>
      <c r="B20" s="14">
        <v>11450</v>
      </c>
      <c r="C20" s="14" t="s">
        <v>22</v>
      </c>
      <c r="D20" s="14">
        <v>15</v>
      </c>
      <c r="E20" s="15">
        <v>26451</v>
      </c>
      <c r="F20" s="14">
        <v>0</v>
      </c>
      <c r="G20" s="14">
        <v>0</v>
      </c>
      <c r="H20" s="16">
        <v>26451</v>
      </c>
      <c r="I20" s="14" t="s">
        <v>69</v>
      </c>
      <c r="J20" s="1"/>
      <c r="M20" s="1"/>
    </row>
    <row r="21" spans="1:13" x14ac:dyDescent="0.25">
      <c r="A21" s="14">
        <v>16</v>
      </c>
      <c r="B21" s="14">
        <v>21323</v>
      </c>
      <c r="C21" s="14" t="s">
        <v>23</v>
      </c>
      <c r="D21" s="14">
        <v>6</v>
      </c>
      <c r="E21" s="22">
        <v>38491.879999999997</v>
      </c>
      <c r="F21" s="14">
        <v>0</v>
      </c>
      <c r="G21" s="14">
        <v>0</v>
      </c>
      <c r="H21" s="16">
        <v>38491.879999999997</v>
      </c>
      <c r="I21" s="14" t="s">
        <v>69</v>
      </c>
      <c r="J21" s="1"/>
      <c r="M21" s="1"/>
    </row>
    <row r="22" spans="1:13" x14ac:dyDescent="0.25">
      <c r="A22" s="14">
        <v>17</v>
      </c>
      <c r="B22" s="14">
        <v>10771</v>
      </c>
      <c r="C22" s="14" t="s">
        <v>71</v>
      </c>
      <c r="D22" s="14">
        <v>2</v>
      </c>
      <c r="E22" s="22">
        <v>10403</v>
      </c>
      <c r="F22" s="14">
        <v>1</v>
      </c>
      <c r="G22" s="14">
        <v>0</v>
      </c>
      <c r="H22" s="16">
        <v>10403</v>
      </c>
      <c r="I22" s="14" t="s">
        <v>70</v>
      </c>
      <c r="J22" s="1"/>
      <c r="M22" s="1"/>
    </row>
    <row r="23" spans="1:13" x14ac:dyDescent="0.25">
      <c r="A23" s="14"/>
      <c r="B23" s="14"/>
      <c r="C23" s="14"/>
      <c r="D23" s="14"/>
      <c r="E23" s="22">
        <v>374451.30000000005</v>
      </c>
      <c r="F23" s="14"/>
      <c r="G23" s="14"/>
      <c r="H23" s="16">
        <v>374451.30000000005</v>
      </c>
      <c r="I23" s="23"/>
      <c r="J23" s="1"/>
      <c r="M23" s="1"/>
    </row>
    <row r="24" spans="1:13" x14ac:dyDescent="0.25">
      <c r="A24" s="14" t="s">
        <v>93</v>
      </c>
      <c r="B24" s="14" t="s">
        <v>24</v>
      </c>
      <c r="C24" s="23">
        <v>374451.30000000005</v>
      </c>
      <c r="D24" s="14" t="s">
        <v>25</v>
      </c>
      <c r="E24" s="14">
        <v>0</v>
      </c>
      <c r="F24" s="14" t="s">
        <v>26</v>
      </c>
      <c r="G24" s="23">
        <v>374451.30000000005</v>
      </c>
      <c r="H24" s="14"/>
      <c r="I24" s="14"/>
      <c r="M24" s="1"/>
    </row>
  </sheetData>
  <mergeCells count="2">
    <mergeCell ref="A1:H1"/>
    <mergeCell ref="A3:H3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colBreaks count="1" manualBreakCount="1">
    <brk id="8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I19"/>
  <sheetViews>
    <sheetView topLeftCell="B1" workbookViewId="0">
      <selection activeCell="J24" sqref="J24"/>
    </sheetView>
  </sheetViews>
  <sheetFormatPr defaultRowHeight="13.8" x14ac:dyDescent="0.25"/>
  <cols>
    <col min="1" max="1" width="13.59765625" bestFit="1" customWidth="1"/>
    <col min="2" max="2" width="8.19921875" bestFit="1" customWidth="1"/>
    <col min="3" max="3" width="30.59765625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9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9" x14ac:dyDescent="0.25">
      <c r="A3" s="54" t="s">
        <v>59</v>
      </c>
      <c r="B3" s="54"/>
      <c r="C3" s="54"/>
      <c r="D3" s="54"/>
      <c r="E3" s="54"/>
      <c r="F3" s="54"/>
      <c r="G3" s="54"/>
      <c r="H3" s="54"/>
    </row>
    <row r="5" spans="1:9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9" x14ac:dyDescent="0.25">
      <c r="A6">
        <v>1</v>
      </c>
      <c r="B6">
        <v>11104</v>
      </c>
      <c r="C6" t="s">
        <v>32</v>
      </c>
      <c r="D6" s="2">
        <v>11</v>
      </c>
      <c r="E6" s="1">
        <v>22065.61</v>
      </c>
      <c r="F6" s="2">
        <v>0</v>
      </c>
      <c r="G6" s="11">
        <v>0</v>
      </c>
      <c r="H6" s="3">
        <v>22065.61</v>
      </c>
      <c r="I6" t="s">
        <v>69</v>
      </c>
    </row>
    <row r="7" spans="1:9" x14ac:dyDescent="0.25">
      <c r="A7">
        <v>2</v>
      </c>
      <c r="B7">
        <v>11105</v>
      </c>
      <c r="C7" t="s">
        <v>33</v>
      </c>
      <c r="D7" s="2">
        <v>9</v>
      </c>
      <c r="E7" s="1">
        <v>30162.080000000002</v>
      </c>
      <c r="F7" s="2">
        <v>0</v>
      </c>
      <c r="G7" s="11">
        <v>0</v>
      </c>
      <c r="H7" s="3">
        <v>30162.080000000002</v>
      </c>
      <c r="I7" t="s">
        <v>69</v>
      </c>
    </row>
    <row r="8" spans="1:9" x14ac:dyDescent="0.25">
      <c r="A8">
        <v>3</v>
      </c>
      <c r="B8">
        <v>11106</v>
      </c>
      <c r="C8" t="s">
        <v>81</v>
      </c>
      <c r="D8" s="2">
        <v>6</v>
      </c>
      <c r="E8" s="1">
        <v>22668.15</v>
      </c>
      <c r="F8" s="2">
        <v>0</v>
      </c>
      <c r="G8" s="11">
        <v>0</v>
      </c>
      <c r="H8" s="3">
        <v>22668.15</v>
      </c>
      <c r="I8" t="s">
        <v>70</v>
      </c>
    </row>
    <row r="9" spans="1:9" x14ac:dyDescent="0.25">
      <c r="A9">
        <v>4</v>
      </c>
      <c r="B9">
        <v>11107</v>
      </c>
      <c r="C9" t="s">
        <v>34</v>
      </c>
      <c r="D9" s="2">
        <v>15</v>
      </c>
      <c r="E9" s="1">
        <v>30866.63</v>
      </c>
      <c r="F9" s="2">
        <v>0</v>
      </c>
      <c r="G9" s="11">
        <v>0</v>
      </c>
      <c r="H9" s="3">
        <v>30866.63</v>
      </c>
      <c r="I9" t="s">
        <v>69</v>
      </c>
    </row>
    <row r="10" spans="1:9" x14ac:dyDescent="0.25">
      <c r="A10">
        <v>5</v>
      </c>
      <c r="B10">
        <v>11108</v>
      </c>
      <c r="C10" t="s">
        <v>35</v>
      </c>
      <c r="D10" s="2">
        <v>5</v>
      </c>
      <c r="E10" s="3" t="s">
        <v>82</v>
      </c>
      <c r="F10" s="2">
        <v>0</v>
      </c>
      <c r="G10" s="11">
        <v>0</v>
      </c>
      <c r="H10" s="3" t="s">
        <v>82</v>
      </c>
      <c r="I10" t="s">
        <v>69</v>
      </c>
    </row>
    <row r="11" spans="1:9" x14ac:dyDescent="0.25">
      <c r="A11">
        <v>6</v>
      </c>
      <c r="B11">
        <v>11109</v>
      </c>
      <c r="C11" t="s">
        <v>36</v>
      </c>
      <c r="D11" s="2">
        <v>4</v>
      </c>
      <c r="E11" s="1">
        <v>11967.95</v>
      </c>
      <c r="F11" s="2">
        <v>0</v>
      </c>
      <c r="G11" s="11">
        <v>0</v>
      </c>
      <c r="H11" s="3" t="s">
        <v>83</v>
      </c>
      <c r="I11" t="s">
        <v>69</v>
      </c>
    </row>
    <row r="12" spans="1:9" x14ac:dyDescent="0.25">
      <c r="A12">
        <v>7</v>
      </c>
      <c r="B12">
        <v>11111</v>
      </c>
      <c r="C12" t="s">
        <v>38</v>
      </c>
      <c r="D12" s="2">
        <v>10</v>
      </c>
      <c r="E12" s="1">
        <v>25918.32</v>
      </c>
      <c r="F12" s="2">
        <v>0</v>
      </c>
      <c r="G12" s="11">
        <v>0</v>
      </c>
      <c r="H12" s="3">
        <v>25918.32</v>
      </c>
      <c r="I12" t="s">
        <v>69</v>
      </c>
    </row>
    <row r="13" spans="1:9" x14ac:dyDescent="0.25">
      <c r="A13">
        <v>8</v>
      </c>
      <c r="B13">
        <v>11112</v>
      </c>
      <c r="C13" t="s">
        <v>39</v>
      </c>
      <c r="D13" s="2">
        <v>15</v>
      </c>
      <c r="E13" s="3" t="s">
        <v>84</v>
      </c>
      <c r="F13" s="2">
        <v>0</v>
      </c>
      <c r="G13" s="11">
        <v>0</v>
      </c>
      <c r="H13" s="3" t="s">
        <v>84</v>
      </c>
      <c r="I13" t="s">
        <v>69</v>
      </c>
    </row>
    <row r="14" spans="1:9" x14ac:dyDescent="0.25">
      <c r="A14">
        <v>9</v>
      </c>
      <c r="B14">
        <v>40840</v>
      </c>
      <c r="C14" t="s">
        <v>40</v>
      </c>
      <c r="D14" s="2">
        <v>8</v>
      </c>
      <c r="E14" s="1">
        <v>9373.7800000000007</v>
      </c>
      <c r="F14" s="2">
        <v>0</v>
      </c>
      <c r="G14" s="11">
        <v>0</v>
      </c>
      <c r="H14" s="3">
        <v>9373.7800000000007</v>
      </c>
      <c r="I14" t="s">
        <v>69</v>
      </c>
    </row>
    <row r="15" spans="1:9" x14ac:dyDescent="0.25">
      <c r="A15">
        <v>10</v>
      </c>
      <c r="B15" s="10">
        <v>10710</v>
      </c>
      <c r="C15" t="s">
        <v>27</v>
      </c>
      <c r="D15" s="2">
        <v>1</v>
      </c>
      <c r="E15" s="1">
        <v>0</v>
      </c>
      <c r="F15" s="2">
        <v>2</v>
      </c>
      <c r="G15" s="11" t="s">
        <v>92</v>
      </c>
      <c r="H15" s="3">
        <v>-10403</v>
      </c>
      <c r="I15" t="s">
        <v>69</v>
      </c>
    </row>
    <row r="16" spans="1:9" x14ac:dyDescent="0.25">
      <c r="A16">
        <v>11</v>
      </c>
      <c r="B16">
        <v>11110</v>
      </c>
      <c r="C16" t="s">
        <v>37</v>
      </c>
      <c r="D16" s="2">
        <v>12</v>
      </c>
      <c r="E16" s="1">
        <v>19641.150000000001</v>
      </c>
      <c r="F16" s="2">
        <v>1</v>
      </c>
      <c r="G16" s="11">
        <v>0</v>
      </c>
      <c r="H16" s="3">
        <v>19641.150000000001</v>
      </c>
      <c r="I16" t="s">
        <v>70</v>
      </c>
    </row>
    <row r="17" spans="1:9" x14ac:dyDescent="0.25">
      <c r="A17">
        <v>12</v>
      </c>
      <c r="B17">
        <v>11451</v>
      </c>
      <c r="C17" t="s">
        <v>41</v>
      </c>
      <c r="D17" s="2">
        <v>13</v>
      </c>
      <c r="E17" s="1">
        <v>11241.25</v>
      </c>
      <c r="F17" s="2">
        <v>4</v>
      </c>
      <c r="G17" s="3">
        <v>3235</v>
      </c>
      <c r="H17" s="3">
        <v>8006.25</v>
      </c>
      <c r="I17" t="s">
        <v>69</v>
      </c>
    </row>
    <row r="19" spans="1:9" x14ac:dyDescent="0.25">
      <c r="A19" t="s">
        <v>85</v>
      </c>
      <c r="B19" t="s">
        <v>24</v>
      </c>
      <c r="C19" s="1">
        <v>224012.7</v>
      </c>
      <c r="D19" t="s">
        <v>25</v>
      </c>
      <c r="E19" s="1">
        <v>13638</v>
      </c>
      <c r="F19" t="s">
        <v>26</v>
      </c>
      <c r="G19" s="1">
        <v>210374.7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A1:H8"/>
  <sheetViews>
    <sheetView workbookViewId="0">
      <selection activeCell="H18" sqref="H1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61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11</v>
      </c>
      <c r="G6" s="1">
        <v>22065.61</v>
      </c>
      <c r="H6" s="1">
        <v>-22065.61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22065.61</v>
      </c>
      <c r="F8" t="s">
        <v>26</v>
      </c>
      <c r="G8" s="1">
        <v>-22065.61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EEBD7-DDC7-45B4-A61B-587D4882C976}">
  <sheetPr>
    <tabColor theme="9"/>
  </sheetPr>
  <dimension ref="A1:H8"/>
  <sheetViews>
    <sheetView workbookViewId="0">
      <selection activeCell="L18" sqref="L1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60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9</v>
      </c>
      <c r="G6" s="1">
        <v>30162.080000000002</v>
      </c>
      <c r="H6" s="1">
        <v>-30162.080000000002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30162.080000000002</v>
      </c>
      <c r="F8" t="s">
        <v>26</v>
      </c>
      <c r="G8" s="1">
        <v>-30162.080000000002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H8"/>
  <sheetViews>
    <sheetView workbookViewId="0">
      <selection activeCell="E9" sqref="E9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87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6</v>
      </c>
      <c r="G6" s="1" t="s">
        <v>86</v>
      </c>
      <c r="H6" s="1">
        <v>-22668.15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22668.15</v>
      </c>
      <c r="F8" t="s">
        <v>26</v>
      </c>
      <c r="G8" s="1">
        <v>-22668.15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H8"/>
  <sheetViews>
    <sheetView workbookViewId="0">
      <selection activeCell="I8" sqref="I8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62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15</v>
      </c>
      <c r="G6" s="1">
        <v>30866.63</v>
      </c>
      <c r="H6" s="1">
        <v>-30866.63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30866.63</v>
      </c>
      <c r="F8" t="s">
        <v>26</v>
      </c>
      <c r="G8" s="1">
        <v>-30866.63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H8"/>
  <sheetViews>
    <sheetView workbookViewId="0">
      <selection activeCell="I6" sqref="I6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8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63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5</v>
      </c>
      <c r="G6" s="1">
        <v>4832.46</v>
      </c>
      <c r="H6" s="1">
        <v>-4832.46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4832.46</v>
      </c>
      <c r="F8" t="s">
        <v>26</v>
      </c>
      <c r="G8" s="1">
        <v>-4832.46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A1:H8"/>
  <sheetViews>
    <sheetView workbookViewId="0">
      <selection activeCell="H6" sqref="H6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64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4</v>
      </c>
      <c r="G6" s="1">
        <v>11967.95</v>
      </c>
      <c r="H6" s="1">
        <v>-11967.95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11967.95</v>
      </c>
      <c r="F8" t="s">
        <v>26</v>
      </c>
      <c r="G8" s="1">
        <v>-11967.95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/>
  </sheetPr>
  <dimension ref="A1:H8"/>
  <sheetViews>
    <sheetView workbookViewId="0">
      <selection activeCell="H15" sqref="H15"/>
    </sheetView>
  </sheetViews>
  <sheetFormatPr defaultColWidth="9.19921875"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65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10</v>
      </c>
      <c r="G6" s="1">
        <v>25918.32</v>
      </c>
      <c r="H6" s="1">
        <v>-25918.32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25918.32</v>
      </c>
      <c r="F8" t="s">
        <v>26</v>
      </c>
      <c r="G8" s="1">
        <v>-25918.32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H8"/>
  <sheetViews>
    <sheetView workbookViewId="0">
      <selection activeCell="J17" sqref="J17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66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15</v>
      </c>
      <c r="G6" s="1">
        <v>35275.32</v>
      </c>
      <c r="H6" s="1">
        <v>-35275.32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35275.32</v>
      </c>
      <c r="F8" t="s">
        <v>26</v>
      </c>
      <c r="G8" s="1">
        <v>-35275.32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CB2F9-C3A3-4D91-A4B2-9A88F2F8D668}">
  <sheetPr>
    <tabColor theme="9"/>
  </sheetPr>
  <dimension ref="A1:H8"/>
  <sheetViews>
    <sheetView workbookViewId="0">
      <selection activeCell="I5" sqref="I5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67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8</v>
      </c>
      <c r="G6" s="1">
        <v>9373.7800000000007</v>
      </c>
      <c r="H6" s="1">
        <v>-9373.7800000000007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9373.7800000000007</v>
      </c>
      <c r="F8" t="s">
        <v>26</v>
      </c>
      <c r="G8" s="1">
        <v>-9373.7800000000007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H8"/>
  <sheetViews>
    <sheetView workbookViewId="0">
      <selection activeCell="G7" sqref="G7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0976562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45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4</v>
      </c>
      <c r="G6" s="1">
        <v>12324.75</v>
      </c>
      <c r="H6" s="1">
        <v>12324.75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12324.75</v>
      </c>
      <c r="F8" t="s">
        <v>26</v>
      </c>
      <c r="G8" s="1">
        <v>-12324.75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C5366-034A-46AC-9EF4-3B7C8B691715}">
  <sheetPr>
    <tabColor theme="9"/>
  </sheetPr>
  <dimension ref="A1:H8"/>
  <sheetViews>
    <sheetView workbookViewId="0">
      <selection activeCell="H5" sqref="H5"/>
    </sheetView>
  </sheetViews>
  <sheetFormatPr defaultColWidth="9.09765625"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88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0</v>
      </c>
      <c r="E6">
        <v>0</v>
      </c>
      <c r="F6">
        <v>12</v>
      </c>
      <c r="G6" s="1">
        <v>19641.150000000001</v>
      </c>
      <c r="H6" s="1">
        <v>-19641.150000000001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19641.150000000001</v>
      </c>
      <c r="F8" t="s">
        <v>26</v>
      </c>
      <c r="G8" s="1">
        <v>-19641.150000000001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H8"/>
  <sheetViews>
    <sheetView workbookViewId="0">
      <selection activeCell="C14" sqref="C14"/>
    </sheetView>
  </sheetViews>
  <sheetFormatPr defaultColWidth="9.09765625" defaultRowHeight="13.8" x14ac:dyDescent="0.25"/>
  <cols>
    <col min="1" max="1" width="12.3984375" bestFit="1" customWidth="1"/>
    <col min="2" max="2" width="8.19921875" bestFit="1" customWidth="1"/>
    <col min="3" max="3" width="16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90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10711</v>
      </c>
      <c r="C6" t="s">
        <v>42</v>
      </c>
      <c r="D6">
        <v>4</v>
      </c>
      <c r="E6" t="s">
        <v>89</v>
      </c>
      <c r="F6">
        <v>13</v>
      </c>
      <c r="G6" s="1">
        <v>11241.25</v>
      </c>
      <c r="H6" s="1">
        <v>-8006.25</v>
      </c>
    </row>
    <row r="8" spans="1:8" x14ac:dyDescent="0.25">
      <c r="A8" t="s">
        <v>28</v>
      </c>
      <c r="B8" t="s">
        <v>24</v>
      </c>
      <c r="C8" s="1">
        <v>3235</v>
      </c>
      <c r="D8" t="s">
        <v>25</v>
      </c>
      <c r="E8" s="1">
        <v>11241.25</v>
      </c>
      <c r="F8" t="s">
        <v>26</v>
      </c>
      <c r="G8" s="1">
        <v>-8006.25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H8"/>
  <sheetViews>
    <sheetView workbookViewId="0">
      <selection activeCell="G7" sqref="G7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8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46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2</v>
      </c>
      <c r="G6" s="1">
        <v>5265.5</v>
      </c>
      <c r="H6" s="1">
        <v>-5265.5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5265.5</v>
      </c>
      <c r="F8" t="s">
        <v>26</v>
      </c>
      <c r="G8" s="1">
        <v>-5265.5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51EC9-7C14-4757-AE88-7ED02CECCA78}">
  <sheetPr>
    <tabColor theme="5"/>
    <pageSetUpPr fitToPage="1"/>
  </sheetPr>
  <dimension ref="A1:H10"/>
  <sheetViews>
    <sheetView workbookViewId="0">
      <selection activeCell="G6" sqref="G6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4" customWidth="1"/>
    <col min="4" max="4" width="10.3984375" bestFit="1" customWidth="1"/>
    <col min="5" max="5" width="11.3984375" bestFit="1" customWidth="1"/>
    <col min="6" max="6" width="19.69921875" bestFit="1" customWidth="1"/>
    <col min="7" max="7" width="11.3984375" bestFit="1" customWidth="1"/>
    <col min="8" max="8" width="10.39843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72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 s="8">
        <v>5</v>
      </c>
      <c r="G6" s="4">
        <v>31808.6</v>
      </c>
      <c r="H6" s="4">
        <v>-31808.6</v>
      </c>
    </row>
    <row r="7" spans="1:8" x14ac:dyDescent="0.25">
      <c r="A7">
        <v>2</v>
      </c>
      <c r="B7">
        <v>11095</v>
      </c>
      <c r="C7" t="s">
        <v>15</v>
      </c>
      <c r="D7">
        <v>0</v>
      </c>
      <c r="E7">
        <v>0</v>
      </c>
      <c r="F7" s="8">
        <v>12</v>
      </c>
      <c r="G7" s="4">
        <v>71554</v>
      </c>
      <c r="H7" s="4">
        <v>-71554</v>
      </c>
    </row>
    <row r="8" spans="1:8" x14ac:dyDescent="0.25">
      <c r="A8">
        <v>3</v>
      </c>
      <c r="B8">
        <v>11450</v>
      </c>
      <c r="C8" t="s">
        <v>22</v>
      </c>
      <c r="D8">
        <v>0</v>
      </c>
      <c r="E8">
        <v>0</v>
      </c>
      <c r="F8" s="8">
        <v>1</v>
      </c>
      <c r="G8" s="4">
        <v>13500</v>
      </c>
      <c r="H8" s="4">
        <v>-13500</v>
      </c>
    </row>
    <row r="9" spans="1:8" x14ac:dyDescent="0.25">
      <c r="F9" s="8"/>
      <c r="G9" s="4"/>
      <c r="H9" s="4"/>
    </row>
    <row r="10" spans="1:8" x14ac:dyDescent="0.25">
      <c r="A10" t="s">
        <v>30</v>
      </c>
      <c r="B10" t="s">
        <v>24</v>
      </c>
      <c r="D10" t="s">
        <v>25</v>
      </c>
      <c r="E10" s="4">
        <v>116862.6</v>
      </c>
      <c r="F10" t="s">
        <v>26</v>
      </c>
      <c r="G10" s="4">
        <v>116862.6</v>
      </c>
    </row>
  </sheetData>
  <mergeCells count="2">
    <mergeCell ref="A1:H1"/>
    <mergeCell ref="A3:H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CB9F-3502-45F2-9ECC-4B14F1E4727B}">
  <sheetPr>
    <tabColor theme="5"/>
  </sheetPr>
  <dimension ref="A1:H9"/>
  <sheetViews>
    <sheetView topLeftCell="B1" workbookViewId="0">
      <selection activeCell="I17" sqref="I17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2.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208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11097</v>
      </c>
      <c r="C6" t="s">
        <v>17</v>
      </c>
      <c r="D6">
        <v>1</v>
      </c>
      <c r="E6" s="4">
        <v>975</v>
      </c>
      <c r="F6">
        <v>0</v>
      </c>
      <c r="G6">
        <v>0</v>
      </c>
      <c r="H6">
        <f>+E6-G6</f>
        <v>975</v>
      </c>
    </row>
    <row r="7" spans="1:8" x14ac:dyDescent="0.25">
      <c r="A7">
        <v>2</v>
      </c>
      <c r="B7">
        <v>11450</v>
      </c>
      <c r="C7" t="s">
        <v>22</v>
      </c>
      <c r="D7">
        <v>2</v>
      </c>
      <c r="E7" s="4">
        <v>1249.4000000000001</v>
      </c>
      <c r="F7">
        <v>3</v>
      </c>
      <c r="G7" s="1">
        <v>2883</v>
      </c>
      <c r="H7">
        <f>+E7-G7</f>
        <v>-1633.6</v>
      </c>
    </row>
    <row r="9" spans="1:8" x14ac:dyDescent="0.25">
      <c r="A9" t="s">
        <v>28</v>
      </c>
      <c r="B9" t="s">
        <v>24</v>
      </c>
      <c r="C9" s="4">
        <f>+E6+E7</f>
        <v>2224.4</v>
      </c>
      <c r="D9" t="s">
        <v>25</v>
      </c>
      <c r="E9" s="1">
        <f>+G6+G7</f>
        <v>2883</v>
      </c>
      <c r="F9" t="s">
        <v>26</v>
      </c>
      <c r="G9" s="1">
        <f>+C9-E9</f>
        <v>-658.59999999999991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H8"/>
  <sheetViews>
    <sheetView workbookViewId="0">
      <selection activeCell="I7" sqref="I7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19.3984375" bestFit="1" customWidth="1"/>
    <col min="4" max="4" width="10.3984375" bestFit="1" customWidth="1"/>
    <col min="5" max="5" width="10.796875" bestFit="1" customWidth="1"/>
    <col min="6" max="6" width="19.69921875" bestFit="1" customWidth="1"/>
    <col min="7" max="7" width="11.09765625" bestFit="1" customWidth="1"/>
    <col min="8" max="8" width="9.7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47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5</v>
      </c>
      <c r="G6" s="1">
        <v>44527.27</v>
      </c>
      <c r="H6" s="1">
        <v>-44527.27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44527.27</v>
      </c>
      <c r="F8" t="s">
        <v>26</v>
      </c>
      <c r="G8" s="1">
        <v>-44527.27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5"/>
  </sheetPr>
  <dimension ref="A1:H8"/>
  <sheetViews>
    <sheetView workbookViewId="0">
      <selection activeCell="D19" sqref="D19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20.3984375" bestFit="1" customWidth="1"/>
    <col min="4" max="4" width="16.09765625" customWidth="1"/>
    <col min="5" max="5" width="11.69921875" bestFit="1" customWidth="1"/>
    <col min="6" max="6" width="20.296875" bestFit="1" customWidth="1"/>
    <col min="7" max="7" width="11.8984375" bestFit="1" customWidth="1"/>
    <col min="8" max="8" width="9.69921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58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5</v>
      </c>
      <c r="G6" s="1">
        <v>22797.65</v>
      </c>
      <c r="H6" s="1">
        <v>-22797.65</v>
      </c>
    </row>
    <row r="8" spans="1:8" x14ac:dyDescent="0.25">
      <c r="A8" t="s">
        <v>28</v>
      </c>
      <c r="B8" t="s">
        <v>24</v>
      </c>
      <c r="C8">
        <v>0</v>
      </c>
      <c r="D8" t="s">
        <v>25</v>
      </c>
      <c r="E8" s="1">
        <v>22797.65</v>
      </c>
      <c r="F8" t="s">
        <v>26</v>
      </c>
      <c r="G8" s="1">
        <v>-22797.65</v>
      </c>
    </row>
  </sheetData>
  <mergeCells count="2">
    <mergeCell ref="A1:H1"/>
    <mergeCell ref="A3:H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H13"/>
  <sheetViews>
    <sheetView workbookViewId="0">
      <selection activeCell="I21" sqref="I21"/>
    </sheetView>
  </sheetViews>
  <sheetFormatPr defaultRowHeight="13.8" x14ac:dyDescent="0.25"/>
  <cols>
    <col min="1" max="1" width="12.3984375" bestFit="1" customWidth="1"/>
    <col min="2" max="2" width="8.19921875" bestFit="1" customWidth="1"/>
    <col min="3" max="3" width="34.3984375" customWidth="1"/>
    <col min="4" max="4" width="10.3984375" bestFit="1" customWidth="1"/>
    <col min="5" max="5" width="11.69921875" bestFit="1" customWidth="1"/>
    <col min="6" max="6" width="17.8984375" customWidth="1"/>
    <col min="7" max="7" width="13.296875" bestFit="1" customWidth="1"/>
    <col min="8" max="8" width="10.296875" bestFit="1" customWidth="1"/>
  </cols>
  <sheetData>
    <row r="1" spans="1:8" x14ac:dyDescent="0.25">
      <c r="A1" s="54" t="s">
        <v>0</v>
      </c>
      <c r="B1" s="54"/>
      <c r="C1" s="54"/>
      <c r="D1" s="54"/>
      <c r="E1" s="54"/>
      <c r="F1" s="54"/>
      <c r="G1" s="54"/>
      <c r="H1" s="54"/>
    </row>
    <row r="3" spans="1:8" x14ac:dyDescent="0.25">
      <c r="A3" s="54" t="s">
        <v>48</v>
      </c>
      <c r="B3" s="54"/>
      <c r="C3" s="54"/>
      <c r="D3" s="54"/>
      <c r="E3" s="54"/>
      <c r="F3" s="54"/>
      <c r="G3" s="54"/>
      <c r="H3" s="54"/>
    </row>
    <row r="5" spans="1:8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</row>
    <row r="6" spans="1:8" x14ac:dyDescent="0.25">
      <c r="A6">
        <v>1</v>
      </c>
      <c r="B6">
        <v>10710</v>
      </c>
      <c r="C6" t="s">
        <v>27</v>
      </c>
      <c r="D6">
        <v>0</v>
      </c>
      <c r="E6">
        <v>0</v>
      </c>
      <c r="F6">
        <v>7</v>
      </c>
      <c r="G6" s="1">
        <v>24218.28</v>
      </c>
      <c r="H6" s="1">
        <v>-24218.28</v>
      </c>
    </row>
    <row r="7" spans="1:8" x14ac:dyDescent="0.25">
      <c r="A7">
        <v>2</v>
      </c>
      <c r="B7">
        <v>11091</v>
      </c>
      <c r="C7" t="s">
        <v>11</v>
      </c>
      <c r="D7">
        <v>12</v>
      </c>
      <c r="E7" s="1">
        <v>71554</v>
      </c>
      <c r="F7">
        <v>0</v>
      </c>
      <c r="G7">
        <v>0</v>
      </c>
      <c r="H7" s="1">
        <v>71554</v>
      </c>
    </row>
    <row r="8" spans="1:8" x14ac:dyDescent="0.25">
      <c r="A8">
        <v>3</v>
      </c>
      <c r="B8">
        <v>11096</v>
      </c>
      <c r="C8" t="s">
        <v>16</v>
      </c>
      <c r="D8">
        <v>9</v>
      </c>
      <c r="E8" s="1">
        <v>4477.7700000000004</v>
      </c>
      <c r="F8">
        <v>1</v>
      </c>
      <c r="G8">
        <v>0</v>
      </c>
      <c r="H8" s="4">
        <v>4477.7700000000004</v>
      </c>
    </row>
    <row r="9" spans="1:8" x14ac:dyDescent="0.25">
      <c r="A9">
        <v>4</v>
      </c>
      <c r="B9">
        <v>11097</v>
      </c>
      <c r="C9" t="s">
        <v>17</v>
      </c>
      <c r="D9">
        <v>7</v>
      </c>
      <c r="E9" s="1">
        <v>14469.1</v>
      </c>
      <c r="F9">
        <v>5</v>
      </c>
      <c r="G9" s="5">
        <v>15053.4</v>
      </c>
      <c r="H9" s="6">
        <v>-587.29999999999995</v>
      </c>
    </row>
    <row r="10" spans="1:8" x14ac:dyDescent="0.25">
      <c r="A10">
        <v>5</v>
      </c>
      <c r="B10">
        <v>11098</v>
      </c>
      <c r="C10" t="s">
        <v>18</v>
      </c>
      <c r="D10">
        <v>8</v>
      </c>
      <c r="E10" s="3" t="s">
        <v>73</v>
      </c>
      <c r="F10">
        <v>5</v>
      </c>
      <c r="G10" s="1">
        <v>5959.5</v>
      </c>
      <c r="H10" s="9">
        <v>6318.1</v>
      </c>
    </row>
    <row r="11" spans="1:8" x14ac:dyDescent="0.25">
      <c r="A11">
        <v>6</v>
      </c>
      <c r="B11">
        <v>11450</v>
      </c>
      <c r="C11" t="s">
        <v>22</v>
      </c>
      <c r="D11" s="8">
        <v>2</v>
      </c>
      <c r="E11" s="12">
        <v>5776.5</v>
      </c>
      <c r="F11" s="8">
        <v>3</v>
      </c>
      <c r="G11" s="24">
        <v>8025</v>
      </c>
      <c r="H11" s="7">
        <v>-2248.5</v>
      </c>
    </row>
    <row r="13" spans="1:8" x14ac:dyDescent="0.25">
      <c r="A13" t="s">
        <v>74</v>
      </c>
      <c r="B13" t="s">
        <v>24</v>
      </c>
      <c r="C13" s="1">
        <v>108554.97</v>
      </c>
      <c r="D13" t="s">
        <v>25</v>
      </c>
      <c r="E13" s="1">
        <v>53256.18</v>
      </c>
      <c r="F13" t="s">
        <v>26</v>
      </c>
      <c r="G13" s="1">
        <v>55298.79</v>
      </c>
    </row>
  </sheetData>
  <mergeCells count="2">
    <mergeCell ref="A1:H1"/>
    <mergeCell ref="A3:H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31</vt:i4>
      </vt:variant>
      <vt:variant>
        <vt:lpstr>ช่วงที่มีชื่อ</vt:lpstr>
      </vt:variant>
      <vt:variant>
        <vt:i4>1</vt:i4>
      </vt:variant>
    </vt:vector>
  </HeadingPairs>
  <TitlesOfParts>
    <vt:vector size="32" baseType="lpstr">
      <vt:lpstr>สรุปไตรมาส3</vt:lpstr>
      <vt:lpstr>แก้ไข-โรงพยาบาลศูนย์สกลนคร</vt:lpstr>
      <vt:lpstr>แก้ไข-โรงพยาบาลกุสุมาลย์</vt:lpstr>
      <vt:lpstr>แก้ไข-โรงพยาบาลกุดบาก</vt:lpstr>
      <vt:lpstr>เพิ่ม-โรงพยาบาลพระอาจารย์ฝั้นอา</vt:lpstr>
      <vt:lpstr>แก้-โรงพยาบาลพังโคน</vt:lpstr>
      <vt:lpstr> แก้-โรงพยาบาลวาริชภูมิ</vt:lpstr>
      <vt:lpstr>แก้-โรงพยาบาลนิคมน้ำอูน</vt:lpstr>
      <vt:lpstr>แก้-โรงพยาบาลวานรนิวาส</vt:lpstr>
      <vt:lpstr>แก้-โรงพยาบาลคำตากล้า</vt:lpstr>
      <vt:lpstr>แก้-โรงพยาบาลบ้านม่วง</vt:lpstr>
      <vt:lpstr>แก้-โรงพยาบาลอากาศอำนวย </vt:lpstr>
      <vt:lpstr>แก้-โรงพยาบาลพระอาจารย์วัน อุตฺ</vt:lpstr>
      <vt:lpstr>แก้-โรงพยาบาลเต่างอย</vt:lpstr>
      <vt:lpstr>แก้-โรงพยาบาลโคกศรีสุพรรณ</vt:lpstr>
      <vt:lpstr>เพิ่ม-โรงพยาบาลเจริญศิลป์</vt:lpstr>
      <vt:lpstr> แก้-โรงพยาบาลโพนนาแก้ว</vt:lpstr>
      <vt:lpstr>โรงพยาบาลสมเด็จพระยุพราชสว่างแด</vt:lpstr>
      <vt:lpstr>แก้-โรงพยาบาลพระอาจารย์แบน ธนาก</vt:lpstr>
      <vt:lpstr>แก้-เพิ่ม โรงพยาบาลนครพนม</vt:lpstr>
      <vt:lpstr> แก้-โรงพยาบาลปลาปาก</vt:lpstr>
      <vt:lpstr>แก้-โรงพยาบาลท่าอุเทน </vt:lpstr>
      <vt:lpstr>เพิ่ม-โรงพยาบาลบ้านแพง</vt:lpstr>
      <vt:lpstr>แก้-โรงพยาบาลนาทม</vt:lpstr>
      <vt:lpstr>แก้-โรงพยาบาลเรณูนคร</vt:lpstr>
      <vt:lpstr>แก้-โรงพยาบาลนาแก</vt:lpstr>
      <vt:lpstr> แก้-โรงพยาบาลนาหว้า</vt:lpstr>
      <vt:lpstr>แก้-โรงพยาบาลโพนสวรรค์</vt:lpstr>
      <vt:lpstr>แก้-โรงพยาบาลวังยาง</vt:lpstr>
      <vt:lpstr>แก้-โรงพยาลศรีสงคราม</vt:lpstr>
      <vt:lpstr>แก้-โรงพยาบาลสมเด็จพยุพราชธาตุพ</vt:lpstr>
      <vt:lpstr>สรุปไตรมาส3!Print_Titles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r8way 01</cp:lastModifiedBy>
  <cp:lastPrinted>2024-10-18T09:36:08Z</cp:lastPrinted>
  <dcterms:created xsi:type="dcterms:W3CDTF">2015-06-05T18:17:20Z</dcterms:created>
  <dcterms:modified xsi:type="dcterms:W3CDTF">2024-10-18T09:39:28Z</dcterms:modified>
</cp:coreProperties>
</file>