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ปีงบ 2567\Risk Score 67\9.มิ.ย.67\"/>
    </mc:Choice>
  </mc:AlternateContent>
  <xr:revisionPtr revIDLastSave="0" documentId="13_ncr:1_{95B8BA86-67B2-458B-8ED0-9D875F397007}" xr6:coauthVersionLast="47" xr6:coauthVersionMax="47" xr10:uidLastSave="{00000000-0000-0000-0000-000000000000}"/>
  <bookViews>
    <workbookView xWindow="-108" yWindow="-108" windowWidth="23256" windowHeight="12456" tabRatio="873" firstSheet="1" activeTab="8" xr2:uid="{00000000-000D-0000-FFFF-FFFF00000000}"/>
  </bookViews>
  <sheets>
    <sheet name="1.1 Mapping MOPH " sheetId="125" r:id="rId1"/>
    <sheet name="1.2 Mapping R8" sheetId="126" r:id="rId2"/>
    <sheet name="2.สรุป Risk Score " sheetId="124" r:id="rId3"/>
    <sheet name="2.1 Risk Score MOPH" sheetId="121" r:id="rId4"/>
    <sheet name="2.2 Risk Score R8 NI" sheetId="122" r:id="rId5"/>
    <sheet name="2.2 Risk Score R8 EBITDA" sheetId="123" r:id="rId6"/>
    <sheet name="3. สรุป 7 Plus Efficiency " sheetId="128" r:id="rId7"/>
    <sheet name="3. 7 Plus Efficiency " sheetId="127" r:id="rId8"/>
    <sheet name="6. FEED" sheetId="129" r:id="rId9"/>
    <sheet name="Sheet1" sheetId="120" state="hidden" r:id="rId10"/>
  </sheets>
  <externalReferences>
    <externalReference r:id="rId11"/>
  </externalReferences>
  <definedNames>
    <definedName name="_xlnm._FilterDatabase" localSheetId="0" hidden="1">'1.1 Mapping MOPH '!$A$6:$WVZ$94</definedName>
    <definedName name="data">'[1]งบทดลอง รพ.'!$A$2:$CL$438</definedName>
    <definedName name="data1">#REF!</definedName>
    <definedName name="NEW">#REF!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O95" i="126" l="1"/>
  <c r="T92" i="129"/>
  <c r="S92" i="129"/>
  <c r="L92" i="129"/>
  <c r="T91" i="129"/>
  <c r="S91" i="129"/>
  <c r="L91" i="129"/>
  <c r="T90" i="129"/>
  <c r="S90" i="129"/>
  <c r="L90" i="129"/>
  <c r="T89" i="129"/>
  <c r="S89" i="129"/>
  <c r="L89" i="129"/>
  <c r="T88" i="129"/>
  <c r="S88" i="129"/>
  <c r="L88" i="129"/>
  <c r="T87" i="129"/>
  <c r="S87" i="129"/>
  <c r="L87" i="129"/>
  <c r="T86" i="129"/>
  <c r="S86" i="129"/>
  <c r="L86" i="129"/>
  <c r="T85" i="129"/>
  <c r="S85" i="129"/>
  <c r="L85" i="129"/>
  <c r="T84" i="129"/>
  <c r="S84" i="129"/>
  <c r="L84" i="129"/>
  <c r="T83" i="129"/>
  <c r="S83" i="129"/>
  <c r="L83" i="129"/>
  <c r="T82" i="129"/>
  <c r="S82" i="129"/>
  <c r="L82" i="129"/>
  <c r="T81" i="129"/>
  <c r="S81" i="129"/>
  <c r="L81" i="129"/>
  <c r="T80" i="129"/>
  <c r="S80" i="129"/>
  <c r="L80" i="129"/>
  <c r="T79" i="129"/>
  <c r="S79" i="129"/>
  <c r="L79" i="129"/>
  <c r="T78" i="129"/>
  <c r="S78" i="129"/>
  <c r="L78" i="129"/>
  <c r="T77" i="129"/>
  <c r="S77" i="129"/>
  <c r="L77" i="129"/>
  <c r="T76" i="129"/>
  <c r="S76" i="129"/>
  <c r="L76" i="129"/>
  <c r="T75" i="129"/>
  <c r="S75" i="129"/>
  <c r="L75" i="129"/>
  <c r="T74" i="129"/>
  <c r="S74" i="129"/>
  <c r="L74" i="129"/>
  <c r="T73" i="129"/>
  <c r="S73" i="129"/>
  <c r="L73" i="129"/>
  <c r="T72" i="129"/>
  <c r="S72" i="129"/>
  <c r="L72" i="129"/>
  <c r="T71" i="129"/>
  <c r="S71" i="129"/>
  <c r="L71" i="129"/>
  <c r="T70" i="129"/>
  <c r="S70" i="129"/>
  <c r="L70" i="129"/>
  <c r="T69" i="129"/>
  <c r="S69" i="129"/>
  <c r="L69" i="129"/>
  <c r="T68" i="129"/>
  <c r="S68" i="129"/>
  <c r="L68" i="129"/>
  <c r="T67" i="129"/>
  <c r="S67" i="129"/>
  <c r="L67" i="129"/>
  <c r="T66" i="129"/>
  <c r="S66" i="129"/>
  <c r="L66" i="129"/>
  <c r="T65" i="129"/>
  <c r="S65" i="129"/>
  <c r="L65" i="129"/>
  <c r="T64" i="129"/>
  <c r="S64" i="129"/>
  <c r="L64" i="129"/>
  <c r="T63" i="129"/>
  <c r="S63" i="129"/>
  <c r="L63" i="129"/>
  <c r="T62" i="129"/>
  <c r="S62" i="129"/>
  <c r="L62" i="129"/>
  <c r="T61" i="129"/>
  <c r="S61" i="129"/>
  <c r="L61" i="129"/>
  <c r="T60" i="129"/>
  <c r="S60" i="129"/>
  <c r="L60" i="129"/>
  <c r="T59" i="129"/>
  <c r="S59" i="129"/>
  <c r="L59" i="129"/>
  <c r="T58" i="129"/>
  <c r="S58" i="129"/>
  <c r="L58" i="129"/>
  <c r="T57" i="129"/>
  <c r="S57" i="129"/>
  <c r="L57" i="129"/>
  <c r="T56" i="129"/>
  <c r="S56" i="129"/>
  <c r="L56" i="129"/>
  <c r="T55" i="129"/>
  <c r="S55" i="129"/>
  <c r="L55" i="129"/>
  <c r="T54" i="129"/>
  <c r="S54" i="129"/>
  <c r="L54" i="129"/>
  <c r="T53" i="129"/>
  <c r="S53" i="129"/>
  <c r="L53" i="129"/>
  <c r="T52" i="129"/>
  <c r="S52" i="129"/>
  <c r="L52" i="129"/>
  <c r="T51" i="129"/>
  <c r="S51" i="129"/>
  <c r="L51" i="129"/>
  <c r="T50" i="129"/>
  <c r="S50" i="129"/>
  <c r="L50" i="129"/>
  <c r="T49" i="129"/>
  <c r="S49" i="129"/>
  <c r="L49" i="129"/>
  <c r="T48" i="129"/>
  <c r="S48" i="129"/>
  <c r="L48" i="129"/>
  <c r="T47" i="129"/>
  <c r="S47" i="129"/>
  <c r="L47" i="129"/>
  <c r="T46" i="129"/>
  <c r="S46" i="129"/>
  <c r="L46" i="129"/>
  <c r="T45" i="129"/>
  <c r="S45" i="129"/>
  <c r="L45" i="129"/>
  <c r="T44" i="129"/>
  <c r="S44" i="129"/>
  <c r="L44" i="129"/>
  <c r="T43" i="129"/>
  <c r="S43" i="129"/>
  <c r="L43" i="129"/>
  <c r="T42" i="129"/>
  <c r="S42" i="129"/>
  <c r="L42" i="129"/>
  <c r="T41" i="129"/>
  <c r="S41" i="129"/>
  <c r="L41" i="129"/>
  <c r="T40" i="129"/>
  <c r="S40" i="129"/>
  <c r="L40" i="129"/>
  <c r="T39" i="129"/>
  <c r="S39" i="129"/>
  <c r="L39" i="129"/>
  <c r="T38" i="129"/>
  <c r="S38" i="129"/>
  <c r="L38" i="129"/>
  <c r="T37" i="129"/>
  <c r="S37" i="129"/>
  <c r="L37" i="129"/>
  <c r="T36" i="129"/>
  <c r="S36" i="129"/>
  <c r="L36" i="129"/>
  <c r="T35" i="129"/>
  <c r="S35" i="129"/>
  <c r="L35" i="129"/>
  <c r="T34" i="129"/>
  <c r="S34" i="129"/>
  <c r="L34" i="129"/>
  <c r="T33" i="129"/>
  <c r="S33" i="129"/>
  <c r="L33" i="129"/>
  <c r="T32" i="129"/>
  <c r="S32" i="129"/>
  <c r="L32" i="129"/>
  <c r="T31" i="129"/>
  <c r="S31" i="129"/>
  <c r="L31" i="129"/>
  <c r="T30" i="129"/>
  <c r="S30" i="129"/>
  <c r="L30" i="129"/>
  <c r="T29" i="129"/>
  <c r="S29" i="129"/>
  <c r="L29" i="129"/>
  <c r="T28" i="129"/>
  <c r="S28" i="129"/>
  <c r="L28" i="129"/>
  <c r="T27" i="129"/>
  <c r="S27" i="129"/>
  <c r="L27" i="129"/>
  <c r="T26" i="129"/>
  <c r="S26" i="129"/>
  <c r="L26" i="129"/>
  <c r="T25" i="129"/>
  <c r="S25" i="129"/>
  <c r="L25" i="129"/>
  <c r="T24" i="129"/>
  <c r="S24" i="129"/>
  <c r="L24" i="129"/>
  <c r="T23" i="129"/>
  <c r="S23" i="129"/>
  <c r="L23" i="129"/>
  <c r="T22" i="129"/>
  <c r="S22" i="129"/>
  <c r="L22" i="129"/>
  <c r="T21" i="129"/>
  <c r="S21" i="129"/>
  <c r="L21" i="129"/>
  <c r="T20" i="129"/>
  <c r="S20" i="129"/>
  <c r="L20" i="129"/>
  <c r="T19" i="129"/>
  <c r="S19" i="129"/>
  <c r="L19" i="129"/>
  <c r="T18" i="129"/>
  <c r="S18" i="129"/>
  <c r="L18" i="129"/>
  <c r="T17" i="129"/>
  <c r="S17" i="129"/>
  <c r="L17" i="129"/>
  <c r="T16" i="129"/>
  <c r="S16" i="129"/>
  <c r="L16" i="129"/>
  <c r="T15" i="129"/>
  <c r="S15" i="129"/>
  <c r="L15" i="129"/>
  <c r="T14" i="129"/>
  <c r="S14" i="129"/>
  <c r="L14" i="129"/>
  <c r="T13" i="129"/>
  <c r="S13" i="129"/>
  <c r="L13" i="129"/>
  <c r="T12" i="129"/>
  <c r="S12" i="129"/>
  <c r="L12" i="129"/>
  <c r="T11" i="129"/>
  <c r="S11" i="129"/>
  <c r="L11" i="129"/>
  <c r="T10" i="129"/>
  <c r="S10" i="129"/>
  <c r="L10" i="129"/>
  <c r="T9" i="129"/>
  <c r="S9" i="129"/>
  <c r="L9" i="129"/>
  <c r="T8" i="129"/>
  <c r="S8" i="129"/>
  <c r="L8" i="129"/>
  <c r="T7" i="129"/>
  <c r="S7" i="129"/>
  <c r="L7" i="129"/>
  <c r="T6" i="129"/>
  <c r="S6" i="129"/>
  <c r="L6" i="129"/>
  <c r="T5" i="129"/>
  <c r="S5" i="129"/>
  <c r="L5" i="129"/>
  <c r="AH101" i="127"/>
  <c r="AF101" i="127"/>
  <c r="AG101" i="127"/>
  <c r="AH98" i="127"/>
  <c r="AH97" i="127"/>
  <c r="AC97" i="127" l="1"/>
  <c r="AG96" i="127"/>
  <c r="AG95" i="127"/>
  <c r="AG104" i="127" s="1"/>
  <c r="AI99" i="127"/>
  <c r="AF98" i="127"/>
  <c r="AH99" i="127"/>
  <c r="AD99" i="127"/>
  <c r="AE98" i="127"/>
  <c r="AE95" i="127"/>
  <c r="AE104" i="127" s="1"/>
  <c r="AE96" i="127"/>
  <c r="AD97" i="127"/>
  <c r="AE97" i="127"/>
  <c r="AI96" i="127"/>
  <c r="AI95" i="127"/>
  <c r="AI104" i="127" s="1"/>
  <c r="AG97" i="127"/>
  <c r="AD98" i="127"/>
  <c r="AH96" i="127"/>
  <c r="AH95" i="127"/>
  <c r="AH104" i="127" s="1"/>
  <c r="AG98" i="127"/>
  <c r="AG99" i="127"/>
  <c r="AF96" i="127"/>
  <c r="AI98" i="127"/>
  <c r="AF99" i="127"/>
  <c r="AI100" i="127"/>
  <c r="AG102" i="127"/>
  <c r="AF97" i="127"/>
  <c r="AI102" i="127"/>
  <c r="AG100" i="127"/>
  <c r="AF95" i="127"/>
  <c r="AF104" i="127" s="1"/>
  <c r="AI97" i="127"/>
  <c r="AE99" i="127"/>
  <c r="AE100" i="127"/>
  <c r="AD100" i="127"/>
  <c r="AI101" i="127"/>
  <c r="AE102" i="127"/>
  <c r="AF100" i="127"/>
  <c r="AD101" i="127"/>
  <c r="AE101" i="127"/>
  <c r="AF102" i="127"/>
  <c r="AH100" i="127"/>
  <c r="AH102" i="127"/>
  <c r="AC98" i="127" l="1"/>
  <c r="AC101" i="127"/>
  <c r="AC100" i="127"/>
  <c r="AC102" i="127"/>
  <c r="AC96" i="127"/>
  <c r="AC95" i="127"/>
  <c r="AC104" i="127" s="1"/>
  <c r="AD102" i="127"/>
  <c r="AC99" i="127"/>
  <c r="AD95" i="127"/>
  <c r="AD104" i="127" s="1"/>
  <c r="AD96" i="127"/>
  <c r="AJ95" i="127" l="1"/>
  <c r="AM95" i="127"/>
  <c r="AK95" i="127" l="1"/>
  <c r="AL95" i="127"/>
</calcChain>
</file>

<file path=xl/sharedStrings.xml><?xml version="1.0" encoding="utf-8"?>
<sst xmlns="http://schemas.openxmlformats.org/spreadsheetml/2006/main" count="4464" uniqueCount="577">
  <si>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</si>
  <si>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</si>
  <si>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</si>
  <si>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</si>
  <si>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</si>
  <si>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</si>
  <si>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</si>
  <si>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</si>
  <si>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</si>
  <si>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</si>
  <si>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</si>
  <si>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</si>
  <si>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</si>
  <si>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</si>
  <si>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</si>
  <si>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</si>
  <si>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</si>
  <si>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</si>
  <si>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</si>
  <si>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</si>
  <si>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</si>
  <si>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</si>
  <si>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</si>
  <si>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</si>
  <si>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</si>
  <si>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</si>
  <si>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</si>
  <si>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</si>
  <si>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</si>
  <si>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</si>
  <si>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</si>
  <si>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</si>
  <si>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</si>
  <si>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</si>
  <si>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</si>
  <si>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</si>
  <si>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</si>
  <si>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</si>
  <si>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</si>
  <si>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</si>
  <si>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</si>
  <si>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</si>
  <si>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</si>
  <si>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</si>
  <si>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</si>
  <si>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</si>
  <si>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</si>
  <si>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</si>
  <si>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</si>
  <si>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</si>
  <si>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</si>
  <si>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</si>
  <si>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</si>
  <si>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</si>
  <si>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</si>
  <si>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</si>
  <si>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</si>
  <si>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</si>
  <si>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</si>
  <si>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</si>
  <si>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</si>
  <si>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</si>
  <si>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</si>
  <si>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</si>
  <si>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</si>
  <si>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</si>
  <si>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</si>
  <si>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</si>
  <si>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</si>
  <si>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</si>
  <si>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</si>
  <si>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</si>
  <si>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</si>
  <si>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</si>
  <si>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</si>
  <si>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</si>
  <si>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</si>
  <si>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</si>
  <si>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</si>
  <si>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</si>
  <si>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</si>
  <si>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</si>
  <si>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</si>
  <si>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</si>
  <si>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</si>
  <si>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</si>
  <si>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</si>
  <si>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</si>
  <si>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</si>
  <si>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</si>
  <si>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หนองบัวลำภู</t>
  </si>
  <si>
    <t>อุดรธานี</t>
  </si>
  <si>
    <t>เลย</t>
  </si>
  <si>
    <t>หนองคาย</t>
  </si>
  <si>
    <t>สกลนคร</t>
  </si>
  <si>
    <t>นครพนม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</si>
  <si>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</si>
  <si>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</si>
  <si>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</si>
  <si>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</si>
  <si>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</si>
  <si>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</si>
  <si>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</si>
  <si>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</si>
  <si>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</si>
  <si>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</si>
  <si>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</si>
  <si>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</si>
  <si>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S</t>
  </si>
  <si>
    <t>F2</t>
  </si>
  <si>
    <t>F1</t>
  </si>
  <si>
    <t>M2</t>
  </si>
  <si>
    <t>F3</t>
  </si>
  <si>
    <t>A</t>
  </si>
  <si>
    <t>M1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</si>
  <si>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</si>
  <si>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</si>
  <si>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</si>
  <si>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</si>
  <si>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</si>
  <si>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ผลรวม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</si>
  <si>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</si>
  <si>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</si>
  <si>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</si>
  <si>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</si>
  <si>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</si>
  <si>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</si>
  <si>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</si>
  <si>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</si>
  <si>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</si>
  <si>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</si>
  <si>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</si>
  <si>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</si>
  <si>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>หนองบัว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</si>
  <si>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</si>
  <si>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</si>
  <si>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</si>
  <si>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</si>
  <si>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</si>
  <si>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</si>
  <si>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</si>
  <si>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</si>
  <si>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</si>
  <si>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</si>
  <si>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</si>
  <si>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</si>
  <si>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</si>
  <si>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</si>
  <si>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</si>
  <si>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</si>
  <si>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</si>
  <si>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</si>
  <si>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</si>
  <si>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</si>
  <si>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</si>
  <si>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</si>
  <si>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</si>
  <si>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</si>
  <si>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</si>
  <si>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</si>
  <si>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</si>
  <si>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</si>
  <si>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</si>
  <si>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</si>
  <si>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</si>
  <si>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</si>
  <si>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</si>
  <si>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</si>
  <si>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</si>
  <si>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</si>
  <si>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</si>
  <si>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</si>
  <si>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</si>
  <si>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</si>
  <si>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</si>
  <si>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</si>
  <si>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</si>
  <si>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</si>
  <si>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</si>
  <si>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</si>
  <si>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</si>
  <si>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</si>
  <si>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</si>
  <si>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</si>
  <si>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</si>
  <si>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</si>
  <si>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</si>
  <si>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</si>
  <si>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</si>
  <si>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-</t>
  </si>
  <si>
    <t>วานรนิวาส</t>
  </si>
  <si>
    <t>เอกสารแนบ 2.1</t>
  </si>
  <si>
    <t>ผลการวิเคราะห์วิกฤติทางการเงินระดับ 7 ระดับ  เขตสุขภาพที่ 8 เกณฑ์กระทรวงสาธารณสุข (NI)</t>
  </si>
  <si>
    <t>ID</t>
  </si>
  <si>
    <t>Ket</t>
  </si>
  <si>
    <t>Province</t>
  </si>
  <si>
    <t>OrgID</t>
  </si>
  <si>
    <t>Org</t>
  </si>
  <si>
    <t>ServBed</t>
  </si>
  <si>
    <t>CapacityGroup</t>
  </si>
  <si>
    <t>CR</t>
  </si>
  <si>
    <t>QR</t>
  </si>
  <si>
    <t>Cash</t>
  </si>
  <si>
    <t>NWC</t>
  </si>
  <si>
    <t>NI+Depleciation</t>
  </si>
  <si>
    <t>Liquid Index</t>
  </si>
  <si>
    <t>Status Index</t>
  </si>
  <si>
    <t>Survival Index</t>
  </si>
  <si>
    <t>Months</t>
  </si>
  <si>
    <t>Risk Scoring</t>
  </si>
  <si>
    <t>NI/เดือน</t>
  </si>
  <si>
    <t>NWC/NI เฉลี่ยต่อเดือน</t>
  </si>
  <si>
    <t>NWC/ค่าใช้จ่าย เฉลี่ยต่อเดือน</t>
  </si>
  <si>
    <t>NWC (บาท)/POP</t>
  </si>
  <si>
    <t>Service Plan</t>
  </si>
  <si>
    <t>Group ID MOPH</t>
  </si>
  <si>
    <t>ร่าง Group ID R8way</t>
  </si>
  <si>
    <t xml:space="preserve">เงินสดและรายการเทียบเท่าเงินสด </t>
  </si>
  <si>
    <t>เงินสดและรายการเทียบเท่าเงินสด (เงินบำรุง)</t>
  </si>
  <si>
    <t>หนี้สินหมุนเวียน</t>
  </si>
  <si>
    <t>เงินบำรุงคงเหลือ  (หักหนี้แล้ว)</t>
  </si>
  <si>
    <t>ลูกหนี้ค่ารักษาพยาบาล</t>
  </si>
  <si>
    <t>เจ้าหนี้การค้า บุคคลภายนอก</t>
  </si>
  <si>
    <t>เจ้าหนี้ หน่วยงานภาครัฐ</t>
  </si>
  <si>
    <t>เจ้าหนี้ ยา</t>
  </si>
  <si>
    <t>เจ้าหนี้ วัสดุการแพทย์ทั่วไป</t>
  </si>
  <si>
    <t>เจ้าหนี้ วัสดุวิทยาศาสตร์และการแพทย์</t>
  </si>
  <si>
    <t>เจ้าหนี้ วัสดุ/ครุภัณฑ์ ทุกประเภท</t>
  </si>
  <si>
    <t>เจ้าหนี้ งบลงทุน UC</t>
  </si>
  <si>
    <t>รวมเจ้าหนี้การค้า</t>
  </si>
  <si>
    <t>รวมเจ้าหนี้ค่าจ้างเหมา LAB, X-Ray</t>
  </si>
  <si>
    <t>เจ้าหนี้ค่ารักษาตามจ่าย</t>
  </si>
  <si>
    <t>(รวมเงินงบประมาณ)</t>
  </si>
  <si>
    <t>(ไม่รวมเงินงบประมาณ)</t>
  </si>
  <si>
    <t>&gt;1.5</t>
  </si>
  <si>
    <t>&gt;1.0</t>
  </si>
  <si>
    <t>&gt;0.8</t>
  </si>
  <si>
    <t>&gt;0</t>
  </si>
  <si>
    <t>[1]</t>
  </si>
  <si>
    <t>[2]</t>
  </si>
  <si>
    <t>[3]</t>
  </si>
  <si>
    <t>[4] = [2]-[3]</t>
  </si>
  <si>
    <t>[5]</t>
  </si>
  <si>
    <t>[6]</t>
  </si>
  <si>
    <t>[7]</t>
  </si>
  <si>
    <t>[8]</t>
  </si>
  <si>
    <t>[9]</t>
  </si>
  <si>
    <t>[10]</t>
  </si>
  <si>
    <t>[11]</t>
  </si>
  <si>
    <t>[12]</t>
  </si>
  <si>
    <t>[13]=[6]+[7]+[8]+[9]+[10]+[11]+[12]</t>
  </si>
  <si>
    <t>[14]</t>
  </si>
  <si>
    <t>[15]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</si>
  <si>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</si>
  <si>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</si>
  <si>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</si>
  <si>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</si>
  <si>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</si>
  <si>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</si>
  <si>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</si>
  <si>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</si>
  <si>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</si>
  <si>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</si>
  <si>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</si>
  <si>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</si>
  <si>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</si>
  <si>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</si>
  <si>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</si>
  <si>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</si>
  <si>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</si>
  <si>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</si>
  <si>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</si>
  <si>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</si>
  <si>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</si>
  <si>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</si>
  <si>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</si>
  <si>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</si>
  <si>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</si>
  <si>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</si>
  <si>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</si>
  <si>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</si>
  <si>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</si>
  <si>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</si>
  <si>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</si>
  <si>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</si>
  <si>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</si>
  <si>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</si>
  <si>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</si>
  <si>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</si>
  <si>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</si>
  <si>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</si>
  <si>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</si>
  <si>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</si>
  <si>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</si>
  <si>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</si>
  <si>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</si>
  <si>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</si>
  <si>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</si>
  <si>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</si>
  <si>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</si>
  <si>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</si>
  <si>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</si>
  <si>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</si>
  <si>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</si>
  <si>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</si>
  <si>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</si>
  <si>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</si>
  <si>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</si>
  <si>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</si>
  <si>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</si>
  <si>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</si>
  <si>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</si>
  <si>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</si>
  <si>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</si>
  <si>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</si>
  <si>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</si>
  <si>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</si>
  <si>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</si>
  <si>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</si>
  <si>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</si>
  <si>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</si>
  <si>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</si>
  <si>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</si>
  <si>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</si>
  <si>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</si>
  <si>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</si>
  <si>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</si>
  <si>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</si>
  <si>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</si>
  <si>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</si>
  <si>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</si>
  <si>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</si>
  <si>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</si>
  <si>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</si>
  <si>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</si>
  <si>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</si>
  <si>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</si>
  <si>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</si>
  <si>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</si>
  <si>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</si>
  <si>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</si>
  <si>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/>
  </si>
  <si>
    <t>ผลการวิเคราะห์วิกฤติทางการเงินระดับ 7 ระดับ เขตสุขภาพที่ 8 เกณฑ์เขตสุขภาพที่ 8 (NI)</t>
  </si>
  <si>
    <t>StatusIndex</t>
  </si>
  <si>
    <t>Group ID R8way</t>
  </si>
  <si>
    <t>เอกสารแนบ 2.3</t>
  </si>
  <si>
    <t>ผลการวิเคราะห์วิกฤติทางการเงินระดับ 7  ระดับ เขตสุขภาพที่ 8 (EBITDA)</t>
  </si>
  <si>
    <t>EBITDA R8WAY</t>
  </si>
  <si>
    <t>EBITDA R8WAY/เดือน</t>
  </si>
  <si>
    <t>NWC/EBITDA R8WAY เฉลี่ยต่อเดือน</t>
  </si>
  <si>
    <t>สรุปผลการวิเคราะห์ความเสี่ยงด้านการเงินการคลัง Risk Score 7  (3 เกณฑ์การประเมิน) ดังนี้</t>
  </si>
  <si>
    <t>Risk Score ระดับ 0 - 7</t>
  </si>
  <si>
    <t>เกณฑ์กระทรวง  (NI)</t>
  </si>
  <si>
    <t>เกณฑ์เขต 8  (NI)</t>
  </si>
  <si>
    <t>เกณฑ์เขต 8  (EBITDA)</t>
  </si>
  <si>
    <t>จำนวน (แห่ง)</t>
  </si>
  <si>
    <t>ศรีเชียงใหม่</t>
  </si>
  <si>
    <t>เอกสารแนบ 2.2</t>
  </si>
  <si>
    <t xml:space="preserve">ตารางผลการวิเคราะห์วิกฤติทางการเงินระดับ7 (RiskScoring Plus) </t>
  </si>
  <si>
    <t xml:space="preserve">ข้อมูลวิเคราะห์วิกฤติทางการเงินระดับ7 (RiskScoring Plus) </t>
  </si>
  <si>
    <t>ผลการดำเนินงาน</t>
  </si>
  <si>
    <t>สรุปผลการประเมิน 7 PLUS</t>
  </si>
  <si>
    <t>ค่ากลางกลุ่ม 7 Plus Efficiency Score ไตรมาสที่ 2/2567  ข้อมูลจาก กองเศรษฐกิจสุขภาพ</t>
  </si>
  <si>
    <t>ขนาดเตียง</t>
  </si>
  <si>
    <t>NI MOPH</t>
  </si>
  <si>
    <t>EBITDA MOPH</t>
  </si>
  <si>
    <t>เงินบำรุงคงเหลือ(หักหนี้แล้ว)</t>
  </si>
  <si>
    <t>A Payment Period</t>
  </si>
  <si>
    <t>A Collection Period-UC</t>
  </si>
  <si>
    <t>A Collection Period -CSMBS</t>
  </si>
  <si>
    <t>A Collection Period-SSS</t>
  </si>
  <si>
    <t>Inventory Management</t>
  </si>
  <si>
    <t>Operating Margin</t>
  </si>
  <si>
    <t>Return on Asset</t>
  </si>
  <si>
    <t>รวมคะแนน</t>
  </si>
  <si>
    <t>GradePlus</t>
  </si>
  <si>
    <t>RG +</t>
  </si>
  <si>
    <t>ผลการประเมิน</t>
  </si>
  <si>
    <t>ค่าเฉลี่ย ของ Operating Margin %</t>
  </si>
  <si>
    <t>ค่าเฉลี่ย ของ Return on Asset %</t>
  </si>
  <si>
    <t>ผลงาน</t>
  </si>
  <si>
    <t>ค่ากลาง</t>
  </si>
  <si>
    <t xml:space="preserve"> (IF Cash &gt;0.8 =90 วัน, IF Cash &lt;=0.8 = 180 วัน)</t>
  </si>
  <si>
    <t>60 วัน</t>
  </si>
  <si>
    <t>120 วัน</t>
  </si>
  <si>
    <t>รวม</t>
  </si>
  <si>
    <t>1</t>
  </si>
  <si>
    <t>0</t>
  </si>
  <si>
    <t>B-</t>
  </si>
  <si>
    <t>0 B-</t>
  </si>
  <si>
    <t>C</t>
  </si>
  <si>
    <t>1 C</t>
  </si>
  <si>
    <t>C-</t>
  </si>
  <si>
    <t>1 C-</t>
  </si>
  <si>
    <t>1 B-</t>
  </si>
  <si>
    <t>0 C</t>
  </si>
  <si>
    <t>2 C-</t>
  </si>
  <si>
    <t>B</t>
  </si>
  <si>
    <t>2 B</t>
  </si>
  <si>
    <t>A-</t>
  </si>
  <si>
    <t>1 A-</t>
  </si>
  <si>
    <t>0 B</t>
  </si>
  <si>
    <t>1 B</t>
  </si>
  <si>
    <t>3 A-</t>
  </si>
  <si>
    <t>2 C</t>
  </si>
  <si>
    <t>0 A</t>
  </si>
  <si>
    <t>0 A-</t>
  </si>
  <si>
    <t>1 A</t>
  </si>
  <si>
    <t>2 B-</t>
  </si>
  <si>
    <t>D</t>
  </si>
  <si>
    <t>0 D</t>
  </si>
  <si>
    <t>1 D</t>
  </si>
  <si>
    <t>2 A-</t>
  </si>
  <si>
    <t xml:space="preserve">สรุปผลการวิเคราะห์วิกฤตทางการเงินระดับ 7  (7 Plus Efficiency Score) </t>
  </si>
  <si>
    <t>หมายเหตุ ค่ากลาง 1. Operating Margin และ 2. Return on Asset  เทียบค่ากลางจาก ไตรมาสที่ 2/2567</t>
  </si>
  <si>
    <t>ข้อมูล ณ กันยายน 2566</t>
  </si>
  <si>
    <t xml:space="preserve">เงื่อนไขการประเมินกลุ่ม FEED </t>
  </si>
  <si>
    <t>Screening Parameter</t>
  </si>
  <si>
    <t>ผลการประเมินกลุ่ม FEED</t>
  </si>
  <si>
    <t xml:space="preserve">ผลการประเมินกลุ่ม FEED </t>
  </si>
  <si>
    <t>Risk NI R8</t>
  </si>
  <si>
    <t>Cash Ratio MOPH (&lt;0.5)</t>
  </si>
  <si>
    <t>Intervention</t>
  </si>
  <si>
    <t>Risk NI - R8</t>
  </si>
  <si>
    <t xml:space="preserve">% Efficiency </t>
  </si>
  <si>
    <t>Cash Ratio R8 (&lt;0.5)</t>
  </si>
  <si>
    <t>EBITDA R8</t>
  </si>
  <si>
    <t>กลุ่ม FEED เปรียบเทียบแนวโน้ม เดือน กันยายน 2566</t>
  </si>
  <si>
    <t>% Efficiency</t>
  </si>
  <si>
    <t xml:space="preserve"> นครพนม </t>
  </si>
  <si>
    <t xml:space="preserve"> ปลาปาก </t>
  </si>
  <si>
    <t xml:space="preserve"> ท่าอุเทน </t>
  </si>
  <si>
    <t xml:space="preserve"> บ้านแพง </t>
  </si>
  <si>
    <t xml:space="preserve"> นาทม </t>
  </si>
  <si>
    <t xml:space="preserve"> เรณูนคร </t>
  </si>
  <si>
    <t xml:space="preserve"> นาแก </t>
  </si>
  <si>
    <t xml:space="preserve"> ศรีสงคราม </t>
  </si>
  <si>
    <t xml:space="preserve"> นาหว้า </t>
  </si>
  <si>
    <t xml:space="preserve"> โพนสวรรค์ </t>
  </si>
  <si>
    <t xml:space="preserve">ธาตุพนม </t>
  </si>
  <si>
    <t>FIT + LOI</t>
  </si>
  <si>
    <t xml:space="preserve"> วังยาง </t>
  </si>
  <si>
    <t>FIT</t>
  </si>
  <si>
    <t>พรเจริญ</t>
  </si>
  <si>
    <t>โซ่พิสัย</t>
  </si>
  <si>
    <t>เซกา</t>
  </si>
  <si>
    <t>ปากคาด</t>
  </si>
  <si>
    <t>บึงโขงหลง</t>
  </si>
  <si>
    <t>ศรีวิไล</t>
  </si>
  <si>
    <t>บุ่งคล้า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</si>
  <si>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</si>
  <si>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</si>
  <si>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</si>
  <si>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</si>
  <si>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</si>
  <si>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</si>
  <si>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</si>
  <si>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</si>
  <si>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</si>
  <si>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</si>
  <si>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เฝ้าระวัง</t>
  </si>
  <si>
    <t>ด่านซ้าย</t>
  </si>
  <si>
    <t>เอราวัณ</t>
  </si>
  <si>
    <t>หนองหิน</t>
  </si>
  <si>
    <t>กุสุมาลย์</t>
  </si>
  <si>
    <t>กุดบาก</t>
  </si>
  <si>
    <t xml:space="preserve">พระ อจ.ฝั้นฯ </t>
  </si>
  <si>
    <t>พังโคน</t>
  </si>
  <si>
    <t>วาริชภูมิ</t>
  </si>
  <si>
    <t>นิคมน้ำอูน</t>
  </si>
  <si>
    <t>คำตากล้า</t>
  </si>
  <si>
    <t>พระ อจ.มั่นฯ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</si>
  <si>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</si>
  <si>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</si>
  <si>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</si>
  <si>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</si>
  <si>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</si>
  <si>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</si>
  <si>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 xml:space="preserve">สว่างแดนดิน </t>
  </si>
  <si>
    <t xml:space="preserve">พระ อจ.แบนฯ </t>
  </si>
  <si>
    <t>โพนพิสัย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</si>
  <si>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</si>
  <si>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</si>
  <si>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</si>
  <si>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</si>
  <si>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</si>
  <si>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</si>
  <si>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นากลาง</t>
  </si>
  <si>
    <t>โนนสัง</t>
  </si>
  <si>
    <t>ศรีบุญเรือง</t>
  </si>
  <si>
    <t>สุวรรณคูหา</t>
  </si>
  <si>
    <t>นาวังฯ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</si>
  <si>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</si>
  <si>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</si>
  <si>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</si>
  <si>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</si>
  <si>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</si>
  <si>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</si>
  <si>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</si>
  <si>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</si>
  <si>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</si>
  <si>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</si>
  <si>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</si>
  <si>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</si>
  <si>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</si>
  <si>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</si>
  <si>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</si>
  <si>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</si>
  <si>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บ้านดุง</t>
  </si>
  <si>
    <t>กู่แก้ว</t>
  </si>
  <si>
    <t>ประจักษ์ฯ</t>
  </si>
  <si>
    <t>ผ่านเกณฑ์</t>
  </si>
  <si>
    <t>-แนวโน้มปสภ.ดีขึ้น</t>
  </si>
  <si>
    <t>-แนวโน้มปสภ.ลดลง</t>
  </si>
  <si>
    <t>ไม่ผ่านเกณฑ์</t>
  </si>
  <si>
    <t>Group MOPH</t>
  </si>
  <si>
    <t>เอกสารแนบ 1.1</t>
  </si>
  <si>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</si>
  <si>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</si>
  <si>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ชื่อหน่วยบริการ</t>
  </si>
  <si>
    <t>สมเด็จพระยุพราชธาตุพนม,รพร.</t>
  </si>
  <si>
    <t>สมเด็จพระยุพราชด่านซ้าย,รพร.</t>
  </si>
  <si>
    <t>สมเด็จพระยุพราชท่าบ่อ,รพร.</t>
  </si>
  <si>
    <t>หนองหาน,รพท.</t>
  </si>
  <si>
    <t>สมเด็จพระยุพราชบ้านดุง,รพร.</t>
  </si>
  <si>
    <t>เอกสารแนบ 1.2</t>
  </si>
  <si>
    <t>เรื่องที่ 1</t>
  </si>
  <si>
    <t>เรื่องที่ 2</t>
  </si>
  <si>
    <t>เรื่องที่ 3</t>
  </si>
  <si>
    <t>เรื่องที่ 4</t>
  </si>
  <si>
    <t>เรื่องที่ 5</t>
  </si>
  <si>
    <t>เรื่องที่ 6</t>
  </si>
  <si>
    <t>เรื่องที่ 7</t>
  </si>
  <si>
    <t>เรื่องที่ 8</t>
  </si>
  <si>
    <t>เรื่องที่ 9</t>
  </si>
  <si>
    <t>เรื่องที่ 10</t>
  </si>
  <si>
    <t>คะแนนรวม</t>
  </si>
  <si>
    <t>เกรด</t>
  </si>
  <si>
    <t>ตรวจสอบเรื่องกระทบยอดบัญชี</t>
  </si>
  <si>
    <t>การตั้งค่าเผื่อหนี้สงสัยจะสูญ และค่าเผื่อหนี้สงสัยจะสูญกับหนี้สงสัยจะสูญ</t>
  </si>
  <si>
    <t>ความสัมพันธ์ของสินทรัพย์ถาวรกับค่าเสื่อมราคา</t>
  </si>
  <si>
    <t>จับคู่บัญชีค่าเสื่อมราคาสะสม และค่าเสื่อมราคา ระหว่างเดือน</t>
  </si>
  <si>
    <t>บัญชีพัก ต้องไม่มียอดคงค้าง (ตามเกณฑ์ประเมินด้านบัญชีของกรมบัญชีกลาง)</t>
  </si>
  <si>
    <t>จับคู่วัสดุ-เจ้าหนี้ระหว่างเดือน</t>
  </si>
  <si>
    <t>คะแนนเต็ม</t>
  </si>
  <si>
    <t>คะแนน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</si>
  <si>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</si>
  <si>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</si>
  <si>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</si>
  <si>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</si>
  <si>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</si>
  <si>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</si>
  <si>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</si>
  <si>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</si>
  <si>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วานรนิวาส,รพช.</t>
  </si>
  <si>
    <t>สมเด็จพระยุพราชท่าบ่อ,รพช.</t>
  </si>
  <si>
    <t>รายงานสรุปผลการตรวจสอบงบทดลองจากระบบอิเล็กทรอนิกส์ สป.สธ. เดือน มิถุนายน 2567</t>
  </si>
  <si>
    <t>ข้อมูล ณ วันที่ 11 กรกฎาคม 2567</t>
  </si>
  <si>
    <t>รายงานผลคะแนนการตรวจสอบงบทดลอง Electronic หน่วยบริการ เขตสุขภาพที่ 8 เดือน มิถุนายน 2567</t>
  </si>
  <si>
    <t>ผาขาว, ทุ่งฝน, วังสามหมอ</t>
  </si>
  <si>
    <t>วังสะพุง, ศรีเชียงใหม่, สร้างคอม</t>
  </si>
  <si>
    <t>ผาขาว, ศรีเชียงใหม่</t>
  </si>
  <si>
    <t>เดือน มิถุนายน 2567</t>
  </si>
  <si>
    <t>ประชากร uC</t>
  </si>
  <si>
    <t>POP UC</t>
  </si>
  <si>
    <t>ค่าเฉลี่ยของ Operating Margin % (Q2Y67)</t>
  </si>
  <si>
    <t>ค่าเฉลี่ยของ Return on Asset % (Q2Y67)</t>
  </si>
  <si>
    <t>3 C</t>
  </si>
  <si>
    <t>ตาราง FEED เปรียบเทียบข้อมูลเดือน กันยายน 2566 และ มิถุนายน 2567</t>
  </si>
  <si>
    <t>ข้อมูล ณ มิถุนายน 2567</t>
  </si>
  <si>
    <t>EBITDA R8 ต่อเดือน (12 เดือน)</t>
  </si>
  <si>
    <t>EBITDA R8 ต่อเดือน (9 เดือน)</t>
  </si>
  <si>
    <t>จับคู่ความสัมพันธ์ลูกหนี้-รายได้ระหว่างเดือน</t>
  </si>
  <si>
    <t>ความครอบคลุมการตรวจอิเล็กทรอนิกส์กระทรวง (เพิ่ม ปี 64)</t>
  </si>
  <si>
    <t>ตรวจสอบดุลบัญชี (ค่าสุทธิต้องมีดุลบัญชีไม่ผิดด้าน)</t>
  </si>
  <si>
    <t>0.25</t>
  </si>
  <si>
    <t>รวมทั้งเขต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</si>
</sst>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  <numFmt numFmtId="192" formatCode="0.00_ ;[Red]\-0.00\ "/>
    <numFmt numFmtId="193" formatCode="0_ ;[Red]\-0\ "/>
    <numFmt numFmtId="194" formatCode="#,##0_ ;[Red]\-#,##0\ "/>
    <numFmt numFmtId="195" formatCode="0_ ;[Red]\-0&quot; &quot;"/>
  </numFmts>
  <fonts count="5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16"/>
      <name val="TH SarabunPSK"/>
      <family val="2"/>
    </font>
    <font>
      <sz val="16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0"/>
      <name val="TH SarabunPSK"/>
      <family val="2"/>
    </font>
    <font>
      <b/>
      <sz val="16"/>
      <name val="TH Niramit AS"/>
    </font>
    <font>
      <b/>
      <sz val="16"/>
      <color indexed="8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Prompt"/>
    </font>
    <font>
      <b/>
      <sz val="18"/>
      <color theme="1"/>
      <name val="TH SarabunPSK"/>
      <family val="2"/>
      <charset val="222"/>
    </font>
    <font>
      <b/>
      <sz val="16"/>
      <name val="Prompt"/>
    </font>
    <font>
      <b/>
      <sz val="16"/>
      <color theme="0"/>
      <name val="Prompt"/>
    </font>
    <font>
      <sz val="11"/>
      <color theme="1"/>
      <name val="TH SarabunPSK"/>
      <family val="2"/>
    </font>
    <font>
      <b/>
      <sz val="18"/>
      <color theme="1"/>
      <name val="TH Sarabun New"/>
      <family val="2"/>
    </font>
    <font>
      <b/>
      <sz val="18"/>
      <name val="TH Sarabun New"/>
      <family val="2"/>
    </font>
    <font>
      <sz val="10"/>
      <color indexed="8"/>
      <name val="Tahoma"/>
      <family val="2"/>
    </font>
    <font>
      <b/>
      <sz val="18"/>
      <color indexed="8"/>
      <name val="TH Sarabun New"/>
      <family val="2"/>
    </font>
  </fonts>
  <fills count="6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6EC92"/>
        <bgColor indexed="64"/>
      </patternFill>
    </fill>
    <fill>
      <patternFill patternType="solid">
        <fgColor rgb="FFFAD5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DF3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4FBC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F3B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14" applyNumberFormat="0" applyAlignment="0" applyProtection="0"/>
    <xf numFmtId="0" fontId="19" fillId="13" borderId="15" applyNumberFormat="0" applyAlignment="0" applyProtection="0"/>
    <xf numFmtId="0" fontId="20" fillId="13" borderId="14" applyNumberFormat="0" applyAlignment="0" applyProtection="0"/>
    <xf numFmtId="0" fontId="21" fillId="0" borderId="16" applyNumberFormat="0" applyFill="0" applyAlignment="0" applyProtection="0"/>
    <xf numFmtId="0" fontId="22" fillId="14" borderId="17" applyNumberFormat="0" applyAlignment="0" applyProtection="0"/>
    <xf numFmtId="0" fontId="23" fillId="0" borderId="0" applyNumberFormat="0" applyFill="0" applyBorder="0" applyAlignment="0" applyProtection="0"/>
    <xf numFmtId="0" fontId="2" fillId="15" borderId="1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55" fillId="0" borderId="0"/>
  </cellStyleXfs>
  <cellXfs count="503">
    <xf numFmtId="0" fontId="0" fillId="0" borderId="0" xfId="0"/>
    <xf numFmtId="0" fontId="5" fillId="0" borderId="0" xfId="0" applyFont="1"/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0" borderId="1" xfId="0" applyFont="1" applyBorder="1"/>
    <xf numFmtId="189" fontId="31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0" fillId="41" borderId="23" xfId="0" applyFill="1" applyBorder="1" applyAlignment="1">
      <alignment horizontal="left" vertical="top" wrapText="1"/>
    </xf>
    <xf numFmtId="0" fontId="30" fillId="44" borderId="20" xfId="0" applyFont="1" applyFill="1" applyBorder="1" applyAlignment="1">
      <alignment horizontal="center" vertical="top" wrapText="1"/>
    </xf>
    <xf numFmtId="189" fontId="34" fillId="43" borderId="20" xfId="0" applyNumberFormat="1" applyFont="1" applyFill="1" applyBorder="1" applyAlignment="1">
      <alignment horizontal="center" vertical="top" wrapText="1"/>
    </xf>
    <xf numFmtId="0" fontId="5" fillId="5" borderId="0" xfId="0" applyFont="1" applyFill="1"/>
    <xf numFmtId="0" fontId="5" fillId="0" borderId="0" xfId="0" applyFont="1" applyAlignment="1">
      <alignment horizontal="center"/>
    </xf>
    <xf numFmtId="192" fontId="35" fillId="0" borderId="0" xfId="0" applyNumberFormat="1" applyFont="1"/>
    <xf numFmtId="192" fontId="35" fillId="0" borderId="0" xfId="0" applyNumberFormat="1" applyFont="1" applyAlignment="1">
      <alignment horizontal="center"/>
    </xf>
    <xf numFmtId="187" fontId="35" fillId="0" borderId="0" xfId="0" applyNumberFormat="1" applyFont="1"/>
    <xf numFmtId="193" fontId="35" fillId="0" borderId="0" xfId="0" applyNumberFormat="1" applyFont="1"/>
    <xf numFmtId="0" fontId="35" fillId="0" borderId="0" xfId="0" applyFont="1"/>
    <xf numFmtId="0" fontId="35" fillId="0" borderId="0" xfId="7" applyNumberFormat="1" applyFont="1" applyAlignment="1">
      <alignment horizontal="center"/>
    </xf>
    <xf numFmtId="43" fontId="35" fillId="0" borderId="0" xfId="7" applyFont="1"/>
    <xf numFmtId="192" fontId="35" fillId="5" borderId="0" xfId="0" applyNumberFormat="1" applyFont="1" applyFill="1"/>
    <xf numFmtId="193" fontId="35" fillId="5" borderId="0" xfId="0" applyNumberFormat="1" applyFont="1" applyFill="1"/>
    <xf numFmtId="0" fontId="35" fillId="48" borderId="7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192" fontId="35" fillId="0" borderId="0" xfId="0" applyNumberFormat="1" applyFont="1" applyAlignment="1">
      <alignment horizontal="center" vertical="center" wrapText="1"/>
    </xf>
    <xf numFmtId="187" fontId="35" fillId="0" borderId="0" xfId="0" applyNumberFormat="1" applyFont="1" applyAlignment="1">
      <alignment horizontal="center" vertical="center" wrapText="1"/>
    </xf>
    <xf numFmtId="0" fontId="35" fillId="48" borderId="27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192" fontId="35" fillId="4" borderId="1" xfId="0" applyNumberFormat="1" applyFont="1" applyFill="1" applyBorder="1" applyAlignment="1">
      <alignment horizontal="center" vertical="center" wrapText="1"/>
    </xf>
    <xf numFmtId="187" fontId="35" fillId="4" borderId="1" xfId="0" applyNumberFormat="1" applyFont="1" applyFill="1" applyBorder="1" applyAlignment="1">
      <alignment horizontal="center" vertical="center" wrapText="1"/>
    </xf>
    <xf numFmtId="0" fontId="35" fillId="48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5" fillId="49" borderId="1" xfId="0" applyFont="1" applyFill="1" applyBorder="1" applyAlignment="1">
      <alignment horizontal="center" vertical="center" wrapText="1"/>
    </xf>
    <xf numFmtId="0" fontId="35" fillId="5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 applyProtection="1">
      <alignment horizontal="center"/>
      <protection hidden="1"/>
    </xf>
    <xf numFmtId="0" fontId="37" fillId="0" borderId="1" xfId="0" applyFont="1" applyBorder="1" applyProtection="1">
      <protection hidden="1"/>
    </xf>
    <xf numFmtId="192" fontId="37" fillId="0" borderId="1" xfId="0" applyNumberFormat="1" applyFont="1" applyBorder="1" applyProtection="1">
      <protection hidden="1"/>
    </xf>
    <xf numFmtId="192" fontId="37" fillId="51" borderId="1" xfId="0" applyNumberFormat="1" applyFont="1" applyFill="1" applyBorder="1" applyProtection="1">
      <protection locked="0"/>
    </xf>
    <xf numFmtId="192" fontId="37" fillId="0" borderId="1" xfId="0" applyNumberFormat="1" applyFont="1" applyBorder="1" applyAlignment="1" applyProtection="1">
      <alignment horizontal="center"/>
      <protection hidden="1"/>
    </xf>
    <xf numFmtId="188" fontId="37" fillId="0" borderId="1" xfId="7" applyNumberFormat="1" applyFont="1" applyBorder="1" applyAlignment="1" applyProtection="1">
      <alignment horizontal="center"/>
      <protection hidden="1"/>
    </xf>
    <xf numFmtId="0" fontId="37" fillId="0" borderId="1" xfId="0" applyFont="1" applyBorder="1" applyAlignment="1" applyProtection="1">
      <alignment horizontal="left"/>
      <protection hidden="1"/>
    </xf>
    <xf numFmtId="192" fontId="35" fillId="52" borderId="1" xfId="0" applyNumberFormat="1" applyFont="1" applyFill="1" applyBorder="1" applyProtection="1">
      <protection locked="0"/>
    </xf>
    <xf numFmtId="187" fontId="35" fillId="52" borderId="1" xfId="0" applyNumberFormat="1" applyFont="1" applyFill="1" applyBorder="1" applyProtection="1">
      <protection locked="0"/>
    </xf>
    <xf numFmtId="0" fontId="35" fillId="5" borderId="1" xfId="0" applyFont="1" applyFill="1" applyBorder="1" applyAlignment="1" applyProtection="1">
      <alignment horizontal="center"/>
      <protection hidden="1"/>
    </xf>
    <xf numFmtId="0" fontId="35" fillId="0" borderId="1" xfId="0" applyFont="1" applyBorder="1" applyAlignment="1" applyProtection="1">
      <alignment horizontal="center"/>
      <protection hidden="1"/>
    </xf>
    <xf numFmtId="187" fontId="37" fillId="0" borderId="1" xfId="7" applyNumberFormat="1" applyFont="1" applyBorder="1" applyAlignment="1"/>
    <xf numFmtId="43" fontId="35" fillId="0" borderId="1" xfId="7" applyFont="1" applyBorder="1" applyAlignment="1"/>
    <xf numFmtId="0" fontId="35" fillId="0" borderId="1" xfId="0" applyFont="1" applyBorder="1" applyAlignment="1">
      <alignment horizontal="center"/>
    </xf>
    <xf numFmtId="0" fontId="35" fillId="0" borderId="1" xfId="7" applyNumberFormat="1" applyFont="1" applyBorder="1" applyAlignment="1">
      <alignment horizontal="center"/>
    </xf>
    <xf numFmtId="187" fontId="36" fillId="0" borderId="1" xfId="7" applyNumberFormat="1" applyFont="1" applyFill="1" applyBorder="1" applyAlignment="1">
      <alignment horizontal="right" vertical="center"/>
    </xf>
    <xf numFmtId="187" fontId="35" fillId="0" borderId="0" xfId="7" applyNumberFormat="1" applyFont="1"/>
    <xf numFmtId="0" fontId="35" fillId="3" borderId="1" xfId="0" applyFont="1" applyFill="1" applyBorder="1" applyAlignment="1">
      <alignment horizontal="center"/>
    </xf>
    <xf numFmtId="0" fontId="35" fillId="3" borderId="1" xfId="7" applyNumberFormat="1" applyFont="1" applyFill="1" applyBorder="1" applyAlignment="1">
      <alignment horizontal="center"/>
    </xf>
    <xf numFmtId="43" fontId="37" fillId="0" borderId="1" xfId="7" applyFont="1" applyBorder="1" applyAlignment="1"/>
    <xf numFmtId="188" fontId="37" fillId="3" borderId="1" xfId="7" applyNumberFormat="1" applyFont="1" applyFill="1" applyBorder="1" applyAlignment="1" applyProtection="1">
      <alignment horizontal="center"/>
      <protection hidden="1"/>
    </xf>
    <xf numFmtId="0" fontId="37" fillId="3" borderId="1" xfId="0" applyFont="1" applyFill="1" applyBorder="1" applyAlignment="1" applyProtection="1">
      <alignment horizontal="left"/>
      <protection hidden="1"/>
    </xf>
    <xf numFmtId="192" fontId="37" fillId="3" borderId="1" xfId="0" applyNumberFormat="1" applyFont="1" applyFill="1" applyBorder="1" applyProtection="1">
      <protection hidden="1"/>
    </xf>
    <xf numFmtId="0" fontId="35" fillId="3" borderId="1" xfId="0" applyFont="1" applyFill="1" applyBorder="1" applyAlignment="1" applyProtection="1">
      <alignment horizontal="center"/>
      <protection hidden="1"/>
    </xf>
    <xf numFmtId="188" fontId="35" fillId="0" borderId="1" xfId="7" applyNumberFormat="1" applyFont="1" applyBorder="1" applyAlignment="1">
      <alignment horizontal="center"/>
    </xf>
    <xf numFmtId="187" fontId="36" fillId="5" borderId="1" xfId="7" applyNumberFormat="1" applyFont="1" applyFill="1" applyBorder="1" applyAlignment="1">
      <alignment horizontal="right" vertical="center"/>
    </xf>
    <xf numFmtId="187" fontId="35" fillId="5" borderId="0" xfId="7" applyNumberFormat="1" applyFont="1" applyFill="1"/>
    <xf numFmtId="43" fontId="35" fillId="0" borderId="0" xfId="7" applyFont="1" applyAlignment="1"/>
    <xf numFmtId="43" fontId="35" fillId="0" borderId="0" xfId="7" applyFont="1" applyAlignment="1">
      <alignment horizontal="center"/>
    </xf>
    <xf numFmtId="192" fontId="5" fillId="0" borderId="0" xfId="0" applyNumberFormat="1" applyFont="1"/>
    <xf numFmtId="19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8" fillId="0" borderId="0" xfId="0" applyFont="1"/>
    <xf numFmtId="0" fontId="1" fillId="0" borderId="0" xfId="0" applyFont="1"/>
    <xf numFmtId="0" fontId="1" fillId="0" borderId="0" xfId="7" applyNumberFormat="1" applyFont="1" applyAlignment="1">
      <alignment horizontal="center"/>
    </xf>
    <xf numFmtId="192" fontId="5" fillId="5" borderId="0" xfId="0" applyNumberFormat="1" applyFont="1" applyFill="1"/>
    <xf numFmtId="0" fontId="5" fillId="53" borderId="1" xfId="0" applyFont="1" applyFill="1" applyBorder="1" applyAlignment="1">
      <alignment horizontal="center" vertical="center" wrapText="1"/>
    </xf>
    <xf numFmtId="0" fontId="5" fillId="53" borderId="1" xfId="0" applyFont="1" applyFill="1" applyBorder="1" applyAlignment="1">
      <alignment horizontal="center" vertical="center" textRotation="90" wrapText="1"/>
    </xf>
    <xf numFmtId="0" fontId="5" fillId="45" borderId="1" xfId="0" applyFont="1" applyFill="1" applyBorder="1" applyAlignment="1">
      <alignment horizontal="center" vertical="center" textRotation="90" wrapText="1"/>
    </xf>
    <xf numFmtId="187" fontId="5" fillId="53" borderId="1" xfId="7" applyNumberFormat="1" applyFont="1" applyFill="1" applyBorder="1" applyAlignment="1">
      <alignment horizontal="center" vertical="center" wrapText="1"/>
    </xf>
    <xf numFmtId="187" fontId="5" fillId="5" borderId="1" xfId="7" applyNumberFormat="1" applyFont="1" applyFill="1" applyBorder="1" applyAlignment="1">
      <alignment horizontal="center" vertical="center" wrapText="1"/>
    </xf>
    <xf numFmtId="192" fontId="5" fillId="46" borderId="1" xfId="0" applyNumberFormat="1" applyFont="1" applyFill="1" applyBorder="1" applyAlignment="1">
      <alignment horizontal="center" vertical="center" wrapText="1"/>
    </xf>
    <xf numFmtId="192" fontId="1" fillId="47" borderId="1" xfId="0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0" fontId="7" fillId="3" borderId="1" xfId="0" applyFont="1" applyFill="1" applyBorder="1" applyProtection="1">
      <protection hidden="1"/>
    </xf>
    <xf numFmtId="43" fontId="7" fillId="51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hidden="1"/>
    </xf>
    <xf numFmtId="187" fontId="5" fillId="52" borderId="1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hidden="1"/>
    </xf>
    <xf numFmtId="187" fontId="7" fillId="0" borderId="1" xfId="7" applyNumberFormat="1" applyFont="1" applyBorder="1"/>
    <xf numFmtId="43" fontId="5" fillId="0" borderId="1" xfId="7" applyFont="1" applyBorder="1"/>
    <xf numFmtId="187" fontId="7" fillId="3" borderId="1" xfId="7" applyNumberFormat="1" applyFont="1" applyFill="1" applyBorder="1"/>
    <xf numFmtId="43" fontId="7" fillId="0" borderId="1" xfId="7" applyFont="1" applyBorder="1"/>
    <xf numFmtId="192" fontId="1" fillId="0" borderId="0" xfId="0" applyNumberFormat="1" applyFont="1"/>
    <xf numFmtId="0" fontId="5" fillId="0" borderId="0" xfId="0" applyFont="1" applyAlignment="1">
      <alignment horizontal="left"/>
    </xf>
    <xf numFmtId="192" fontId="5" fillId="0" borderId="0" xfId="0" applyNumberFormat="1" applyFont="1" applyAlignment="1">
      <alignment horizontal="center"/>
    </xf>
    <xf numFmtId="0" fontId="5" fillId="0" borderId="0" xfId="7" applyNumberFormat="1" applyFont="1" applyAlignment="1">
      <alignment horizontal="center"/>
    </xf>
    <xf numFmtId="192" fontId="38" fillId="0" borderId="0" xfId="0" applyNumberFormat="1" applyFont="1"/>
    <xf numFmtId="0" fontId="6" fillId="53" borderId="1" xfId="0" applyFont="1" applyFill="1" applyBorder="1" applyAlignment="1">
      <alignment horizontal="center" vertical="center" wrapText="1"/>
    </xf>
    <xf numFmtId="0" fontId="6" fillId="53" borderId="1" xfId="0" applyFont="1" applyFill="1" applyBorder="1" applyAlignment="1">
      <alignment horizontal="center" vertical="center" textRotation="90" wrapText="1"/>
    </xf>
    <xf numFmtId="0" fontId="6" fillId="45" borderId="1" xfId="0" applyFont="1" applyFill="1" applyBorder="1" applyAlignment="1">
      <alignment horizontal="center" vertical="center" textRotation="90" wrapText="1"/>
    </xf>
    <xf numFmtId="192" fontId="5" fillId="47" borderId="1" xfId="0" applyNumberFormat="1" applyFont="1" applyFill="1" applyBorder="1" applyAlignment="1">
      <alignment horizontal="center" vertical="center" wrapText="1"/>
    </xf>
    <xf numFmtId="0" fontId="5" fillId="4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/>
      <protection hidden="1"/>
    </xf>
    <xf numFmtId="18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1" fillId="52" borderId="1" xfId="0" applyNumberFormat="1" applyFont="1" applyFill="1" applyBorder="1" applyProtection="1">
      <protection locked="0"/>
    </xf>
    <xf numFmtId="187" fontId="5" fillId="0" borderId="0" xfId="0" applyNumberFormat="1" applyFont="1"/>
    <xf numFmtId="0" fontId="7" fillId="5" borderId="1" xfId="0" applyFont="1" applyFill="1" applyBorder="1" applyAlignment="1" applyProtection="1">
      <alignment horizontal="left"/>
      <protection hidden="1"/>
    </xf>
    <xf numFmtId="187" fontId="9" fillId="52" borderId="1" xfId="0" applyNumberFormat="1" applyFont="1" applyFill="1" applyBorder="1" applyProtection="1">
      <protection locked="0"/>
    </xf>
    <xf numFmtId="0" fontId="39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left"/>
    </xf>
    <xf numFmtId="194" fontId="39" fillId="0" borderId="0" xfId="0" applyNumberFormat="1" applyFont="1" applyAlignment="1">
      <alignment horizontal="center"/>
    </xf>
    <xf numFmtId="0" fontId="40" fillId="0" borderId="0" xfId="0" applyFont="1"/>
    <xf numFmtId="0" fontId="1" fillId="0" borderId="3" xfId="0" applyFont="1" applyBorder="1"/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94" fontId="41" fillId="5" borderId="1" xfId="0" applyNumberFormat="1" applyFont="1" applyFill="1" applyBorder="1" applyAlignment="1">
      <alignment horizontal="center" textRotation="90" wrapText="1"/>
    </xf>
    <xf numFmtId="194" fontId="41" fillId="4" borderId="1" xfId="0" applyNumberFormat="1" applyFont="1" applyFill="1" applyBorder="1" applyAlignment="1">
      <alignment horizontal="center" textRotation="90" wrapText="1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1" xfId="0" applyFont="1" applyBorder="1" applyAlignment="1">
      <alignment horizontal="left"/>
    </xf>
    <xf numFmtId="187" fontId="39" fillId="0" borderId="1" xfId="0" applyNumberFormat="1" applyFont="1" applyBorder="1" applyAlignment="1">
      <alignment horizontal="center"/>
    </xf>
    <xf numFmtId="187" fontId="39" fillId="5" borderId="1" xfId="0" applyNumberFormat="1" applyFont="1" applyFill="1" applyBorder="1" applyAlignment="1">
      <alignment horizontal="center"/>
    </xf>
    <xf numFmtId="187" fontId="39" fillId="0" borderId="1" xfId="7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187" fontId="39" fillId="5" borderId="1" xfId="7" applyNumberFormat="1" applyFont="1" applyFill="1" applyBorder="1" applyAlignment="1">
      <alignment horizontal="center"/>
    </xf>
    <xf numFmtId="0" fontId="1" fillId="4" borderId="1" xfId="7" applyNumberFormat="1" applyFont="1" applyFill="1" applyBorder="1" applyAlignment="1" applyProtection="1">
      <alignment horizontal="center" wrapText="1" readingOrder="1"/>
    </xf>
    <xf numFmtId="43" fontId="1" fillId="2" borderId="1" xfId="7" applyFont="1" applyFill="1" applyBorder="1" applyAlignment="1">
      <alignment horizontal="center"/>
    </xf>
    <xf numFmtId="187" fontId="1" fillId="4" borderId="1" xfId="7" applyNumberFormat="1" applyFont="1" applyFill="1" applyBorder="1" applyAlignment="1">
      <alignment horizontal="center"/>
    </xf>
    <xf numFmtId="194" fontId="1" fillId="5" borderId="1" xfId="7" applyNumberFormat="1" applyFont="1" applyFill="1" applyBorder="1" applyAlignment="1">
      <alignment horizontal="center"/>
    </xf>
    <xf numFmtId="194" fontId="1" fillId="4" borderId="1" xfId="7" applyNumberFormat="1" applyFont="1" applyFill="1" applyBorder="1" applyAlignment="1">
      <alignment horizontal="center"/>
    </xf>
    <xf numFmtId="43" fontId="41" fillId="0" borderId="1" xfId="7" applyFont="1" applyBorder="1" applyAlignment="1">
      <alignment horizontal="center"/>
    </xf>
    <xf numFmtId="188" fontId="41" fillId="0" borderId="1" xfId="7" applyNumberFormat="1" applyFont="1" applyBorder="1" applyAlignment="1">
      <alignment horizontal="center"/>
    </xf>
    <xf numFmtId="0" fontId="41" fillId="0" borderId="1" xfId="7" applyNumberFormat="1" applyFont="1" applyFill="1" applyBorder="1" applyAlignment="1">
      <alignment horizontal="center"/>
    </xf>
    <xf numFmtId="188" fontId="41" fillId="0" borderId="1" xfId="7" applyNumberFormat="1" applyFont="1" applyFill="1" applyBorder="1" applyAlignment="1">
      <alignment horizontal="center"/>
    </xf>
    <xf numFmtId="0" fontId="39" fillId="0" borderId="1" xfId="8" applyFont="1" applyBorder="1" applyAlignment="1">
      <alignment horizontal="center"/>
    </xf>
    <xf numFmtId="0" fontId="39" fillId="0" borderId="1" xfId="8" applyFont="1" applyBorder="1"/>
    <xf numFmtId="40" fontId="39" fillId="0" borderId="1" xfId="8" applyNumberFormat="1" applyFont="1" applyBorder="1"/>
    <xf numFmtId="187" fontId="39" fillId="0" borderId="0" xfId="0" applyNumberFormat="1" applyFont="1"/>
    <xf numFmtId="0" fontId="39" fillId="5" borderId="1" xfId="8" applyFont="1" applyFill="1" applyBorder="1" applyAlignment="1">
      <alignment horizontal="center"/>
    </xf>
    <xf numFmtId="0" fontId="39" fillId="5" borderId="1" xfId="8" applyFont="1" applyFill="1" applyBorder="1"/>
    <xf numFmtId="40" fontId="39" fillId="5" borderId="1" xfId="8" applyNumberFormat="1" applyFont="1" applyFill="1" applyBorder="1"/>
    <xf numFmtId="0" fontId="1" fillId="0" borderId="1" xfId="8" applyFont="1" applyBorder="1" applyAlignment="1">
      <alignment horizontal="center"/>
    </xf>
    <xf numFmtId="0" fontId="1" fillId="0" borderId="1" xfId="8" applyFont="1" applyBorder="1"/>
    <xf numFmtId="40" fontId="1" fillId="0" borderId="1" xfId="8" applyNumberFormat="1" applyFont="1" applyBorder="1"/>
    <xf numFmtId="187" fontId="42" fillId="4" borderId="1" xfId="7" applyNumberFormat="1" applyFont="1" applyFill="1" applyBorder="1" applyAlignment="1">
      <alignment horizontal="center"/>
    </xf>
    <xf numFmtId="0" fontId="43" fillId="0" borderId="0" xfId="0" applyFont="1"/>
    <xf numFmtId="2" fontId="43" fillId="0" borderId="0" xfId="0" applyNumberFormat="1" applyFont="1"/>
    <xf numFmtId="0" fontId="7" fillId="0" borderId="0" xfId="0" applyFont="1" applyAlignment="1">
      <alignment horizontal="right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/>
    </xf>
    <xf numFmtId="2" fontId="1" fillId="8" borderId="28" xfId="0" applyNumberFormat="1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2" fontId="9" fillId="4" borderId="28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92" fontId="5" fillId="0" borderId="3" xfId="0" applyNumberFormat="1" applyFont="1" applyBorder="1" applyAlignment="1">
      <alignment horizontal="left"/>
    </xf>
    <xf numFmtId="193" fontId="5" fillId="0" borderId="0" xfId="0" applyNumberFormat="1" applyFont="1" applyAlignment="1">
      <alignment horizontal="center"/>
    </xf>
    <xf numFmtId="188" fontId="1" fillId="0" borderId="0" xfId="7" applyNumberFormat="1" applyFont="1"/>
    <xf numFmtId="188" fontId="1" fillId="0" borderId="31" xfId="7" applyNumberFormat="1" applyFont="1" applyBorder="1" applyAlignment="1">
      <alignment horizontal="center"/>
    </xf>
    <xf numFmtId="188" fontId="1" fillId="0" borderId="0" xfId="7" applyNumberFormat="1" applyFont="1" applyAlignment="1">
      <alignment horizontal="center"/>
    </xf>
    <xf numFmtId="193" fontId="5" fillId="49" borderId="1" xfId="0" applyNumberFormat="1" applyFont="1" applyFill="1" applyBorder="1" applyAlignment="1">
      <alignment horizontal="center" vertical="center" wrapText="1"/>
    </xf>
    <xf numFmtId="192" fontId="5" fillId="49" borderId="1" xfId="0" applyNumberFormat="1" applyFont="1" applyFill="1" applyBorder="1" applyAlignment="1">
      <alignment horizontal="center" vertical="center" wrapText="1"/>
    </xf>
    <xf numFmtId="192" fontId="5" fillId="49" borderId="1" xfId="0" applyNumberFormat="1" applyFont="1" applyFill="1" applyBorder="1" applyAlignment="1">
      <alignment horizontal="center" vertical="center"/>
    </xf>
    <xf numFmtId="192" fontId="5" fillId="65" borderId="1" xfId="0" applyNumberFormat="1" applyFont="1" applyFill="1" applyBorder="1" applyAlignment="1">
      <alignment horizontal="center" vertical="center" wrapText="1"/>
    </xf>
    <xf numFmtId="192" fontId="5" fillId="66" borderId="1" xfId="0" applyNumberFormat="1" applyFont="1" applyFill="1" applyBorder="1" applyAlignment="1">
      <alignment horizontal="center" vertical="center" wrapText="1"/>
    </xf>
    <xf numFmtId="188" fontId="1" fillId="0" borderId="0" xfId="7" applyNumberFormat="1" applyFont="1" applyAlignment="1">
      <alignment horizontal="center" vertical="center" wrapText="1"/>
    </xf>
    <xf numFmtId="192" fontId="5" fillId="0" borderId="0" xfId="0" applyNumberFormat="1" applyFont="1" applyAlignment="1">
      <alignment horizontal="center" vertical="center" wrapText="1"/>
    </xf>
    <xf numFmtId="192" fontId="5" fillId="0" borderId="1" xfId="0" applyNumberFormat="1" applyFont="1" applyBorder="1" applyProtection="1">
      <protection hidden="1"/>
    </xf>
    <xf numFmtId="192" fontId="5" fillId="51" borderId="1" xfId="0" applyNumberFormat="1" applyFont="1" applyFill="1" applyBorder="1" applyProtection="1">
      <protection locked="0"/>
    </xf>
    <xf numFmtId="192" fontId="1" fillId="55" borderId="1" xfId="7" applyNumberFormat="1" applyFont="1" applyFill="1" applyBorder="1" applyAlignment="1" applyProtection="1">
      <alignment horizontal="center"/>
      <protection locked="0"/>
    </xf>
    <xf numFmtId="187" fontId="5" fillId="2" borderId="1" xfId="7" applyNumberFormat="1" applyFont="1" applyFill="1" applyBorder="1" applyAlignment="1" applyProtection="1">
      <protection locked="0"/>
    </xf>
    <xf numFmtId="187" fontId="5" fillId="0" borderId="1" xfId="7" applyNumberFormat="1" applyFont="1" applyFill="1" applyBorder="1" applyAlignment="1" applyProtection="1">
      <alignment horizontal="center"/>
      <protection locked="0"/>
    </xf>
    <xf numFmtId="193" fontId="5" fillId="55" borderId="1" xfId="0" applyNumberFormat="1" applyFont="1" applyFill="1" applyBorder="1" applyAlignment="1" applyProtection="1">
      <alignment horizontal="center"/>
      <protection hidden="1"/>
    </xf>
    <xf numFmtId="187" fontId="1" fillId="0" borderId="1" xfId="7" applyNumberFormat="1" applyFont="1" applyFill="1" applyBorder="1" applyAlignment="1" applyProtection="1">
      <alignment horizontal="center"/>
      <protection locked="0"/>
    </xf>
    <xf numFmtId="192" fontId="5" fillId="55" borderId="1" xfId="0" applyNumberFormat="1" applyFont="1" applyFill="1" applyBorder="1"/>
    <xf numFmtId="193" fontId="42" fillId="59" borderId="1" xfId="0" applyNumberFormat="1" applyFont="1" applyFill="1" applyBorder="1" applyAlignment="1" applyProtection="1">
      <alignment horizontal="center"/>
      <protection hidden="1"/>
    </xf>
    <xf numFmtId="192" fontId="1" fillId="4" borderId="1" xfId="0" applyNumberFormat="1" applyFont="1" applyFill="1" applyBorder="1"/>
    <xf numFmtId="192" fontId="42" fillId="59" borderId="1" xfId="7" applyNumberFormat="1" applyFont="1" applyFill="1" applyBorder="1" applyAlignment="1" applyProtection="1">
      <alignment horizontal="center"/>
      <protection locked="0"/>
    </xf>
    <xf numFmtId="187" fontId="42" fillId="59" borderId="1" xfId="7" applyNumberFormat="1" applyFont="1" applyFill="1" applyBorder="1" applyAlignment="1" applyProtection="1">
      <alignment horizontal="center"/>
      <protection locked="0"/>
    </xf>
    <xf numFmtId="187" fontId="5" fillId="67" borderId="1" xfId="7" applyNumberFormat="1" applyFont="1" applyFill="1" applyBorder="1" applyAlignment="1" applyProtection="1">
      <alignment horizontal="center"/>
      <protection locked="0"/>
    </xf>
    <xf numFmtId="187" fontId="5" fillId="68" borderId="1" xfId="7" applyNumberFormat="1" applyFont="1" applyFill="1" applyBorder="1" applyAlignment="1" applyProtection="1">
      <alignment horizontal="center"/>
      <protection locked="0"/>
    </xf>
    <xf numFmtId="192" fontId="1" fillId="64" borderId="1" xfId="0" applyNumberFormat="1" applyFont="1" applyFill="1" applyBorder="1"/>
    <xf numFmtId="192" fontId="5" fillId="3" borderId="1" xfId="0" applyNumberFormat="1" applyFont="1" applyFill="1" applyBorder="1" applyProtection="1">
      <protection hidden="1"/>
    </xf>
    <xf numFmtId="194" fontId="1" fillId="2" borderId="1" xfId="7" applyNumberFormat="1" applyFont="1" applyFill="1" applyBorder="1" applyAlignment="1" applyProtection="1">
      <protection locked="0"/>
    </xf>
    <xf numFmtId="193" fontId="5" fillId="0" borderId="1" xfId="0" applyNumberFormat="1" applyFont="1" applyBorder="1" applyAlignment="1" applyProtection="1">
      <alignment horizontal="center"/>
      <protection hidden="1"/>
    </xf>
    <xf numFmtId="193" fontId="5" fillId="3" borderId="1" xfId="0" applyNumberFormat="1" applyFont="1" applyFill="1" applyBorder="1" applyAlignment="1" applyProtection="1">
      <alignment horizontal="center"/>
      <protection hidden="1"/>
    </xf>
    <xf numFmtId="17" fontId="5" fillId="0" borderId="1" xfId="0" applyNumberFormat="1" applyFont="1" applyBorder="1" applyAlignment="1">
      <alignment horizontal="center"/>
    </xf>
    <xf numFmtId="0" fontId="1" fillId="0" borderId="1" xfId="0" applyFont="1" applyBorder="1" applyProtection="1">
      <protection hidden="1"/>
    </xf>
    <xf numFmtId="0" fontId="44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1" fillId="5" borderId="1" xfId="0" applyFont="1" applyFill="1" applyBorder="1" applyProtection="1">
      <protection hidden="1"/>
    </xf>
    <xf numFmtId="0" fontId="5" fillId="5" borderId="1" xfId="0" applyFont="1" applyFill="1" applyBorder="1"/>
    <xf numFmtId="43" fontId="5" fillId="0" borderId="0" xfId="7" applyFont="1" applyFill="1"/>
    <xf numFmtId="17" fontId="5" fillId="62" borderId="1" xfId="0" applyNumberFormat="1" applyFont="1" applyFill="1" applyBorder="1" applyAlignment="1">
      <alignment horizontal="center"/>
    </xf>
    <xf numFmtId="0" fontId="5" fillId="62" borderId="1" xfId="0" applyFont="1" applyFill="1" applyBorder="1"/>
    <xf numFmtId="0" fontId="45" fillId="0" borderId="0" xfId="0" applyFont="1"/>
    <xf numFmtId="0" fontId="46" fillId="0" borderId="0" xfId="0" applyFont="1"/>
    <xf numFmtId="0" fontId="45" fillId="0" borderId="0" xfId="0" applyFont="1" applyAlignment="1">
      <alignment horizontal="center"/>
    </xf>
    <xf numFmtId="0" fontId="45" fillId="3" borderId="0" xfId="0" applyFont="1" applyFill="1"/>
    <xf numFmtId="0" fontId="1" fillId="0" borderId="1" xfId="0" applyFont="1" applyBorder="1" applyAlignment="1">
      <alignment horizontal="center" vertical="center"/>
    </xf>
    <xf numFmtId="192" fontId="5" fillId="7" borderId="9" xfId="0" applyNumberFormat="1" applyFont="1" applyFill="1" applyBorder="1" applyAlignment="1">
      <alignment horizontal="center" vertical="center" wrapText="1"/>
    </xf>
    <xf numFmtId="192" fontId="5" fillId="7" borderId="2" xfId="0" applyNumberFormat="1" applyFont="1" applyFill="1" applyBorder="1" applyAlignment="1">
      <alignment horizontal="center" vertical="center" wrapText="1"/>
    </xf>
    <xf numFmtId="193" fontId="5" fillId="7" borderId="9" xfId="0" applyNumberFormat="1" applyFont="1" applyFill="1" applyBorder="1" applyAlignment="1">
      <alignment horizontal="center" vertical="center" wrapText="1"/>
    </xf>
    <xf numFmtId="193" fontId="5" fillId="7" borderId="2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92" fontId="5" fillId="7" borderId="7" xfId="0" applyNumberFormat="1" applyFont="1" applyFill="1" applyBorder="1" applyAlignment="1">
      <alignment horizontal="center" vertical="center" wrapText="1"/>
    </xf>
    <xf numFmtId="192" fontId="5" fillId="7" borderId="27" xfId="0" applyNumberFormat="1" applyFont="1" applyFill="1" applyBorder="1" applyAlignment="1">
      <alignment horizontal="center" vertical="center" wrapText="1"/>
    </xf>
    <xf numFmtId="0" fontId="49" fillId="3" borderId="0" xfId="0" applyFont="1" applyFill="1"/>
    <xf numFmtId="0" fontId="48" fillId="2" borderId="1" xfId="0" applyFont="1" applyFill="1" applyBorder="1" applyAlignment="1">
      <alignment horizontal="center" vertical="center" wrapText="1"/>
    </xf>
    <xf numFmtId="0" fontId="48" fillId="5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0" fontId="48" fillId="55" borderId="1" xfId="0" applyFont="1" applyFill="1" applyBorder="1" applyAlignment="1">
      <alignment horizontal="center" vertical="center"/>
    </xf>
    <xf numFmtId="2" fontId="48" fillId="55" borderId="1" xfId="7" applyNumberFormat="1" applyFont="1" applyFill="1" applyBorder="1" applyAlignment="1">
      <alignment horizontal="center" vertical="center"/>
    </xf>
    <xf numFmtId="0" fontId="48" fillId="56" borderId="1" xfId="0" applyFont="1" applyFill="1" applyBorder="1" applyAlignment="1">
      <alignment horizontal="center" vertical="center"/>
    </xf>
    <xf numFmtId="2" fontId="48" fillId="56" borderId="1" xfId="7" applyNumberFormat="1" applyFont="1" applyFill="1" applyBorder="1" applyAlignment="1">
      <alignment horizontal="center" vertical="center"/>
    </xf>
    <xf numFmtId="0" fontId="48" fillId="57" borderId="1" xfId="0" applyFont="1" applyFill="1" applyBorder="1" applyAlignment="1">
      <alignment horizontal="center" vertical="center"/>
    </xf>
    <xf numFmtId="2" fontId="48" fillId="57" borderId="1" xfId="7" applyNumberFormat="1" applyFont="1" applyFill="1" applyBorder="1" applyAlignment="1">
      <alignment horizontal="center" vertical="center"/>
    </xf>
    <xf numFmtId="0" fontId="48" fillId="58" borderId="1" xfId="0" applyFont="1" applyFill="1" applyBorder="1" applyAlignment="1">
      <alignment horizontal="center" vertical="center"/>
    </xf>
    <xf numFmtId="2" fontId="48" fillId="58" borderId="1" xfId="7" applyNumberFormat="1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center"/>
    </xf>
    <xf numFmtId="2" fontId="48" fillId="5" borderId="9" xfId="7" applyNumberFormat="1" applyFont="1" applyFill="1" applyBorder="1" applyAlignment="1">
      <alignment horizontal="center" vertical="center"/>
    </xf>
    <xf numFmtId="2" fontId="48" fillId="40" borderId="9" xfId="7" applyNumberFormat="1" applyFont="1" applyFill="1" applyBorder="1" applyAlignment="1">
      <alignment horizontal="center" vertical="center"/>
    </xf>
    <xf numFmtId="0" fontId="48" fillId="40" borderId="1" xfId="0" applyFont="1" applyFill="1" applyBorder="1" applyAlignment="1">
      <alignment horizontal="center" vertical="center"/>
    </xf>
    <xf numFmtId="0" fontId="50" fillId="46" borderId="9" xfId="0" applyFont="1" applyFill="1" applyBorder="1" applyAlignment="1">
      <alignment horizontal="center" vertical="center"/>
    </xf>
    <xf numFmtId="2" fontId="50" fillId="46" borderId="9" xfId="7" applyNumberFormat="1" applyFont="1" applyFill="1" applyBorder="1" applyAlignment="1">
      <alignment horizontal="center" vertical="center"/>
    </xf>
    <xf numFmtId="0" fontId="50" fillId="46" borderId="1" xfId="0" applyFont="1" applyFill="1" applyBorder="1" applyAlignment="1">
      <alignment horizontal="center" vertical="center"/>
    </xf>
    <xf numFmtId="2" fontId="50" fillId="46" borderId="1" xfId="7" applyNumberFormat="1" applyFont="1" applyFill="1" applyBorder="1" applyAlignment="1">
      <alignment horizontal="center" vertical="center"/>
    </xf>
    <xf numFmtId="0" fontId="51" fillId="59" borderId="9" xfId="0" applyFont="1" applyFill="1" applyBorder="1" applyAlignment="1">
      <alignment horizontal="center" vertical="center"/>
    </xf>
    <xf numFmtId="2" fontId="51" fillId="59" borderId="9" xfId="7" applyNumberFormat="1" applyFont="1" applyFill="1" applyBorder="1" applyAlignment="1">
      <alignment horizontal="center" vertical="center"/>
    </xf>
    <xf numFmtId="0" fontId="51" fillId="59" borderId="1" xfId="0" applyFont="1" applyFill="1" applyBorder="1" applyAlignment="1">
      <alignment horizontal="center" vertical="center"/>
    </xf>
    <xf numFmtId="2" fontId="51" fillId="59" borderId="1" xfId="7" applyNumberFormat="1" applyFont="1" applyFill="1" applyBorder="1" applyAlignment="1">
      <alignment horizontal="center" vertical="center"/>
    </xf>
    <xf numFmtId="0" fontId="48" fillId="3" borderId="28" xfId="0" applyFont="1" applyFill="1" applyBorder="1" applyAlignment="1">
      <alignment horizontal="center"/>
    </xf>
    <xf numFmtId="0" fontId="48" fillId="4" borderId="28" xfId="0" applyFont="1" applyFill="1" applyBorder="1" applyAlignment="1">
      <alignment horizontal="center"/>
    </xf>
    <xf numFmtId="2" fontId="48" fillId="4" borderId="28" xfId="7" applyNumberFormat="1" applyFont="1" applyFill="1" applyBorder="1" applyAlignment="1">
      <alignment horizontal="center"/>
    </xf>
    <xf numFmtId="0" fontId="48" fillId="2" borderId="28" xfId="0" applyFont="1" applyFill="1" applyBorder="1" applyAlignment="1">
      <alignment horizontal="center"/>
    </xf>
    <xf numFmtId="2" fontId="48" fillId="2" borderId="28" xfId="7" applyNumberFormat="1" applyFont="1" applyFill="1" applyBorder="1" applyAlignment="1">
      <alignment horizontal="center"/>
    </xf>
    <xf numFmtId="0" fontId="48" fillId="60" borderId="28" xfId="0" applyFont="1" applyFill="1" applyBorder="1" applyAlignment="1">
      <alignment horizontal="center"/>
    </xf>
    <xf numFmtId="2" fontId="48" fillId="60" borderId="28" xfId="7" applyNumberFormat="1" applyFont="1" applyFill="1" applyBorder="1" applyAlignment="1">
      <alignment horizontal="center"/>
    </xf>
    <xf numFmtId="0" fontId="49" fillId="3" borderId="0" xfId="0" applyFont="1" applyFill="1" applyAlignment="1">
      <alignment horizontal="center"/>
    </xf>
    <xf numFmtId="43" fontId="35" fillId="0" borderId="1" xfId="7" applyFont="1" applyBorder="1"/>
    <xf numFmtId="43" fontId="35" fillId="5" borderId="1" xfId="7" applyFont="1" applyFill="1" applyBorder="1"/>
    <xf numFmtId="187" fontId="36" fillId="0" borderId="4" xfId="7" applyNumberFormat="1" applyFont="1" applyFill="1" applyBorder="1" applyAlignment="1">
      <alignment horizontal="right" vertical="center"/>
    </xf>
    <xf numFmtId="194" fontId="36" fillId="0" borderId="1" xfId="7" applyNumberFormat="1" applyFont="1" applyFill="1" applyBorder="1" applyAlignment="1">
      <alignment horizontal="right" vertical="center"/>
    </xf>
    <xf numFmtId="194" fontId="36" fillId="0" borderId="4" xfId="7" applyNumberFormat="1" applyFont="1" applyFill="1" applyBorder="1" applyAlignment="1">
      <alignment horizontal="right" vertical="center"/>
    </xf>
    <xf numFmtId="188" fontId="37" fillId="0" borderId="1" xfId="7" applyNumberFormat="1" applyFont="1" applyFill="1" applyBorder="1" applyAlignment="1" applyProtection="1">
      <alignment horizontal="center"/>
      <protection hidden="1"/>
    </xf>
    <xf numFmtId="187" fontId="36" fillId="5" borderId="4" xfId="7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52" fillId="0" borderId="0" xfId="0" applyFont="1"/>
    <xf numFmtId="0" fontId="1" fillId="8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94" fontId="41" fillId="5" borderId="1" xfId="0" applyNumberFormat="1" applyFont="1" applyFill="1" applyBorder="1" applyAlignment="1">
      <alignment horizontal="center" vertical="center" wrapText="1"/>
    </xf>
    <xf numFmtId="194" fontId="41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1" fillId="65" borderId="1" xfId="7" applyNumberFormat="1" applyFont="1" applyFill="1" applyBorder="1" applyAlignment="1">
      <alignment horizontal="center"/>
    </xf>
    <xf numFmtId="38" fontId="1" fillId="65" borderId="1" xfId="0" applyNumberFormat="1" applyFont="1" applyFill="1" applyBorder="1" applyAlignment="1">
      <alignment horizontal="center"/>
    </xf>
    <xf numFmtId="0" fontId="1" fillId="65" borderId="1" xfId="7" applyNumberFormat="1" applyFont="1" applyFill="1" applyBorder="1" applyAlignment="1">
      <alignment horizontal="center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3" fontId="39" fillId="0" borderId="0" xfId="7" applyFont="1" applyAlignment="1">
      <alignment horizontal="center" vertical="center"/>
    </xf>
    <xf numFmtId="192" fontId="5" fillId="55" borderId="1" xfId="7" applyNumberFormat="1" applyFont="1" applyFill="1" applyBorder="1" applyAlignment="1" applyProtection="1">
      <alignment horizontal="center"/>
      <protection locked="0"/>
    </xf>
    <xf numFmtId="193" fontId="1" fillId="55" borderId="1" xfId="7" applyNumberFormat="1" applyFont="1" applyFill="1" applyBorder="1" applyAlignment="1" applyProtection="1">
      <alignment horizontal="center"/>
      <protection locked="0"/>
    </xf>
    <xf numFmtId="194" fontId="1" fillId="2" borderId="1" xfId="7" applyNumberFormat="1" applyFont="1" applyFill="1" applyBorder="1" applyAlignment="1" applyProtection="1">
      <alignment horizontal="right"/>
      <protection locked="0"/>
    </xf>
    <xf numFmtId="193" fontId="42" fillId="59" borderId="1" xfId="7" applyNumberFormat="1" applyFont="1" applyFill="1" applyBorder="1" applyAlignment="1" applyProtection="1">
      <alignment horizontal="center"/>
      <protection locked="0"/>
    </xf>
    <xf numFmtId="192" fontId="1" fillId="55" borderId="1" xfId="0" applyNumberFormat="1" applyFont="1" applyFill="1" applyBorder="1"/>
    <xf numFmtId="192" fontId="5" fillId="4" borderId="1" xfId="0" applyNumberFormat="1" applyFont="1" applyFill="1" applyBorder="1"/>
    <xf numFmtId="192" fontId="42" fillId="59" borderId="1" xfId="0" applyNumberFormat="1" applyFont="1" applyFill="1" applyBorder="1"/>
    <xf numFmtId="192" fontId="1" fillId="0" borderId="1" xfId="7" applyNumberFormat="1" applyFont="1" applyFill="1" applyBorder="1" applyAlignment="1" applyProtection="1">
      <alignment horizontal="center"/>
      <protection locked="0"/>
    </xf>
    <xf numFmtId="187" fontId="1" fillId="2" borderId="1" xfId="7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47" fillId="3" borderId="0" xfId="0" applyFont="1" applyFill="1" applyAlignment="1">
      <alignment horizontal="center"/>
    </xf>
    <xf numFmtId="0" fontId="48" fillId="40" borderId="9" xfId="0" applyFont="1" applyFill="1" applyBorder="1" applyAlignment="1">
      <alignment horizontal="center" vertical="center"/>
    </xf>
    <xf numFmtId="0" fontId="48" fillId="40" borderId="2" xfId="0" applyFont="1" applyFill="1" applyBorder="1" applyAlignment="1">
      <alignment horizontal="center" vertical="center"/>
    </xf>
    <xf numFmtId="2" fontId="48" fillId="40" borderId="9" xfId="7" applyNumberFormat="1" applyFont="1" applyFill="1" applyBorder="1" applyAlignment="1">
      <alignment horizontal="center" vertical="center"/>
    </xf>
    <xf numFmtId="2" fontId="48" fillId="40" borderId="2" xfId="7" applyNumberFormat="1" applyFont="1" applyFill="1" applyBorder="1" applyAlignment="1">
      <alignment horizontal="center" vertical="center"/>
    </xf>
    <xf numFmtId="2" fontId="48" fillId="40" borderId="8" xfId="7" applyNumberFormat="1" applyFont="1" applyFill="1" applyBorder="1" applyAlignment="1">
      <alignment horizontal="center" vertical="center"/>
    </xf>
    <xf numFmtId="2" fontId="48" fillId="40" borderId="32" xfId="7" applyNumberFormat="1" applyFont="1" applyFill="1" applyBorder="1" applyAlignment="1">
      <alignment horizontal="center" vertical="center"/>
    </xf>
    <xf numFmtId="0" fontId="48" fillId="40" borderId="4" xfId="0" applyFont="1" applyFill="1" applyBorder="1" applyAlignment="1">
      <alignment horizontal="center" vertical="center"/>
    </xf>
    <xf numFmtId="0" fontId="48" fillId="40" borderId="6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54" borderId="1" xfId="0" applyFont="1" applyFill="1" applyBorder="1" applyAlignment="1">
      <alignment horizontal="center" vertical="center" wrapText="1"/>
    </xf>
    <xf numFmtId="0" fontId="48" fillId="58" borderId="9" xfId="0" applyFont="1" applyFill="1" applyBorder="1" applyAlignment="1">
      <alignment horizontal="center" vertical="center"/>
    </xf>
    <xf numFmtId="0" fontId="48" fillId="58" borderId="2" xfId="0" applyFont="1" applyFill="1" applyBorder="1" applyAlignment="1">
      <alignment horizontal="center" vertical="center"/>
    </xf>
    <xf numFmtId="2" fontId="48" fillId="58" borderId="9" xfId="7" applyNumberFormat="1" applyFont="1" applyFill="1" applyBorder="1" applyAlignment="1">
      <alignment horizontal="center" vertical="center"/>
    </xf>
    <xf numFmtId="2" fontId="48" fillId="58" borderId="2" xfId="7" applyNumberFormat="1" applyFont="1" applyFill="1" applyBorder="1" applyAlignment="1">
      <alignment horizontal="center" vertical="center"/>
    </xf>
    <xf numFmtId="0" fontId="48" fillId="58" borderId="4" xfId="0" applyFont="1" applyFill="1" applyBorder="1" applyAlignment="1">
      <alignment horizontal="center" vertical="center"/>
    </xf>
    <xf numFmtId="0" fontId="48" fillId="58" borderId="6" xfId="0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2" fontId="48" fillId="5" borderId="9" xfId="7" applyNumberFormat="1" applyFont="1" applyFill="1" applyBorder="1" applyAlignment="1">
      <alignment horizontal="center" vertical="center"/>
    </xf>
    <xf numFmtId="2" fontId="48" fillId="5" borderId="2" xfId="7" applyNumberFormat="1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horizontal="center" vertical="center"/>
    </xf>
    <xf numFmtId="0" fontId="48" fillId="5" borderId="6" xfId="0" applyFont="1" applyFill="1" applyBorder="1" applyAlignment="1">
      <alignment horizontal="center" vertical="center"/>
    </xf>
    <xf numFmtId="192" fontId="35" fillId="46" borderId="1" xfId="0" applyNumberFormat="1" applyFont="1" applyFill="1" applyBorder="1" applyAlignment="1">
      <alignment horizontal="center" vertical="center" wrapText="1"/>
    </xf>
    <xf numFmtId="193" fontId="35" fillId="7" borderId="9" xfId="0" applyNumberFormat="1" applyFont="1" applyFill="1" applyBorder="1" applyAlignment="1">
      <alignment horizontal="center" vertical="center" textRotation="90" wrapText="1"/>
    </xf>
    <xf numFmtId="193" fontId="35" fillId="7" borderId="5" xfId="0" applyNumberFormat="1" applyFont="1" applyFill="1" applyBorder="1" applyAlignment="1">
      <alignment horizontal="center" vertical="center" textRotation="90" wrapText="1"/>
    </xf>
    <xf numFmtId="193" fontId="35" fillId="7" borderId="2" xfId="0" applyNumberFormat="1" applyFont="1" applyFill="1" applyBorder="1" applyAlignment="1">
      <alignment horizontal="center" vertical="center" textRotation="90" wrapText="1"/>
    </xf>
    <xf numFmtId="192" fontId="35" fillId="0" borderId="0" xfId="0" applyNumberFormat="1" applyFont="1" applyAlignment="1">
      <alignment horizontal="center"/>
    </xf>
    <xf numFmtId="192" fontId="35" fillId="7" borderId="1" xfId="0" applyNumberFormat="1" applyFont="1" applyFill="1" applyBorder="1" applyAlignment="1">
      <alignment horizontal="center" vertical="center" wrapText="1"/>
    </xf>
    <xf numFmtId="192" fontId="35" fillId="4" borderId="9" xfId="0" applyNumberFormat="1" applyFont="1" applyFill="1" applyBorder="1" applyAlignment="1">
      <alignment horizontal="center" vertical="center" wrapText="1"/>
    </xf>
    <xf numFmtId="192" fontId="35" fillId="4" borderId="2" xfId="0" applyNumberFormat="1" applyFont="1" applyFill="1" applyBorder="1" applyAlignment="1">
      <alignment horizontal="center" vertical="center" wrapText="1"/>
    </xf>
    <xf numFmtId="187" fontId="35" fillId="4" borderId="9" xfId="0" applyNumberFormat="1" applyFont="1" applyFill="1" applyBorder="1" applyAlignment="1">
      <alignment horizontal="center" vertical="center" wrapText="1"/>
    </xf>
    <xf numFmtId="187" fontId="35" fillId="4" borderId="2" xfId="0" applyNumberFormat="1" applyFont="1" applyFill="1" applyBorder="1" applyAlignment="1">
      <alignment horizontal="center" vertical="center" wrapText="1"/>
    </xf>
    <xf numFmtId="0" fontId="35" fillId="49" borderId="9" xfId="0" applyFont="1" applyFill="1" applyBorder="1" applyAlignment="1">
      <alignment horizontal="center" vertical="center" wrapText="1"/>
    </xf>
    <xf numFmtId="0" fontId="35" fillId="49" borderId="2" xfId="0" applyFont="1" applyFill="1" applyBorder="1" applyAlignment="1">
      <alignment horizontal="center" vertical="center" wrapText="1"/>
    </xf>
    <xf numFmtId="193" fontId="35" fillId="7" borderId="1" xfId="0" applyNumberFormat="1" applyFont="1" applyFill="1" applyBorder="1" applyAlignment="1">
      <alignment horizontal="center" vertical="center" textRotation="90" wrapText="1"/>
    </xf>
    <xf numFmtId="192" fontId="35" fillId="7" borderId="9" xfId="0" applyNumberFormat="1" applyFont="1" applyFill="1" applyBorder="1" applyAlignment="1">
      <alignment horizontal="center" vertical="center" textRotation="90" wrapText="1"/>
    </xf>
    <xf numFmtId="192" fontId="35" fillId="7" borderId="5" xfId="0" applyNumberFormat="1" applyFont="1" applyFill="1" applyBorder="1" applyAlignment="1">
      <alignment horizontal="center" vertical="center" textRotation="90" wrapText="1"/>
    </xf>
    <xf numFmtId="192" fontId="35" fillId="7" borderId="2" xfId="0" applyNumberFormat="1" applyFont="1" applyFill="1" applyBorder="1" applyAlignment="1">
      <alignment horizontal="center" vertical="center" textRotation="90" wrapText="1"/>
    </xf>
    <xf numFmtId="193" fontId="35" fillId="4" borderId="1" xfId="0" applyNumberFormat="1" applyFont="1" applyFill="1" applyBorder="1" applyAlignment="1">
      <alignment horizontal="center" vertical="center" textRotation="90" wrapText="1"/>
    </xf>
    <xf numFmtId="187" fontId="35" fillId="7" borderId="9" xfId="7" applyNumberFormat="1" applyFont="1" applyFill="1" applyBorder="1" applyAlignment="1">
      <alignment horizontal="center" vertical="center" wrapText="1"/>
    </xf>
    <xf numFmtId="187" fontId="35" fillId="7" borderId="5" xfId="7" applyNumberFormat="1" applyFont="1" applyFill="1" applyBorder="1" applyAlignment="1">
      <alignment horizontal="center" vertical="center" wrapText="1"/>
    </xf>
    <xf numFmtId="187" fontId="35" fillId="7" borderId="2" xfId="7" applyNumberFormat="1" applyFont="1" applyFill="1" applyBorder="1" applyAlignment="1">
      <alignment horizontal="center" vertical="center" wrapText="1"/>
    </xf>
    <xf numFmtId="187" fontId="35" fillId="5" borderId="9" xfId="7" applyNumberFormat="1" applyFont="1" applyFill="1" applyBorder="1" applyAlignment="1">
      <alignment horizontal="center" vertical="center" wrapText="1"/>
    </xf>
    <xf numFmtId="187" fontId="35" fillId="5" borderId="5" xfId="7" applyNumberFormat="1" applyFont="1" applyFill="1" applyBorder="1" applyAlignment="1">
      <alignment horizontal="center" vertical="center" wrapText="1"/>
    </xf>
    <xf numFmtId="187" fontId="35" fillId="5" borderId="2" xfId="7" applyNumberFormat="1" applyFont="1" applyFill="1" applyBorder="1" applyAlignment="1">
      <alignment horizontal="center" vertical="center" wrapText="1"/>
    </xf>
    <xf numFmtId="192" fontId="35" fillId="46" borderId="9" xfId="0" applyNumberFormat="1" applyFont="1" applyFill="1" applyBorder="1" applyAlignment="1">
      <alignment horizontal="center" vertical="center" wrapText="1"/>
    </xf>
    <xf numFmtId="192" fontId="35" fillId="46" borderId="5" xfId="0" applyNumberFormat="1" applyFont="1" applyFill="1" applyBorder="1" applyAlignment="1">
      <alignment horizontal="center" vertical="center" wrapText="1"/>
    </xf>
    <xf numFmtId="192" fontId="35" fillId="46" borderId="2" xfId="0" applyNumberFormat="1" applyFont="1" applyFill="1" applyBorder="1" applyAlignment="1">
      <alignment horizontal="center" vertical="center" wrapText="1"/>
    </xf>
    <xf numFmtId="192" fontId="35" fillId="47" borderId="9" xfId="0" applyNumberFormat="1" applyFont="1" applyFill="1" applyBorder="1" applyAlignment="1">
      <alignment horizontal="center" vertical="center" wrapText="1"/>
    </xf>
    <xf numFmtId="192" fontId="35" fillId="47" borderId="5" xfId="0" applyNumberFormat="1" applyFont="1" applyFill="1" applyBorder="1" applyAlignment="1">
      <alignment horizontal="center" vertical="center" wrapText="1"/>
    </xf>
    <xf numFmtId="192" fontId="35" fillId="47" borderId="2" xfId="0" applyNumberFormat="1" applyFont="1" applyFill="1" applyBorder="1" applyAlignment="1">
      <alignment horizontal="center" vertical="center" wrapText="1"/>
    </xf>
    <xf numFmtId="0" fontId="35" fillId="47" borderId="9" xfId="0" applyFont="1" applyFill="1" applyBorder="1" applyAlignment="1">
      <alignment horizontal="center" vertical="center" wrapText="1"/>
    </xf>
    <xf numFmtId="0" fontId="35" fillId="47" borderId="5" xfId="0" applyFont="1" applyFill="1" applyBorder="1" applyAlignment="1">
      <alignment horizontal="center" vertical="center" wrapText="1"/>
    </xf>
    <xf numFmtId="0" fontId="35" fillId="47" borderId="2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6" fillId="49" borderId="9" xfId="0" applyFont="1" applyFill="1" applyBorder="1" applyAlignment="1">
      <alignment horizontal="center" vertical="center" wrapText="1"/>
    </xf>
    <xf numFmtId="0" fontId="36" fillId="49" borderId="2" xfId="0" applyFont="1" applyFill="1" applyBorder="1" applyAlignment="1">
      <alignment horizontal="center" vertical="center" wrapText="1"/>
    </xf>
    <xf numFmtId="0" fontId="35" fillId="50" borderId="9" xfId="0" applyFont="1" applyFill="1" applyBorder="1" applyAlignment="1">
      <alignment horizontal="center" vertical="center" wrapText="1"/>
    </xf>
    <xf numFmtId="0" fontId="35" fillId="5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8" fillId="0" borderId="3" xfId="0" applyFont="1" applyBorder="1" applyAlignment="1">
      <alignment horizontal="left"/>
    </xf>
    <xf numFmtId="0" fontId="1" fillId="8" borderId="2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194" fontId="39" fillId="0" borderId="0" xfId="0" applyNumberFormat="1" applyFont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63" borderId="9" xfId="0" applyFont="1" applyFill="1" applyBorder="1" applyAlignment="1">
      <alignment horizontal="center" vertical="center" wrapText="1"/>
    </xf>
    <xf numFmtId="0" fontId="1" fillId="63" borderId="5" xfId="0" applyFont="1" applyFill="1" applyBorder="1" applyAlignment="1">
      <alignment horizontal="center" vertical="center" wrapText="1"/>
    </xf>
    <xf numFmtId="0" fontId="1" fillId="63" borderId="2" xfId="0" applyFont="1" applyFill="1" applyBorder="1" applyAlignment="1">
      <alignment horizontal="center" vertical="center" wrapText="1"/>
    </xf>
    <xf numFmtId="0" fontId="1" fillId="61" borderId="4" xfId="0" applyFont="1" applyFill="1" applyBorder="1" applyAlignment="1">
      <alignment horizontal="center" vertical="center"/>
    </xf>
    <xf numFmtId="0" fontId="1" fillId="61" borderId="10" xfId="0" applyFont="1" applyFill="1" applyBorder="1" applyAlignment="1">
      <alignment horizontal="center" vertical="center"/>
    </xf>
    <xf numFmtId="0" fontId="1" fillId="61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62" borderId="4" xfId="0" applyFont="1" applyFill="1" applyBorder="1" applyAlignment="1">
      <alignment horizontal="center" vertical="center"/>
    </xf>
    <xf numFmtId="0" fontId="1" fillId="62" borderId="10" xfId="0" applyFont="1" applyFill="1" applyBorder="1" applyAlignment="1">
      <alignment horizontal="center" vertical="center"/>
    </xf>
    <xf numFmtId="0" fontId="1" fillId="62" borderId="6" xfId="0" applyFont="1" applyFill="1" applyBorder="1" applyAlignment="1">
      <alignment horizontal="center" vertical="center"/>
    </xf>
    <xf numFmtId="43" fontId="1" fillId="4" borderId="9" xfId="7" applyFont="1" applyFill="1" applyBorder="1" applyAlignment="1">
      <alignment horizontal="center" vertical="center"/>
    </xf>
    <xf numFmtId="43" fontId="1" fillId="4" borderId="2" xfId="7" applyFont="1" applyFill="1" applyBorder="1" applyAlignment="1">
      <alignment horizontal="center" vertical="center"/>
    </xf>
    <xf numFmtId="43" fontId="1" fillId="5" borderId="9" xfId="7" applyFont="1" applyFill="1" applyBorder="1" applyAlignment="1">
      <alignment horizontal="center" vertical="center"/>
    </xf>
    <xf numFmtId="43" fontId="1" fillId="5" borderId="2" xfId="7" applyFont="1" applyFill="1" applyBorder="1" applyAlignment="1">
      <alignment horizontal="center" vertical="center"/>
    </xf>
    <xf numFmtId="43" fontId="41" fillId="62" borderId="9" xfId="7" applyFont="1" applyFill="1" applyBorder="1" applyAlignment="1">
      <alignment horizontal="center" textRotation="90" wrapText="1"/>
    </xf>
    <xf numFmtId="43" fontId="41" fillId="62" borderId="2" xfId="7" applyFont="1" applyFill="1" applyBorder="1" applyAlignment="1">
      <alignment horizontal="center" textRotation="90" wrapText="1"/>
    </xf>
    <xf numFmtId="40" fontId="1" fillId="4" borderId="9" xfId="0" applyNumberFormat="1" applyFont="1" applyFill="1" applyBorder="1" applyAlignment="1">
      <alignment horizontal="center" vertical="center"/>
    </xf>
    <xf numFmtId="40" fontId="1" fillId="4" borderId="2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0" fontId="1" fillId="5" borderId="9" xfId="0" applyNumberFormat="1" applyFont="1" applyFill="1" applyBorder="1" applyAlignment="1">
      <alignment horizontal="center" vertical="center" wrapText="1"/>
    </xf>
    <xf numFmtId="40" fontId="1" fillId="5" borderId="2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textRotation="90" wrapText="1"/>
    </xf>
    <xf numFmtId="0" fontId="41" fillId="2" borderId="10" xfId="0" applyFont="1" applyFill="1" applyBorder="1" applyAlignment="1">
      <alignment horizontal="center" textRotation="90" wrapText="1"/>
    </xf>
    <xf numFmtId="0" fontId="41" fillId="2" borderId="6" xfId="0" applyFont="1" applyFill="1" applyBorder="1" applyAlignment="1">
      <alignment horizontal="center" textRotation="90" wrapText="1"/>
    </xf>
    <xf numFmtId="0" fontId="1" fillId="7" borderId="9" xfId="8" applyFont="1" applyFill="1" applyBorder="1" applyAlignment="1">
      <alignment horizontal="center" vertical="center" wrapText="1"/>
    </xf>
    <xf numFmtId="0" fontId="1" fillId="7" borderId="2" xfId="8" applyFont="1" applyFill="1" applyBorder="1" applyAlignment="1">
      <alignment horizontal="center" vertical="center" wrapText="1"/>
    </xf>
    <xf numFmtId="0" fontId="41" fillId="65" borderId="9" xfId="7" applyNumberFormat="1" applyFont="1" applyFill="1" applyBorder="1" applyAlignment="1">
      <alignment horizontal="center" vertical="center" textRotation="90" wrapText="1"/>
    </xf>
    <xf numFmtId="0" fontId="41" fillId="65" borderId="2" xfId="7" applyNumberFormat="1" applyFont="1" applyFill="1" applyBorder="1" applyAlignment="1">
      <alignment horizontal="center" vertical="center" textRotation="90" wrapText="1"/>
    </xf>
    <xf numFmtId="0" fontId="1" fillId="65" borderId="9" xfId="0" applyFont="1" applyFill="1" applyBorder="1" applyAlignment="1">
      <alignment horizontal="center" vertical="center" wrapText="1"/>
    </xf>
    <xf numFmtId="0" fontId="1" fillId="65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92" fontId="5" fillId="2" borderId="4" xfId="0" applyNumberFormat="1" applyFont="1" applyFill="1" applyBorder="1" applyAlignment="1">
      <alignment horizontal="center"/>
    </xf>
    <xf numFmtId="192" fontId="5" fillId="2" borderId="10" xfId="0" applyNumberFormat="1" applyFont="1" applyFill="1" applyBorder="1" applyAlignment="1">
      <alignment horizontal="center"/>
    </xf>
    <xf numFmtId="192" fontId="5" fillId="2" borderId="6" xfId="0" applyNumberFormat="1" applyFont="1" applyFill="1" applyBorder="1" applyAlignment="1">
      <alignment horizontal="center"/>
    </xf>
    <xf numFmtId="192" fontId="5" fillId="49" borderId="4" xfId="0" applyNumberFormat="1" applyFont="1" applyFill="1" applyBorder="1" applyAlignment="1">
      <alignment horizontal="center"/>
    </xf>
    <xf numFmtId="192" fontId="5" fillId="49" borderId="10" xfId="0" applyNumberFormat="1" applyFont="1" applyFill="1" applyBorder="1" applyAlignment="1">
      <alignment horizontal="center"/>
    </xf>
    <xf numFmtId="192" fontId="5" fillId="49" borderId="6" xfId="0" applyNumberFormat="1" applyFont="1" applyFill="1" applyBorder="1" applyAlignment="1">
      <alignment horizontal="center"/>
    </xf>
    <xf numFmtId="192" fontId="5" fillId="0" borderId="31" xfId="0" applyNumberFormat="1" applyFont="1" applyBorder="1" applyAlignment="1">
      <alignment horizontal="center"/>
    </xf>
    <xf numFmtId="192" fontId="5" fillId="0" borderId="0" xfId="0" applyNumberFormat="1" applyFont="1" applyAlignment="1">
      <alignment horizontal="center"/>
    </xf>
    <xf numFmtId="192" fontId="5" fillId="64" borderId="4" xfId="0" applyNumberFormat="1" applyFont="1" applyFill="1" applyBorder="1" applyAlignment="1">
      <alignment horizontal="center"/>
    </xf>
    <xf numFmtId="192" fontId="5" fillId="64" borderId="10" xfId="0" applyNumberFormat="1" applyFont="1" applyFill="1" applyBorder="1" applyAlignment="1">
      <alignment horizontal="center"/>
    </xf>
    <xf numFmtId="192" fontId="5" fillId="64" borderId="6" xfId="0" applyNumberFormat="1" applyFont="1" applyFill="1" applyBorder="1" applyAlignment="1">
      <alignment horizontal="center"/>
    </xf>
    <xf numFmtId="192" fontId="8" fillId="0" borderId="0" xfId="0" applyNumberFormat="1" applyFont="1" applyAlignment="1">
      <alignment horizontal="center"/>
    </xf>
    <xf numFmtId="191" fontId="31" fillId="0" borderId="22" xfId="0" applyNumberFormat="1" applyFont="1" applyBorder="1" applyAlignment="1">
      <alignment horizontal="left" vertical="top" wrapText="1"/>
    </xf>
    <xf numFmtId="191" fontId="31" fillId="0" borderId="23" xfId="0" applyNumberFormat="1" applyFont="1" applyBorder="1" applyAlignment="1">
      <alignment horizontal="left" vertical="top" wrapText="1"/>
    </xf>
    <xf numFmtId="191" fontId="31" fillId="0" borderId="21" xfId="0" applyNumberFormat="1" applyFont="1" applyBorder="1" applyAlignment="1">
      <alignment horizontal="left" vertical="top" wrapText="1"/>
    </xf>
    <xf numFmtId="189" fontId="31" fillId="0" borderId="21" xfId="0" applyNumberFormat="1" applyFont="1" applyBorder="1" applyAlignment="1">
      <alignment horizontal="center" vertical="top" wrapText="1"/>
    </xf>
    <xf numFmtId="189" fontId="31" fillId="0" borderId="22" xfId="0" applyNumberFormat="1" applyFont="1" applyBorder="1" applyAlignment="1">
      <alignment horizontal="center" vertical="top" wrapText="1"/>
    </xf>
    <xf numFmtId="189" fontId="31" fillId="0" borderId="23" xfId="0" applyNumberFormat="1" applyFont="1" applyBorder="1" applyAlignment="1">
      <alignment horizontal="center" vertical="top" wrapText="1"/>
    </xf>
    <xf numFmtId="189" fontId="34" fillId="43" borderId="21" xfId="0" applyNumberFormat="1" applyFont="1" applyFill="1" applyBorder="1" applyAlignment="1">
      <alignment horizontal="center" vertical="top" wrapText="1"/>
    </xf>
    <xf numFmtId="189" fontId="34" fillId="43" borderId="22" xfId="0" applyNumberFormat="1" applyFont="1" applyFill="1" applyBorder="1" applyAlignment="1">
      <alignment horizontal="center" vertical="top" wrapText="1"/>
    </xf>
    <xf numFmtId="189" fontId="34" fillId="43" borderId="23" xfId="0" applyNumberFormat="1" applyFont="1" applyFill="1" applyBorder="1" applyAlignment="1">
      <alignment horizontal="center" vertical="top" wrapText="1"/>
    </xf>
    <xf numFmtId="191" fontId="34" fillId="43" borderId="21" xfId="0" applyNumberFormat="1" applyFont="1" applyFill="1" applyBorder="1" applyAlignment="1">
      <alignment horizontal="left" vertical="top" wrapText="1"/>
    </xf>
    <xf numFmtId="191" fontId="34" fillId="43" borderId="22" xfId="0" applyNumberFormat="1" applyFont="1" applyFill="1" applyBorder="1" applyAlignment="1">
      <alignment horizontal="left" vertical="top" wrapText="1"/>
    </xf>
    <xf numFmtId="191" fontId="34" fillId="43" borderId="23" xfId="0" applyNumberFormat="1" applyFont="1" applyFill="1" applyBorder="1" applyAlignment="1">
      <alignment horizontal="left" vertical="top" wrapText="1"/>
    </xf>
    <xf numFmtId="190" fontId="31" fillId="0" borderId="21" xfId="0" applyNumberFormat="1" applyFont="1" applyBorder="1" applyAlignment="1">
      <alignment horizontal="left" vertical="top" wrapText="1"/>
    </xf>
    <xf numFmtId="190" fontId="31" fillId="0" borderId="22" xfId="0" applyNumberFormat="1" applyFont="1" applyBorder="1" applyAlignment="1">
      <alignment horizontal="left" vertical="top" wrapText="1"/>
    </xf>
    <xf numFmtId="190" fontId="31" fillId="0" borderId="23" xfId="0" applyNumberFormat="1" applyFont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33" fillId="43" borderId="22" xfId="0" applyFont="1" applyFill="1" applyBorder="1" applyAlignment="1">
      <alignment horizontal="left" vertical="top" wrapText="1"/>
    </xf>
    <xf numFmtId="0" fontId="33" fillId="43" borderId="23" xfId="0" applyFont="1" applyFill="1" applyBorder="1" applyAlignment="1">
      <alignment horizontal="left" vertical="top" wrapText="1"/>
    </xf>
    <xf numFmtId="190" fontId="34" fillId="43" borderId="21" xfId="0" applyNumberFormat="1" applyFont="1" applyFill="1" applyBorder="1" applyAlignment="1">
      <alignment horizontal="left" vertical="top" wrapText="1"/>
    </xf>
    <xf numFmtId="190" fontId="34" fillId="43" borderId="22" xfId="0" applyNumberFormat="1" applyFont="1" applyFill="1" applyBorder="1" applyAlignment="1">
      <alignment horizontal="left" vertical="top" wrapText="1"/>
    </xf>
    <xf numFmtId="190" fontId="34" fillId="43" borderId="23" xfId="0" applyNumberFormat="1" applyFont="1" applyFill="1" applyBorder="1" applyAlignment="1">
      <alignment horizontal="left" vertical="top" wrapText="1"/>
    </xf>
    <xf numFmtId="0" fontId="30" fillId="0" borderId="21" xfId="0" applyFont="1" applyBorder="1" applyAlignment="1">
      <alignment horizontal="left" vertical="top" wrapText="1"/>
    </xf>
    <xf numFmtId="0" fontId="30" fillId="0" borderId="22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0" fillId="43" borderId="21" xfId="0" applyFont="1" applyFill="1" applyBorder="1" applyAlignment="1">
      <alignment horizontal="center" vertical="top" wrapText="1"/>
    </xf>
    <xf numFmtId="0" fontId="30" fillId="43" borderId="22" xfId="0" applyFont="1" applyFill="1" applyBorder="1" applyAlignment="1">
      <alignment horizontal="center" vertical="top" wrapText="1"/>
    </xf>
    <xf numFmtId="0" fontId="30" fillId="43" borderId="23" xfId="0" applyFont="1" applyFill="1" applyBorder="1" applyAlignment="1">
      <alignment horizontal="center" vertical="top" wrapText="1"/>
    </xf>
    <xf numFmtId="189" fontId="31" fillId="0" borderId="21" xfId="0" applyNumberFormat="1" applyFont="1" applyBorder="1" applyAlignment="1">
      <alignment horizontal="left" vertical="top" wrapText="1"/>
    </xf>
    <xf numFmtId="189" fontId="31" fillId="0" borderId="22" xfId="0" applyNumberFormat="1" applyFont="1" applyBorder="1" applyAlignment="1">
      <alignment horizontal="left" vertical="top" wrapText="1"/>
    </xf>
    <xf numFmtId="189" fontId="31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0" fillId="43" borderId="21" xfId="0" applyFont="1" applyFill="1" applyBorder="1" applyAlignment="1">
      <alignment horizontal="left" vertical="top" wrapText="1"/>
    </xf>
    <xf numFmtId="0" fontId="30" fillId="43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33" fillId="42" borderId="22" xfId="0" applyFont="1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3" fillId="43" borderId="21" xfId="0" applyFont="1" applyFill="1" applyBorder="1" applyAlignment="1">
      <alignment horizontal="left" vertical="top" wrapText="1"/>
    </xf>
    <xf numFmtId="0" fontId="0" fillId="41" borderId="21" xfId="0" applyFill="1" applyBorder="1" applyAlignment="1">
      <alignment horizontal="left" vertical="top" wrapText="1"/>
    </xf>
    <xf numFmtId="0" fontId="0" fillId="41" borderId="22" xfId="0" applyFill="1" applyBorder="1" applyAlignment="1">
      <alignment horizontal="left" vertical="top" wrapText="1"/>
    </xf>
    <xf numFmtId="0" fontId="0" fillId="41" borderId="23" xfId="0" applyFill="1" applyBorder="1" applyAlignment="1">
      <alignment horizontal="left" vertical="top" wrapText="1"/>
    </xf>
    <xf numFmtId="0" fontId="33" fillId="41" borderId="21" xfId="0" applyFont="1" applyFill="1" applyBorder="1" applyAlignment="1">
      <alignment horizontal="left" vertical="top" wrapText="1"/>
    </xf>
    <xf numFmtId="0" fontId="33" fillId="41" borderId="22" xfId="0" applyFont="1" applyFill="1" applyBorder="1" applyAlignment="1">
      <alignment horizontal="left" vertical="top" wrapText="1"/>
    </xf>
    <xf numFmtId="0" fontId="33" fillId="41" borderId="23" xfId="0" applyFont="1" applyFill="1" applyBorder="1" applyAlignment="1">
      <alignment horizontal="left" vertical="top" wrapText="1"/>
    </xf>
    <xf numFmtId="0" fontId="33" fillId="42" borderId="21" xfId="0" applyFont="1" applyFill="1" applyBorder="1" applyAlignment="1">
      <alignment horizontal="left" vertical="top" wrapText="1"/>
    </xf>
    <xf numFmtId="0" fontId="33" fillId="42" borderId="23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center" vertical="top" wrapText="1"/>
    </xf>
    <xf numFmtId="0" fontId="0" fillId="42" borderId="22" xfId="0" applyFill="1" applyBorder="1" applyAlignment="1">
      <alignment horizontal="center" vertical="top" wrapText="1"/>
    </xf>
    <xf numFmtId="0" fontId="53" fillId="3" borderId="1" xfId="0" applyFont="1" applyFill="1" applyBorder="1" applyAlignment="1">
      <alignment horizontal="center" vertical="center"/>
    </xf>
    <xf numFmtId="0" fontId="54" fillId="49" borderId="1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65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horizontal="center" vertical="center"/>
    </xf>
    <xf numFmtId="0" fontId="54" fillId="49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54" fillId="65" borderId="1" xfId="0" applyFont="1" applyFill="1" applyBorder="1" applyAlignment="1">
      <alignment horizontal="center" vertical="center" wrapText="1"/>
    </xf>
    <xf numFmtId="0" fontId="54" fillId="49" borderId="9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4" fillId="49" borderId="1" xfId="7" applyNumberFormat="1" applyFont="1" applyFill="1" applyBorder="1" applyAlignment="1">
      <alignment horizontal="center" vertical="center"/>
    </xf>
    <xf numFmtId="0" fontId="54" fillId="2" borderId="1" xfId="7" applyNumberFormat="1" applyFont="1" applyFill="1" applyBorder="1" applyAlignment="1">
      <alignment horizontal="center" vertical="center"/>
    </xf>
    <xf numFmtId="2" fontId="54" fillId="4" borderId="1" xfId="7" applyNumberFormat="1" applyFont="1" applyFill="1" applyBorder="1" applyAlignment="1">
      <alignment horizontal="center" vertical="center"/>
    </xf>
    <xf numFmtId="0" fontId="54" fillId="65" borderId="1" xfId="7" applyNumberFormat="1" applyFont="1" applyFill="1" applyBorder="1" applyAlignment="1">
      <alignment horizontal="center" vertical="center"/>
    </xf>
    <xf numFmtId="0" fontId="54" fillId="4" borderId="1" xfId="7" applyNumberFormat="1" applyFont="1" applyFill="1" applyBorder="1" applyAlignment="1">
      <alignment horizontal="center" vertical="center"/>
    </xf>
    <xf numFmtId="0" fontId="54" fillId="5" borderId="1" xfId="7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/>
    </xf>
    <xf numFmtId="192" fontId="53" fillId="3" borderId="1" xfId="0" applyNumberFormat="1" applyFont="1" applyFill="1" applyBorder="1" applyProtection="1">
      <protection hidden="1"/>
    </xf>
    <xf numFmtId="192" fontId="53" fillId="3" borderId="1" xfId="0" applyNumberFormat="1" applyFont="1" applyFill="1" applyBorder="1" applyProtection="1">
      <protection locked="0"/>
    </xf>
    <xf numFmtId="43" fontId="54" fillId="3" borderId="1" xfId="7" applyFont="1" applyFill="1" applyBorder="1" applyAlignment="1">
      <alignment horizontal="right"/>
    </xf>
    <xf numFmtId="0" fontId="54" fillId="3" borderId="1" xfId="7" applyNumberFormat="1" applyFont="1" applyFill="1" applyBorder="1" applyAlignment="1">
      <alignment horizontal="right"/>
    </xf>
    <xf numFmtId="43" fontId="54" fillId="3" borderId="1" xfId="7" applyFont="1" applyFill="1" applyBorder="1"/>
    <xf numFmtId="0" fontId="54" fillId="3" borderId="1" xfId="0" applyFont="1" applyFill="1" applyBorder="1" applyAlignment="1">
      <alignment horizontal="center"/>
    </xf>
    <xf numFmtId="192" fontId="54" fillId="3" borderId="1" xfId="0" applyNumberFormat="1" applyFont="1" applyFill="1" applyBorder="1" applyProtection="1">
      <protection hidden="1"/>
    </xf>
    <xf numFmtId="195" fontId="53" fillId="3" borderId="1" xfId="0" applyNumberFormat="1" applyFont="1" applyFill="1" applyBorder="1" applyAlignment="1" applyProtection="1">
      <alignment horizontal="left"/>
      <protection locked="0"/>
    </xf>
    <xf numFmtId="0" fontId="56" fillId="3" borderId="33" xfId="65" applyFont="1" applyFill="1" applyBorder="1" applyAlignment="1">
      <alignment horizontal="left"/>
    </xf>
    <xf numFmtId="17" fontId="53" fillId="3" borderId="1" xfId="0" applyNumberFormat="1" applyFont="1" applyFill="1" applyBorder="1"/>
    <xf numFmtId="192" fontId="54" fillId="3" borderId="1" xfId="0" applyNumberFormat="1" applyFont="1" applyFill="1" applyBorder="1" applyProtection="1">
      <protection locked="0"/>
    </xf>
    <xf numFmtId="0" fontId="54" fillId="0" borderId="1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43" fontId="54" fillId="0" borderId="1" xfId="0" applyNumberFormat="1" applyFont="1" applyBorder="1"/>
  </cellXfs>
  <cellStyles count="66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rmal_Sheet1" xfId="65" xr:uid="{E658308B-6EAB-4AF1-8133-909248306C67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A65C-BBCA-4D9A-A131-A6B90E4B3151}">
  <dimension ref="A1:T98"/>
  <sheetViews>
    <sheetView workbookViewId="0">
      <selection activeCell="A5" sqref="A5:P5"/>
    </sheetView>
  </sheetViews>
  <sheetFormatPr defaultColWidth="6.3984375" defaultRowHeight="21" x14ac:dyDescent="0.4"/>
  <cols>
    <col min="1" max="1" width="5.69921875" style="1" customWidth="1"/>
    <col min="2" max="2" width="10" style="1" customWidth="1"/>
    <col min="3" max="3" width="7.3984375" style="1" customWidth="1"/>
    <col min="4" max="4" width="31.8984375" style="1" customWidth="1"/>
    <col min="5" max="16" width="9" style="1" customWidth="1"/>
    <col min="17" max="17" width="7" style="1" customWidth="1"/>
    <col min="18" max="18" width="8.69921875" style="1" customWidth="1"/>
    <col min="19" max="256" width="6.3984375" style="1"/>
    <col min="257" max="257" width="5.69921875" style="1" customWidth="1"/>
    <col min="258" max="258" width="10" style="1" customWidth="1"/>
    <col min="259" max="259" width="7.3984375" style="1" customWidth="1"/>
    <col min="260" max="260" width="31.8984375" style="1" customWidth="1"/>
    <col min="261" max="272" width="9" style="1" customWidth="1"/>
    <col min="273" max="273" width="7" style="1" customWidth="1"/>
    <col min="274" max="274" width="8.69921875" style="1" customWidth="1"/>
    <col min="275" max="512" width="6.3984375" style="1"/>
    <col min="513" max="513" width="5.69921875" style="1" customWidth="1"/>
    <col min="514" max="514" width="10" style="1" customWidth="1"/>
    <col min="515" max="515" width="7.3984375" style="1" customWidth="1"/>
    <col min="516" max="516" width="31.8984375" style="1" customWidth="1"/>
    <col min="517" max="528" width="9" style="1" customWidth="1"/>
    <col min="529" max="529" width="7" style="1" customWidth="1"/>
    <col min="530" max="530" width="8.69921875" style="1" customWidth="1"/>
    <col min="531" max="768" width="6.3984375" style="1"/>
    <col min="769" max="769" width="5.69921875" style="1" customWidth="1"/>
    <col min="770" max="770" width="10" style="1" customWidth="1"/>
    <col min="771" max="771" width="7.3984375" style="1" customWidth="1"/>
    <col min="772" max="772" width="31.8984375" style="1" customWidth="1"/>
    <col min="773" max="784" width="9" style="1" customWidth="1"/>
    <col min="785" max="785" width="7" style="1" customWidth="1"/>
    <col min="786" max="786" width="8.69921875" style="1" customWidth="1"/>
    <col min="787" max="1024" width="6.3984375" style="1"/>
    <col min="1025" max="1025" width="5.69921875" style="1" customWidth="1"/>
    <col min="1026" max="1026" width="10" style="1" customWidth="1"/>
    <col min="1027" max="1027" width="7.3984375" style="1" customWidth="1"/>
    <col min="1028" max="1028" width="31.8984375" style="1" customWidth="1"/>
    <col min="1029" max="1040" width="9" style="1" customWidth="1"/>
    <col min="1041" max="1041" width="7" style="1" customWidth="1"/>
    <col min="1042" max="1042" width="8.69921875" style="1" customWidth="1"/>
    <col min="1043" max="1280" width="6.3984375" style="1"/>
    <col min="1281" max="1281" width="5.69921875" style="1" customWidth="1"/>
    <col min="1282" max="1282" width="10" style="1" customWidth="1"/>
    <col min="1283" max="1283" width="7.3984375" style="1" customWidth="1"/>
    <col min="1284" max="1284" width="31.8984375" style="1" customWidth="1"/>
    <col min="1285" max="1296" width="9" style="1" customWidth="1"/>
    <col min="1297" max="1297" width="7" style="1" customWidth="1"/>
    <col min="1298" max="1298" width="8.69921875" style="1" customWidth="1"/>
    <col min="1299" max="1536" width="6.3984375" style="1"/>
    <col min="1537" max="1537" width="5.69921875" style="1" customWidth="1"/>
    <col min="1538" max="1538" width="10" style="1" customWidth="1"/>
    <col min="1539" max="1539" width="7.3984375" style="1" customWidth="1"/>
    <col min="1540" max="1540" width="31.8984375" style="1" customWidth="1"/>
    <col min="1541" max="1552" width="9" style="1" customWidth="1"/>
    <col min="1553" max="1553" width="7" style="1" customWidth="1"/>
    <col min="1554" max="1554" width="8.69921875" style="1" customWidth="1"/>
    <col min="1555" max="1792" width="6.3984375" style="1"/>
    <col min="1793" max="1793" width="5.69921875" style="1" customWidth="1"/>
    <col min="1794" max="1794" width="10" style="1" customWidth="1"/>
    <col min="1795" max="1795" width="7.3984375" style="1" customWidth="1"/>
    <col min="1796" max="1796" width="31.8984375" style="1" customWidth="1"/>
    <col min="1797" max="1808" width="9" style="1" customWidth="1"/>
    <col min="1809" max="1809" width="7" style="1" customWidth="1"/>
    <col min="1810" max="1810" width="8.69921875" style="1" customWidth="1"/>
    <col min="1811" max="2048" width="6.3984375" style="1"/>
    <col min="2049" max="2049" width="5.69921875" style="1" customWidth="1"/>
    <col min="2050" max="2050" width="10" style="1" customWidth="1"/>
    <col min="2051" max="2051" width="7.3984375" style="1" customWidth="1"/>
    <col min="2052" max="2052" width="31.8984375" style="1" customWidth="1"/>
    <col min="2053" max="2064" width="9" style="1" customWidth="1"/>
    <col min="2065" max="2065" width="7" style="1" customWidth="1"/>
    <col min="2066" max="2066" width="8.69921875" style="1" customWidth="1"/>
    <col min="2067" max="2304" width="6.3984375" style="1"/>
    <col min="2305" max="2305" width="5.69921875" style="1" customWidth="1"/>
    <col min="2306" max="2306" width="10" style="1" customWidth="1"/>
    <col min="2307" max="2307" width="7.3984375" style="1" customWidth="1"/>
    <col min="2308" max="2308" width="31.8984375" style="1" customWidth="1"/>
    <col min="2309" max="2320" width="9" style="1" customWidth="1"/>
    <col min="2321" max="2321" width="7" style="1" customWidth="1"/>
    <col min="2322" max="2322" width="8.69921875" style="1" customWidth="1"/>
    <col min="2323" max="2560" width="6.3984375" style="1"/>
    <col min="2561" max="2561" width="5.69921875" style="1" customWidth="1"/>
    <col min="2562" max="2562" width="10" style="1" customWidth="1"/>
    <col min="2563" max="2563" width="7.3984375" style="1" customWidth="1"/>
    <col min="2564" max="2564" width="31.8984375" style="1" customWidth="1"/>
    <col min="2565" max="2576" width="9" style="1" customWidth="1"/>
    <col min="2577" max="2577" width="7" style="1" customWidth="1"/>
    <col min="2578" max="2578" width="8.69921875" style="1" customWidth="1"/>
    <col min="2579" max="2816" width="6.3984375" style="1"/>
    <col min="2817" max="2817" width="5.69921875" style="1" customWidth="1"/>
    <col min="2818" max="2818" width="10" style="1" customWidth="1"/>
    <col min="2819" max="2819" width="7.3984375" style="1" customWidth="1"/>
    <col min="2820" max="2820" width="31.8984375" style="1" customWidth="1"/>
    <col min="2821" max="2832" width="9" style="1" customWidth="1"/>
    <col min="2833" max="2833" width="7" style="1" customWidth="1"/>
    <col min="2834" max="2834" width="8.69921875" style="1" customWidth="1"/>
    <col min="2835" max="3072" width="6.3984375" style="1"/>
    <col min="3073" max="3073" width="5.69921875" style="1" customWidth="1"/>
    <col min="3074" max="3074" width="10" style="1" customWidth="1"/>
    <col min="3075" max="3075" width="7.3984375" style="1" customWidth="1"/>
    <col min="3076" max="3076" width="31.8984375" style="1" customWidth="1"/>
    <col min="3077" max="3088" width="9" style="1" customWidth="1"/>
    <col min="3089" max="3089" width="7" style="1" customWidth="1"/>
    <col min="3090" max="3090" width="8.69921875" style="1" customWidth="1"/>
    <col min="3091" max="3328" width="6.3984375" style="1"/>
    <col min="3329" max="3329" width="5.69921875" style="1" customWidth="1"/>
    <col min="3330" max="3330" width="10" style="1" customWidth="1"/>
    <col min="3331" max="3331" width="7.3984375" style="1" customWidth="1"/>
    <col min="3332" max="3332" width="31.8984375" style="1" customWidth="1"/>
    <col min="3333" max="3344" width="9" style="1" customWidth="1"/>
    <col min="3345" max="3345" width="7" style="1" customWidth="1"/>
    <col min="3346" max="3346" width="8.69921875" style="1" customWidth="1"/>
    <col min="3347" max="3584" width="6.3984375" style="1"/>
    <col min="3585" max="3585" width="5.69921875" style="1" customWidth="1"/>
    <col min="3586" max="3586" width="10" style="1" customWidth="1"/>
    <col min="3587" max="3587" width="7.3984375" style="1" customWidth="1"/>
    <col min="3588" max="3588" width="31.8984375" style="1" customWidth="1"/>
    <col min="3589" max="3600" width="9" style="1" customWidth="1"/>
    <col min="3601" max="3601" width="7" style="1" customWidth="1"/>
    <col min="3602" max="3602" width="8.69921875" style="1" customWidth="1"/>
    <col min="3603" max="3840" width="6.3984375" style="1"/>
    <col min="3841" max="3841" width="5.69921875" style="1" customWidth="1"/>
    <col min="3842" max="3842" width="10" style="1" customWidth="1"/>
    <col min="3843" max="3843" width="7.3984375" style="1" customWidth="1"/>
    <col min="3844" max="3844" width="31.8984375" style="1" customWidth="1"/>
    <col min="3845" max="3856" width="9" style="1" customWidth="1"/>
    <col min="3857" max="3857" width="7" style="1" customWidth="1"/>
    <col min="3858" max="3858" width="8.69921875" style="1" customWidth="1"/>
    <col min="3859" max="4096" width="6.3984375" style="1"/>
    <col min="4097" max="4097" width="5.69921875" style="1" customWidth="1"/>
    <col min="4098" max="4098" width="10" style="1" customWidth="1"/>
    <col min="4099" max="4099" width="7.3984375" style="1" customWidth="1"/>
    <col min="4100" max="4100" width="31.8984375" style="1" customWidth="1"/>
    <col min="4101" max="4112" width="9" style="1" customWidth="1"/>
    <col min="4113" max="4113" width="7" style="1" customWidth="1"/>
    <col min="4114" max="4114" width="8.69921875" style="1" customWidth="1"/>
    <col min="4115" max="4352" width="6.3984375" style="1"/>
    <col min="4353" max="4353" width="5.69921875" style="1" customWidth="1"/>
    <col min="4354" max="4354" width="10" style="1" customWidth="1"/>
    <col min="4355" max="4355" width="7.3984375" style="1" customWidth="1"/>
    <col min="4356" max="4356" width="31.8984375" style="1" customWidth="1"/>
    <col min="4357" max="4368" width="9" style="1" customWidth="1"/>
    <col min="4369" max="4369" width="7" style="1" customWidth="1"/>
    <col min="4370" max="4370" width="8.69921875" style="1" customWidth="1"/>
    <col min="4371" max="4608" width="6.3984375" style="1"/>
    <col min="4609" max="4609" width="5.69921875" style="1" customWidth="1"/>
    <col min="4610" max="4610" width="10" style="1" customWidth="1"/>
    <col min="4611" max="4611" width="7.3984375" style="1" customWidth="1"/>
    <col min="4612" max="4612" width="31.8984375" style="1" customWidth="1"/>
    <col min="4613" max="4624" width="9" style="1" customWidth="1"/>
    <col min="4625" max="4625" width="7" style="1" customWidth="1"/>
    <col min="4626" max="4626" width="8.69921875" style="1" customWidth="1"/>
    <col min="4627" max="4864" width="6.3984375" style="1"/>
    <col min="4865" max="4865" width="5.69921875" style="1" customWidth="1"/>
    <col min="4866" max="4866" width="10" style="1" customWidth="1"/>
    <col min="4867" max="4867" width="7.3984375" style="1" customWidth="1"/>
    <col min="4868" max="4868" width="31.8984375" style="1" customWidth="1"/>
    <col min="4869" max="4880" width="9" style="1" customWidth="1"/>
    <col min="4881" max="4881" width="7" style="1" customWidth="1"/>
    <col min="4882" max="4882" width="8.69921875" style="1" customWidth="1"/>
    <col min="4883" max="5120" width="6.3984375" style="1"/>
    <col min="5121" max="5121" width="5.69921875" style="1" customWidth="1"/>
    <col min="5122" max="5122" width="10" style="1" customWidth="1"/>
    <col min="5123" max="5123" width="7.3984375" style="1" customWidth="1"/>
    <col min="5124" max="5124" width="31.8984375" style="1" customWidth="1"/>
    <col min="5125" max="5136" width="9" style="1" customWidth="1"/>
    <col min="5137" max="5137" width="7" style="1" customWidth="1"/>
    <col min="5138" max="5138" width="8.69921875" style="1" customWidth="1"/>
    <col min="5139" max="5376" width="6.3984375" style="1"/>
    <col min="5377" max="5377" width="5.69921875" style="1" customWidth="1"/>
    <col min="5378" max="5378" width="10" style="1" customWidth="1"/>
    <col min="5379" max="5379" width="7.3984375" style="1" customWidth="1"/>
    <col min="5380" max="5380" width="31.8984375" style="1" customWidth="1"/>
    <col min="5381" max="5392" width="9" style="1" customWidth="1"/>
    <col min="5393" max="5393" width="7" style="1" customWidth="1"/>
    <col min="5394" max="5394" width="8.69921875" style="1" customWidth="1"/>
    <col min="5395" max="5632" width="6.3984375" style="1"/>
    <col min="5633" max="5633" width="5.69921875" style="1" customWidth="1"/>
    <col min="5634" max="5634" width="10" style="1" customWidth="1"/>
    <col min="5635" max="5635" width="7.3984375" style="1" customWidth="1"/>
    <col min="5636" max="5636" width="31.8984375" style="1" customWidth="1"/>
    <col min="5637" max="5648" width="9" style="1" customWidth="1"/>
    <col min="5649" max="5649" width="7" style="1" customWidth="1"/>
    <col min="5650" max="5650" width="8.69921875" style="1" customWidth="1"/>
    <col min="5651" max="5888" width="6.3984375" style="1"/>
    <col min="5889" max="5889" width="5.69921875" style="1" customWidth="1"/>
    <col min="5890" max="5890" width="10" style="1" customWidth="1"/>
    <col min="5891" max="5891" width="7.3984375" style="1" customWidth="1"/>
    <col min="5892" max="5892" width="31.8984375" style="1" customWidth="1"/>
    <col min="5893" max="5904" width="9" style="1" customWidth="1"/>
    <col min="5905" max="5905" width="7" style="1" customWidth="1"/>
    <col min="5906" max="5906" width="8.69921875" style="1" customWidth="1"/>
    <col min="5907" max="6144" width="6.3984375" style="1"/>
    <col min="6145" max="6145" width="5.69921875" style="1" customWidth="1"/>
    <col min="6146" max="6146" width="10" style="1" customWidth="1"/>
    <col min="6147" max="6147" width="7.3984375" style="1" customWidth="1"/>
    <col min="6148" max="6148" width="31.8984375" style="1" customWidth="1"/>
    <col min="6149" max="6160" width="9" style="1" customWidth="1"/>
    <col min="6161" max="6161" width="7" style="1" customWidth="1"/>
    <col min="6162" max="6162" width="8.69921875" style="1" customWidth="1"/>
    <col min="6163" max="6400" width="6.3984375" style="1"/>
    <col min="6401" max="6401" width="5.69921875" style="1" customWidth="1"/>
    <col min="6402" max="6402" width="10" style="1" customWidth="1"/>
    <col min="6403" max="6403" width="7.3984375" style="1" customWidth="1"/>
    <col min="6404" max="6404" width="31.8984375" style="1" customWidth="1"/>
    <col min="6405" max="6416" width="9" style="1" customWidth="1"/>
    <col min="6417" max="6417" width="7" style="1" customWidth="1"/>
    <col min="6418" max="6418" width="8.69921875" style="1" customWidth="1"/>
    <col min="6419" max="6656" width="6.3984375" style="1"/>
    <col min="6657" max="6657" width="5.69921875" style="1" customWidth="1"/>
    <col min="6658" max="6658" width="10" style="1" customWidth="1"/>
    <col min="6659" max="6659" width="7.3984375" style="1" customWidth="1"/>
    <col min="6660" max="6660" width="31.8984375" style="1" customWidth="1"/>
    <col min="6661" max="6672" width="9" style="1" customWidth="1"/>
    <col min="6673" max="6673" width="7" style="1" customWidth="1"/>
    <col min="6674" max="6674" width="8.69921875" style="1" customWidth="1"/>
    <col min="6675" max="6912" width="6.3984375" style="1"/>
    <col min="6913" max="6913" width="5.69921875" style="1" customWidth="1"/>
    <col min="6914" max="6914" width="10" style="1" customWidth="1"/>
    <col min="6915" max="6915" width="7.3984375" style="1" customWidth="1"/>
    <col min="6916" max="6916" width="31.8984375" style="1" customWidth="1"/>
    <col min="6917" max="6928" width="9" style="1" customWidth="1"/>
    <col min="6929" max="6929" width="7" style="1" customWidth="1"/>
    <col min="6930" max="6930" width="8.69921875" style="1" customWidth="1"/>
    <col min="6931" max="7168" width="6.3984375" style="1"/>
    <col min="7169" max="7169" width="5.69921875" style="1" customWidth="1"/>
    <col min="7170" max="7170" width="10" style="1" customWidth="1"/>
    <col min="7171" max="7171" width="7.3984375" style="1" customWidth="1"/>
    <col min="7172" max="7172" width="31.8984375" style="1" customWidth="1"/>
    <col min="7173" max="7184" width="9" style="1" customWidth="1"/>
    <col min="7185" max="7185" width="7" style="1" customWidth="1"/>
    <col min="7186" max="7186" width="8.69921875" style="1" customWidth="1"/>
    <col min="7187" max="7424" width="6.3984375" style="1"/>
    <col min="7425" max="7425" width="5.69921875" style="1" customWidth="1"/>
    <col min="7426" max="7426" width="10" style="1" customWidth="1"/>
    <col min="7427" max="7427" width="7.3984375" style="1" customWidth="1"/>
    <col min="7428" max="7428" width="31.8984375" style="1" customWidth="1"/>
    <col min="7429" max="7440" width="9" style="1" customWidth="1"/>
    <col min="7441" max="7441" width="7" style="1" customWidth="1"/>
    <col min="7442" max="7442" width="8.69921875" style="1" customWidth="1"/>
    <col min="7443" max="7680" width="6.3984375" style="1"/>
    <col min="7681" max="7681" width="5.69921875" style="1" customWidth="1"/>
    <col min="7682" max="7682" width="10" style="1" customWidth="1"/>
    <col min="7683" max="7683" width="7.3984375" style="1" customWidth="1"/>
    <col min="7684" max="7684" width="31.8984375" style="1" customWidth="1"/>
    <col min="7685" max="7696" width="9" style="1" customWidth="1"/>
    <col min="7697" max="7697" width="7" style="1" customWidth="1"/>
    <col min="7698" max="7698" width="8.69921875" style="1" customWidth="1"/>
    <col min="7699" max="7936" width="6.3984375" style="1"/>
    <col min="7937" max="7937" width="5.69921875" style="1" customWidth="1"/>
    <col min="7938" max="7938" width="10" style="1" customWidth="1"/>
    <col min="7939" max="7939" width="7.3984375" style="1" customWidth="1"/>
    <col min="7940" max="7940" width="31.8984375" style="1" customWidth="1"/>
    <col min="7941" max="7952" width="9" style="1" customWidth="1"/>
    <col min="7953" max="7953" width="7" style="1" customWidth="1"/>
    <col min="7954" max="7954" width="8.69921875" style="1" customWidth="1"/>
    <col min="7955" max="8192" width="6.3984375" style="1"/>
    <col min="8193" max="8193" width="5.69921875" style="1" customWidth="1"/>
    <col min="8194" max="8194" width="10" style="1" customWidth="1"/>
    <col min="8195" max="8195" width="7.3984375" style="1" customWidth="1"/>
    <col min="8196" max="8196" width="31.8984375" style="1" customWidth="1"/>
    <col min="8197" max="8208" width="9" style="1" customWidth="1"/>
    <col min="8209" max="8209" width="7" style="1" customWidth="1"/>
    <col min="8210" max="8210" width="8.69921875" style="1" customWidth="1"/>
    <col min="8211" max="8448" width="6.3984375" style="1"/>
    <col min="8449" max="8449" width="5.69921875" style="1" customWidth="1"/>
    <col min="8450" max="8450" width="10" style="1" customWidth="1"/>
    <col min="8451" max="8451" width="7.3984375" style="1" customWidth="1"/>
    <col min="8452" max="8452" width="31.8984375" style="1" customWidth="1"/>
    <col min="8453" max="8464" width="9" style="1" customWidth="1"/>
    <col min="8465" max="8465" width="7" style="1" customWidth="1"/>
    <col min="8466" max="8466" width="8.69921875" style="1" customWidth="1"/>
    <col min="8467" max="8704" width="6.3984375" style="1"/>
    <col min="8705" max="8705" width="5.69921875" style="1" customWidth="1"/>
    <col min="8706" max="8706" width="10" style="1" customWidth="1"/>
    <col min="8707" max="8707" width="7.3984375" style="1" customWidth="1"/>
    <col min="8708" max="8708" width="31.8984375" style="1" customWidth="1"/>
    <col min="8709" max="8720" width="9" style="1" customWidth="1"/>
    <col min="8721" max="8721" width="7" style="1" customWidth="1"/>
    <col min="8722" max="8722" width="8.69921875" style="1" customWidth="1"/>
    <col min="8723" max="8960" width="6.3984375" style="1"/>
    <col min="8961" max="8961" width="5.69921875" style="1" customWidth="1"/>
    <col min="8962" max="8962" width="10" style="1" customWidth="1"/>
    <col min="8963" max="8963" width="7.3984375" style="1" customWidth="1"/>
    <col min="8964" max="8964" width="31.8984375" style="1" customWidth="1"/>
    <col min="8965" max="8976" width="9" style="1" customWidth="1"/>
    <col min="8977" max="8977" width="7" style="1" customWidth="1"/>
    <col min="8978" max="8978" width="8.69921875" style="1" customWidth="1"/>
    <col min="8979" max="9216" width="6.3984375" style="1"/>
    <col min="9217" max="9217" width="5.69921875" style="1" customWidth="1"/>
    <col min="9218" max="9218" width="10" style="1" customWidth="1"/>
    <col min="9219" max="9219" width="7.3984375" style="1" customWidth="1"/>
    <col min="9220" max="9220" width="31.8984375" style="1" customWidth="1"/>
    <col min="9221" max="9232" width="9" style="1" customWidth="1"/>
    <col min="9233" max="9233" width="7" style="1" customWidth="1"/>
    <col min="9234" max="9234" width="8.69921875" style="1" customWidth="1"/>
    <col min="9235" max="9472" width="6.3984375" style="1"/>
    <col min="9473" max="9473" width="5.69921875" style="1" customWidth="1"/>
    <col min="9474" max="9474" width="10" style="1" customWidth="1"/>
    <col min="9475" max="9475" width="7.3984375" style="1" customWidth="1"/>
    <col min="9476" max="9476" width="31.8984375" style="1" customWidth="1"/>
    <col min="9477" max="9488" width="9" style="1" customWidth="1"/>
    <col min="9489" max="9489" width="7" style="1" customWidth="1"/>
    <col min="9490" max="9490" width="8.69921875" style="1" customWidth="1"/>
    <col min="9491" max="9728" width="6.3984375" style="1"/>
    <col min="9729" max="9729" width="5.69921875" style="1" customWidth="1"/>
    <col min="9730" max="9730" width="10" style="1" customWidth="1"/>
    <col min="9731" max="9731" width="7.3984375" style="1" customWidth="1"/>
    <col min="9732" max="9732" width="31.8984375" style="1" customWidth="1"/>
    <col min="9733" max="9744" width="9" style="1" customWidth="1"/>
    <col min="9745" max="9745" width="7" style="1" customWidth="1"/>
    <col min="9746" max="9746" width="8.69921875" style="1" customWidth="1"/>
    <col min="9747" max="9984" width="6.3984375" style="1"/>
    <col min="9985" max="9985" width="5.69921875" style="1" customWidth="1"/>
    <col min="9986" max="9986" width="10" style="1" customWidth="1"/>
    <col min="9987" max="9987" width="7.3984375" style="1" customWidth="1"/>
    <col min="9988" max="9988" width="31.8984375" style="1" customWidth="1"/>
    <col min="9989" max="10000" width="9" style="1" customWidth="1"/>
    <col min="10001" max="10001" width="7" style="1" customWidth="1"/>
    <col min="10002" max="10002" width="8.69921875" style="1" customWidth="1"/>
    <col min="10003" max="10240" width="6.3984375" style="1"/>
    <col min="10241" max="10241" width="5.69921875" style="1" customWidth="1"/>
    <col min="10242" max="10242" width="10" style="1" customWidth="1"/>
    <col min="10243" max="10243" width="7.3984375" style="1" customWidth="1"/>
    <col min="10244" max="10244" width="31.8984375" style="1" customWidth="1"/>
    <col min="10245" max="10256" width="9" style="1" customWidth="1"/>
    <col min="10257" max="10257" width="7" style="1" customWidth="1"/>
    <col min="10258" max="10258" width="8.69921875" style="1" customWidth="1"/>
    <col min="10259" max="10496" width="6.3984375" style="1"/>
    <col min="10497" max="10497" width="5.69921875" style="1" customWidth="1"/>
    <col min="10498" max="10498" width="10" style="1" customWidth="1"/>
    <col min="10499" max="10499" width="7.3984375" style="1" customWidth="1"/>
    <col min="10500" max="10500" width="31.8984375" style="1" customWidth="1"/>
    <col min="10501" max="10512" width="9" style="1" customWidth="1"/>
    <col min="10513" max="10513" width="7" style="1" customWidth="1"/>
    <col min="10514" max="10514" width="8.69921875" style="1" customWidth="1"/>
    <col min="10515" max="10752" width="6.3984375" style="1"/>
    <col min="10753" max="10753" width="5.69921875" style="1" customWidth="1"/>
    <col min="10754" max="10754" width="10" style="1" customWidth="1"/>
    <col min="10755" max="10755" width="7.3984375" style="1" customWidth="1"/>
    <col min="10756" max="10756" width="31.8984375" style="1" customWidth="1"/>
    <col min="10757" max="10768" width="9" style="1" customWidth="1"/>
    <col min="10769" max="10769" width="7" style="1" customWidth="1"/>
    <col min="10770" max="10770" width="8.69921875" style="1" customWidth="1"/>
    <col min="10771" max="11008" width="6.3984375" style="1"/>
    <col min="11009" max="11009" width="5.69921875" style="1" customWidth="1"/>
    <col min="11010" max="11010" width="10" style="1" customWidth="1"/>
    <col min="11011" max="11011" width="7.3984375" style="1" customWidth="1"/>
    <col min="11012" max="11012" width="31.8984375" style="1" customWidth="1"/>
    <col min="11013" max="11024" width="9" style="1" customWidth="1"/>
    <col min="11025" max="11025" width="7" style="1" customWidth="1"/>
    <col min="11026" max="11026" width="8.69921875" style="1" customWidth="1"/>
    <col min="11027" max="11264" width="6.3984375" style="1"/>
    <col min="11265" max="11265" width="5.69921875" style="1" customWidth="1"/>
    <col min="11266" max="11266" width="10" style="1" customWidth="1"/>
    <col min="11267" max="11267" width="7.3984375" style="1" customWidth="1"/>
    <col min="11268" max="11268" width="31.8984375" style="1" customWidth="1"/>
    <col min="11269" max="11280" width="9" style="1" customWidth="1"/>
    <col min="11281" max="11281" width="7" style="1" customWidth="1"/>
    <col min="11282" max="11282" width="8.69921875" style="1" customWidth="1"/>
    <col min="11283" max="11520" width="6.3984375" style="1"/>
    <col min="11521" max="11521" width="5.69921875" style="1" customWidth="1"/>
    <col min="11522" max="11522" width="10" style="1" customWidth="1"/>
    <col min="11523" max="11523" width="7.3984375" style="1" customWidth="1"/>
    <col min="11524" max="11524" width="31.8984375" style="1" customWidth="1"/>
    <col min="11525" max="11536" width="9" style="1" customWidth="1"/>
    <col min="11537" max="11537" width="7" style="1" customWidth="1"/>
    <col min="11538" max="11538" width="8.69921875" style="1" customWidth="1"/>
    <col min="11539" max="11776" width="6.3984375" style="1"/>
    <col min="11777" max="11777" width="5.69921875" style="1" customWidth="1"/>
    <col min="11778" max="11778" width="10" style="1" customWidth="1"/>
    <col min="11779" max="11779" width="7.3984375" style="1" customWidth="1"/>
    <col min="11780" max="11780" width="31.8984375" style="1" customWidth="1"/>
    <col min="11781" max="11792" width="9" style="1" customWidth="1"/>
    <col min="11793" max="11793" width="7" style="1" customWidth="1"/>
    <col min="11794" max="11794" width="8.69921875" style="1" customWidth="1"/>
    <col min="11795" max="12032" width="6.3984375" style="1"/>
    <col min="12033" max="12033" width="5.69921875" style="1" customWidth="1"/>
    <col min="12034" max="12034" width="10" style="1" customWidth="1"/>
    <col min="12035" max="12035" width="7.3984375" style="1" customWidth="1"/>
    <col min="12036" max="12036" width="31.8984375" style="1" customWidth="1"/>
    <col min="12037" max="12048" width="9" style="1" customWidth="1"/>
    <col min="12049" max="12049" width="7" style="1" customWidth="1"/>
    <col min="12050" max="12050" width="8.69921875" style="1" customWidth="1"/>
    <col min="12051" max="12288" width="6.3984375" style="1"/>
    <col min="12289" max="12289" width="5.69921875" style="1" customWidth="1"/>
    <col min="12290" max="12290" width="10" style="1" customWidth="1"/>
    <col min="12291" max="12291" width="7.3984375" style="1" customWidth="1"/>
    <col min="12292" max="12292" width="31.8984375" style="1" customWidth="1"/>
    <col min="12293" max="12304" width="9" style="1" customWidth="1"/>
    <col min="12305" max="12305" width="7" style="1" customWidth="1"/>
    <col min="12306" max="12306" width="8.69921875" style="1" customWidth="1"/>
    <col min="12307" max="12544" width="6.3984375" style="1"/>
    <col min="12545" max="12545" width="5.69921875" style="1" customWidth="1"/>
    <col min="12546" max="12546" width="10" style="1" customWidth="1"/>
    <col min="12547" max="12547" width="7.3984375" style="1" customWidth="1"/>
    <col min="12548" max="12548" width="31.8984375" style="1" customWidth="1"/>
    <col min="12549" max="12560" width="9" style="1" customWidth="1"/>
    <col min="12561" max="12561" width="7" style="1" customWidth="1"/>
    <col min="12562" max="12562" width="8.69921875" style="1" customWidth="1"/>
    <col min="12563" max="12800" width="6.3984375" style="1"/>
    <col min="12801" max="12801" width="5.69921875" style="1" customWidth="1"/>
    <col min="12802" max="12802" width="10" style="1" customWidth="1"/>
    <col min="12803" max="12803" width="7.3984375" style="1" customWidth="1"/>
    <col min="12804" max="12804" width="31.8984375" style="1" customWidth="1"/>
    <col min="12805" max="12816" width="9" style="1" customWidth="1"/>
    <col min="12817" max="12817" width="7" style="1" customWidth="1"/>
    <col min="12818" max="12818" width="8.69921875" style="1" customWidth="1"/>
    <col min="12819" max="13056" width="6.3984375" style="1"/>
    <col min="13057" max="13057" width="5.69921875" style="1" customWidth="1"/>
    <col min="13058" max="13058" width="10" style="1" customWidth="1"/>
    <col min="13059" max="13059" width="7.3984375" style="1" customWidth="1"/>
    <col min="13060" max="13060" width="31.8984375" style="1" customWidth="1"/>
    <col min="13061" max="13072" width="9" style="1" customWidth="1"/>
    <col min="13073" max="13073" width="7" style="1" customWidth="1"/>
    <col min="13074" max="13074" width="8.69921875" style="1" customWidth="1"/>
    <col min="13075" max="13312" width="6.3984375" style="1"/>
    <col min="13313" max="13313" width="5.69921875" style="1" customWidth="1"/>
    <col min="13314" max="13314" width="10" style="1" customWidth="1"/>
    <col min="13315" max="13315" width="7.3984375" style="1" customWidth="1"/>
    <col min="13316" max="13316" width="31.8984375" style="1" customWidth="1"/>
    <col min="13317" max="13328" width="9" style="1" customWidth="1"/>
    <col min="13329" max="13329" width="7" style="1" customWidth="1"/>
    <col min="13330" max="13330" width="8.69921875" style="1" customWidth="1"/>
    <col min="13331" max="13568" width="6.3984375" style="1"/>
    <col min="13569" max="13569" width="5.69921875" style="1" customWidth="1"/>
    <col min="13570" max="13570" width="10" style="1" customWidth="1"/>
    <col min="13571" max="13571" width="7.3984375" style="1" customWidth="1"/>
    <col min="13572" max="13572" width="31.8984375" style="1" customWidth="1"/>
    <col min="13573" max="13584" width="9" style="1" customWidth="1"/>
    <col min="13585" max="13585" width="7" style="1" customWidth="1"/>
    <col min="13586" max="13586" width="8.69921875" style="1" customWidth="1"/>
    <col min="13587" max="13824" width="6.3984375" style="1"/>
    <col min="13825" max="13825" width="5.69921875" style="1" customWidth="1"/>
    <col min="13826" max="13826" width="10" style="1" customWidth="1"/>
    <col min="13827" max="13827" width="7.3984375" style="1" customWidth="1"/>
    <col min="13828" max="13828" width="31.8984375" style="1" customWidth="1"/>
    <col min="13829" max="13840" width="9" style="1" customWidth="1"/>
    <col min="13841" max="13841" width="7" style="1" customWidth="1"/>
    <col min="13842" max="13842" width="8.69921875" style="1" customWidth="1"/>
    <col min="13843" max="14080" width="6.3984375" style="1"/>
    <col min="14081" max="14081" width="5.69921875" style="1" customWidth="1"/>
    <col min="14082" max="14082" width="10" style="1" customWidth="1"/>
    <col min="14083" max="14083" width="7.3984375" style="1" customWidth="1"/>
    <col min="14084" max="14084" width="31.8984375" style="1" customWidth="1"/>
    <col min="14085" max="14096" width="9" style="1" customWidth="1"/>
    <col min="14097" max="14097" width="7" style="1" customWidth="1"/>
    <col min="14098" max="14098" width="8.69921875" style="1" customWidth="1"/>
    <col min="14099" max="14336" width="6.3984375" style="1"/>
    <col min="14337" max="14337" width="5.69921875" style="1" customWidth="1"/>
    <col min="14338" max="14338" width="10" style="1" customWidth="1"/>
    <col min="14339" max="14339" width="7.3984375" style="1" customWidth="1"/>
    <col min="14340" max="14340" width="31.8984375" style="1" customWidth="1"/>
    <col min="14341" max="14352" width="9" style="1" customWidth="1"/>
    <col min="14353" max="14353" width="7" style="1" customWidth="1"/>
    <col min="14354" max="14354" width="8.69921875" style="1" customWidth="1"/>
    <col min="14355" max="14592" width="6.3984375" style="1"/>
    <col min="14593" max="14593" width="5.69921875" style="1" customWidth="1"/>
    <col min="14594" max="14594" width="10" style="1" customWidth="1"/>
    <col min="14595" max="14595" width="7.3984375" style="1" customWidth="1"/>
    <col min="14596" max="14596" width="31.8984375" style="1" customWidth="1"/>
    <col min="14597" max="14608" width="9" style="1" customWidth="1"/>
    <col min="14609" max="14609" width="7" style="1" customWidth="1"/>
    <col min="14610" max="14610" width="8.69921875" style="1" customWidth="1"/>
    <col min="14611" max="14848" width="6.3984375" style="1"/>
    <col min="14849" max="14849" width="5.69921875" style="1" customWidth="1"/>
    <col min="14850" max="14850" width="10" style="1" customWidth="1"/>
    <col min="14851" max="14851" width="7.3984375" style="1" customWidth="1"/>
    <col min="14852" max="14852" width="31.8984375" style="1" customWidth="1"/>
    <col min="14853" max="14864" width="9" style="1" customWidth="1"/>
    <col min="14865" max="14865" width="7" style="1" customWidth="1"/>
    <col min="14866" max="14866" width="8.69921875" style="1" customWidth="1"/>
    <col min="14867" max="15104" width="6.3984375" style="1"/>
    <col min="15105" max="15105" width="5.69921875" style="1" customWidth="1"/>
    <col min="15106" max="15106" width="10" style="1" customWidth="1"/>
    <col min="15107" max="15107" width="7.3984375" style="1" customWidth="1"/>
    <col min="15108" max="15108" width="31.8984375" style="1" customWidth="1"/>
    <col min="15109" max="15120" width="9" style="1" customWidth="1"/>
    <col min="15121" max="15121" width="7" style="1" customWidth="1"/>
    <col min="15122" max="15122" width="8.69921875" style="1" customWidth="1"/>
    <col min="15123" max="15360" width="6.3984375" style="1"/>
    <col min="15361" max="15361" width="5.69921875" style="1" customWidth="1"/>
    <col min="15362" max="15362" width="10" style="1" customWidth="1"/>
    <col min="15363" max="15363" width="7.3984375" style="1" customWidth="1"/>
    <col min="15364" max="15364" width="31.8984375" style="1" customWidth="1"/>
    <col min="15365" max="15376" width="9" style="1" customWidth="1"/>
    <col min="15377" max="15377" width="7" style="1" customWidth="1"/>
    <col min="15378" max="15378" width="8.69921875" style="1" customWidth="1"/>
    <col min="15379" max="15616" width="6.3984375" style="1"/>
    <col min="15617" max="15617" width="5.69921875" style="1" customWidth="1"/>
    <col min="15618" max="15618" width="10" style="1" customWidth="1"/>
    <col min="15619" max="15619" width="7.3984375" style="1" customWidth="1"/>
    <col min="15620" max="15620" width="31.8984375" style="1" customWidth="1"/>
    <col min="15621" max="15632" width="9" style="1" customWidth="1"/>
    <col min="15633" max="15633" width="7" style="1" customWidth="1"/>
    <col min="15634" max="15634" width="8.69921875" style="1" customWidth="1"/>
    <col min="15635" max="15872" width="6.3984375" style="1"/>
    <col min="15873" max="15873" width="5.69921875" style="1" customWidth="1"/>
    <col min="15874" max="15874" width="10" style="1" customWidth="1"/>
    <col min="15875" max="15875" width="7.3984375" style="1" customWidth="1"/>
    <col min="15876" max="15876" width="31.8984375" style="1" customWidth="1"/>
    <col min="15877" max="15888" width="9" style="1" customWidth="1"/>
    <col min="15889" max="15889" width="7" style="1" customWidth="1"/>
    <col min="15890" max="15890" width="8.69921875" style="1" customWidth="1"/>
    <col min="15891" max="16128" width="6.3984375" style="1"/>
    <col min="16129" max="16129" width="5.69921875" style="1" customWidth="1"/>
    <col min="16130" max="16130" width="10" style="1" customWidth="1"/>
    <col min="16131" max="16131" width="7.3984375" style="1" customWidth="1"/>
    <col min="16132" max="16132" width="31.8984375" style="1" customWidth="1"/>
    <col min="16133" max="16144" width="9" style="1" customWidth="1"/>
    <col min="16145" max="16145" width="7" style="1" customWidth="1"/>
    <col min="16146" max="16146" width="8.69921875" style="1" customWidth="1"/>
    <col min="16147" max="16384" width="6.3984375" style="1"/>
  </cols>
  <sheetData>
    <row r="1" spans="1:20" x14ac:dyDescent="0.4">
      <c r="O1" s="1" t="s">
        <v>516</v>
      </c>
    </row>
    <row r="2" spans="1:20" x14ac:dyDescent="0.4">
      <c r="A2" s="282" t="s">
        <v>556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20" x14ac:dyDescent="0.4">
      <c r="A3" s="282" t="s">
        <v>557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20" ht="23.25" customHeight="1" x14ac:dyDescent="0.4">
      <c r="A4" s="282" t="s">
        <v>517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20" ht="23.25" customHeight="1" x14ac:dyDescent="0.4">
      <c r="A5" s="283" t="s">
        <v>518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</row>
    <row r="6" spans="1:20" s="20" customFormat="1" ht="22.5" customHeight="1" x14ac:dyDescent="0.4">
      <c r="A6" s="112" t="s">
        <v>97</v>
      </c>
      <c r="B6" s="112" t="s">
        <v>88</v>
      </c>
      <c r="C6" s="112" t="s">
        <v>96</v>
      </c>
      <c r="D6" s="112" t="s">
        <v>519</v>
      </c>
      <c r="E6" s="198">
        <v>24381</v>
      </c>
      <c r="F6" s="198">
        <v>24412</v>
      </c>
      <c r="G6" s="198">
        <v>24442</v>
      </c>
      <c r="H6" s="198">
        <v>24473</v>
      </c>
      <c r="I6" s="198">
        <v>24504</v>
      </c>
      <c r="J6" s="198">
        <v>24532</v>
      </c>
      <c r="K6" s="198">
        <v>24563</v>
      </c>
      <c r="L6" s="198">
        <v>24593</v>
      </c>
      <c r="M6" s="205">
        <v>24624</v>
      </c>
      <c r="N6" s="198">
        <v>24654</v>
      </c>
      <c r="O6" s="198">
        <v>24685</v>
      </c>
      <c r="P6" s="198">
        <v>24716</v>
      </c>
    </row>
    <row r="7" spans="1:20" x14ac:dyDescent="0.4">
      <c r="A7" s="135">
        <v>1</v>
      </c>
      <c r="B7" s="199" t="s">
        <v>95</v>
      </c>
      <c r="C7" s="199">
        <v>10711</v>
      </c>
      <c r="D7" s="199" t="s">
        <v>253</v>
      </c>
      <c r="E7" s="200">
        <v>100</v>
      </c>
      <c r="F7" s="200">
        <v>100</v>
      </c>
      <c r="G7" s="200">
        <v>100</v>
      </c>
      <c r="H7" s="9">
        <v>100</v>
      </c>
      <c r="I7" s="9">
        <v>100</v>
      </c>
      <c r="J7" s="9">
        <v>100</v>
      </c>
      <c r="K7" s="9">
        <v>100</v>
      </c>
      <c r="L7" s="9">
        <v>100</v>
      </c>
      <c r="M7" s="206">
        <v>100</v>
      </c>
      <c r="N7" s="201"/>
      <c r="O7" s="9"/>
      <c r="P7" s="9"/>
      <c r="R7"/>
      <c r="S7"/>
      <c r="T7"/>
    </row>
    <row r="8" spans="1:20" x14ac:dyDescent="0.4">
      <c r="A8" s="135">
        <v>2</v>
      </c>
      <c r="B8" s="199" t="s">
        <v>95</v>
      </c>
      <c r="C8" s="199">
        <v>11104</v>
      </c>
      <c r="D8" s="199" t="s">
        <v>254</v>
      </c>
      <c r="E8" s="200">
        <v>100</v>
      </c>
      <c r="F8" s="200">
        <v>100</v>
      </c>
      <c r="G8" s="200">
        <v>100</v>
      </c>
      <c r="H8" s="9">
        <v>100</v>
      </c>
      <c r="I8" s="9">
        <v>100</v>
      </c>
      <c r="J8" s="9">
        <v>100</v>
      </c>
      <c r="K8" s="9">
        <v>100</v>
      </c>
      <c r="L8" s="9">
        <v>100</v>
      </c>
      <c r="M8" s="206">
        <v>100</v>
      </c>
      <c r="N8" s="201"/>
      <c r="O8" s="9"/>
      <c r="P8" s="9"/>
      <c r="R8"/>
      <c r="S8"/>
      <c r="T8"/>
    </row>
    <row r="9" spans="1:20" x14ac:dyDescent="0.4">
      <c r="A9" s="135">
        <v>3</v>
      </c>
      <c r="B9" s="199" t="s">
        <v>95</v>
      </c>
      <c r="C9" s="199">
        <v>11105</v>
      </c>
      <c r="D9" s="199" t="s">
        <v>255</v>
      </c>
      <c r="E9" s="200">
        <v>100</v>
      </c>
      <c r="F9" s="200">
        <v>100</v>
      </c>
      <c r="G9" s="200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206">
        <v>100</v>
      </c>
      <c r="N9" s="201"/>
      <c r="O9" s="9"/>
      <c r="P9" s="9"/>
      <c r="R9"/>
      <c r="S9"/>
      <c r="T9"/>
    </row>
    <row r="10" spans="1:20" x14ac:dyDescent="0.4">
      <c r="A10" s="135">
        <v>4</v>
      </c>
      <c r="B10" s="199" t="s">
        <v>95</v>
      </c>
      <c r="C10" s="199">
        <v>11106</v>
      </c>
      <c r="D10" s="199" t="s">
        <v>256</v>
      </c>
      <c r="E10" s="200">
        <v>100</v>
      </c>
      <c r="F10" s="200">
        <v>100</v>
      </c>
      <c r="G10" s="200">
        <v>100</v>
      </c>
      <c r="H10" s="9">
        <v>100</v>
      </c>
      <c r="I10" s="9">
        <v>100</v>
      </c>
      <c r="J10" s="9">
        <v>100</v>
      </c>
      <c r="K10" s="9">
        <v>100</v>
      </c>
      <c r="L10" s="9">
        <v>100</v>
      </c>
      <c r="M10" s="206">
        <v>100</v>
      </c>
      <c r="N10" s="201"/>
      <c r="O10" s="9"/>
      <c r="P10" s="9"/>
      <c r="R10"/>
      <c r="S10"/>
      <c r="T10"/>
    </row>
    <row r="11" spans="1:20" x14ac:dyDescent="0.4">
      <c r="A11" s="135">
        <v>5</v>
      </c>
      <c r="B11" s="199" t="s">
        <v>95</v>
      </c>
      <c r="C11" s="199">
        <v>11107</v>
      </c>
      <c r="D11" s="199" t="s">
        <v>257</v>
      </c>
      <c r="E11" s="200">
        <v>100</v>
      </c>
      <c r="F11" s="200">
        <v>100</v>
      </c>
      <c r="G11" s="200">
        <v>100</v>
      </c>
      <c r="H11" s="9">
        <v>100</v>
      </c>
      <c r="I11" s="9">
        <v>100</v>
      </c>
      <c r="J11" s="9">
        <v>100</v>
      </c>
      <c r="K11" s="9">
        <v>100</v>
      </c>
      <c r="L11" s="9">
        <v>100</v>
      </c>
      <c r="M11" s="206">
        <v>100</v>
      </c>
      <c r="N11" s="201"/>
      <c r="O11" s="9"/>
      <c r="P11" s="9"/>
      <c r="R11"/>
      <c r="S11"/>
      <c r="T11"/>
    </row>
    <row r="12" spans="1:20" x14ac:dyDescent="0.4">
      <c r="A12" s="135">
        <v>6</v>
      </c>
      <c r="B12" s="199" t="s">
        <v>95</v>
      </c>
      <c r="C12" s="199">
        <v>11108</v>
      </c>
      <c r="D12" s="199" t="s">
        <v>258</v>
      </c>
      <c r="E12" s="200">
        <v>100</v>
      </c>
      <c r="F12" s="200">
        <v>100</v>
      </c>
      <c r="G12" s="200">
        <v>100</v>
      </c>
      <c r="H12" s="9">
        <v>100</v>
      </c>
      <c r="I12" s="9">
        <v>100</v>
      </c>
      <c r="J12" s="9">
        <v>100</v>
      </c>
      <c r="K12" s="9">
        <v>100</v>
      </c>
      <c r="L12" s="9">
        <v>100</v>
      </c>
      <c r="M12" s="206">
        <v>100</v>
      </c>
      <c r="N12" s="201"/>
      <c r="O12" s="9"/>
      <c r="P12" s="9"/>
      <c r="R12"/>
      <c r="S12"/>
      <c r="T12"/>
    </row>
    <row r="13" spans="1:20" x14ac:dyDescent="0.4">
      <c r="A13" s="135">
        <v>7</v>
      </c>
      <c r="B13" s="199" t="s">
        <v>95</v>
      </c>
      <c r="C13" s="199">
        <v>11109</v>
      </c>
      <c r="D13" s="199" t="s">
        <v>259</v>
      </c>
      <c r="E13" s="200">
        <v>100</v>
      </c>
      <c r="F13" s="200">
        <v>100</v>
      </c>
      <c r="G13" s="200">
        <v>100</v>
      </c>
      <c r="H13" s="9">
        <v>100</v>
      </c>
      <c r="I13" s="9">
        <v>100</v>
      </c>
      <c r="J13" s="9">
        <v>100</v>
      </c>
      <c r="K13" s="9">
        <v>100</v>
      </c>
      <c r="L13" s="9">
        <v>100</v>
      </c>
      <c r="M13" s="206">
        <v>100</v>
      </c>
      <c r="N13" s="201"/>
      <c r="O13" s="9"/>
      <c r="P13" s="9"/>
      <c r="R13"/>
      <c r="S13"/>
      <c r="T13"/>
    </row>
    <row r="14" spans="1:20" x14ac:dyDescent="0.4">
      <c r="A14" s="135">
        <v>8</v>
      </c>
      <c r="B14" s="199" t="s">
        <v>95</v>
      </c>
      <c r="C14" s="199">
        <v>11110</v>
      </c>
      <c r="D14" s="199" t="s">
        <v>260</v>
      </c>
      <c r="E14" s="200">
        <v>100</v>
      </c>
      <c r="F14" s="200">
        <v>100</v>
      </c>
      <c r="G14" s="200">
        <v>100</v>
      </c>
      <c r="H14" s="9">
        <v>100</v>
      </c>
      <c r="I14" s="9">
        <v>100</v>
      </c>
      <c r="J14" s="9">
        <v>100</v>
      </c>
      <c r="K14" s="9">
        <v>100</v>
      </c>
      <c r="L14" s="9">
        <v>100</v>
      </c>
      <c r="M14" s="206">
        <v>100</v>
      </c>
      <c r="N14" s="201"/>
      <c r="O14" s="9"/>
      <c r="P14" s="9"/>
      <c r="R14"/>
      <c r="S14"/>
      <c r="T14"/>
    </row>
    <row r="15" spans="1:20" x14ac:dyDescent="0.4">
      <c r="A15" s="135">
        <v>9</v>
      </c>
      <c r="B15" s="199" t="s">
        <v>95</v>
      </c>
      <c r="C15" s="199">
        <v>11111</v>
      </c>
      <c r="D15" s="199" t="s">
        <v>261</v>
      </c>
      <c r="E15" s="200">
        <v>100</v>
      </c>
      <c r="F15" s="200">
        <v>100</v>
      </c>
      <c r="G15" s="200">
        <v>100</v>
      </c>
      <c r="H15" s="9">
        <v>100</v>
      </c>
      <c r="I15" s="9">
        <v>100</v>
      </c>
      <c r="J15" s="9">
        <v>100</v>
      </c>
      <c r="K15" s="9">
        <v>100</v>
      </c>
      <c r="L15" s="9">
        <v>100</v>
      </c>
      <c r="M15" s="206">
        <v>100</v>
      </c>
      <c r="N15" s="201"/>
      <c r="O15" s="9"/>
      <c r="P15" s="9"/>
      <c r="R15"/>
      <c r="S15"/>
      <c r="T15"/>
    </row>
    <row r="16" spans="1:20" x14ac:dyDescent="0.4">
      <c r="A16" s="135">
        <v>10</v>
      </c>
      <c r="B16" s="199" t="s">
        <v>95</v>
      </c>
      <c r="C16" s="199">
        <v>11112</v>
      </c>
      <c r="D16" s="199" t="s">
        <v>262</v>
      </c>
      <c r="E16" s="200">
        <v>100</v>
      </c>
      <c r="F16" s="200">
        <v>100</v>
      </c>
      <c r="G16" s="200">
        <v>100</v>
      </c>
      <c r="H16" s="9">
        <v>100</v>
      </c>
      <c r="I16" s="9">
        <v>100</v>
      </c>
      <c r="J16" s="9">
        <v>100</v>
      </c>
      <c r="K16" s="9">
        <v>100</v>
      </c>
      <c r="L16" s="9">
        <v>100</v>
      </c>
      <c r="M16" s="206">
        <v>100</v>
      </c>
      <c r="N16" s="201"/>
      <c r="O16" s="9"/>
      <c r="P16" s="9"/>
      <c r="R16"/>
      <c r="S16"/>
      <c r="T16"/>
    </row>
    <row r="17" spans="1:20" x14ac:dyDescent="0.4">
      <c r="A17" s="135">
        <v>11</v>
      </c>
      <c r="B17" s="199" t="s">
        <v>95</v>
      </c>
      <c r="C17" s="199">
        <v>11451</v>
      </c>
      <c r="D17" s="199" t="s">
        <v>520</v>
      </c>
      <c r="E17" s="200">
        <v>100</v>
      </c>
      <c r="F17" s="200">
        <v>100</v>
      </c>
      <c r="G17" s="200">
        <v>100</v>
      </c>
      <c r="H17" s="9">
        <v>100</v>
      </c>
      <c r="I17" s="9">
        <v>100</v>
      </c>
      <c r="J17" s="9">
        <v>100</v>
      </c>
      <c r="K17" s="9">
        <v>100</v>
      </c>
      <c r="L17" s="9">
        <v>100</v>
      </c>
      <c r="M17" s="206">
        <v>100</v>
      </c>
      <c r="N17" s="201"/>
      <c r="O17" s="9"/>
      <c r="P17" s="9"/>
      <c r="R17"/>
      <c r="S17"/>
      <c r="T17"/>
    </row>
    <row r="18" spans="1:20" x14ac:dyDescent="0.4">
      <c r="A18" s="135">
        <v>12</v>
      </c>
      <c r="B18" s="199" t="s">
        <v>95</v>
      </c>
      <c r="C18" s="199">
        <v>40840</v>
      </c>
      <c r="D18" s="199" t="s">
        <v>264</v>
      </c>
      <c r="E18" s="200">
        <v>100</v>
      </c>
      <c r="F18" s="200">
        <v>100</v>
      </c>
      <c r="G18" s="200">
        <v>100</v>
      </c>
      <c r="H18" s="9">
        <v>100</v>
      </c>
      <c r="I18" s="9">
        <v>100</v>
      </c>
      <c r="J18" s="9">
        <v>100</v>
      </c>
      <c r="K18" s="9">
        <v>100</v>
      </c>
      <c r="L18" s="9">
        <v>100</v>
      </c>
      <c r="M18" s="206">
        <v>100</v>
      </c>
      <c r="N18" s="201"/>
      <c r="O18" s="9"/>
      <c r="P18" s="9"/>
      <c r="R18"/>
      <c r="S18"/>
      <c r="T18"/>
    </row>
    <row r="19" spans="1:20" x14ac:dyDescent="0.4">
      <c r="A19" s="135">
        <v>13</v>
      </c>
      <c r="B19" s="199" t="s">
        <v>89</v>
      </c>
      <c r="C19" s="199">
        <v>11040</v>
      </c>
      <c r="D19" s="199" t="s">
        <v>265</v>
      </c>
      <c r="E19" s="200">
        <v>100</v>
      </c>
      <c r="F19" s="200">
        <v>100</v>
      </c>
      <c r="G19" s="200">
        <v>100</v>
      </c>
      <c r="H19" s="9">
        <v>100</v>
      </c>
      <c r="I19" s="9">
        <v>100</v>
      </c>
      <c r="J19" s="9">
        <v>100</v>
      </c>
      <c r="K19" s="9">
        <v>100</v>
      </c>
      <c r="L19" s="9">
        <v>100</v>
      </c>
      <c r="M19" s="206">
        <v>100</v>
      </c>
      <c r="N19" s="201"/>
      <c r="O19" s="9"/>
      <c r="P19" s="9"/>
      <c r="R19"/>
      <c r="S19"/>
      <c r="T19"/>
    </row>
    <row r="20" spans="1:20" x14ac:dyDescent="0.4">
      <c r="A20" s="135">
        <v>14</v>
      </c>
      <c r="B20" s="199" t="s">
        <v>89</v>
      </c>
      <c r="C20" s="199">
        <v>11041</v>
      </c>
      <c r="D20" s="199" t="s">
        <v>266</v>
      </c>
      <c r="E20" s="200">
        <v>100</v>
      </c>
      <c r="F20" s="200">
        <v>100</v>
      </c>
      <c r="G20" s="200">
        <v>100</v>
      </c>
      <c r="H20" s="9">
        <v>100</v>
      </c>
      <c r="I20" s="9">
        <v>100</v>
      </c>
      <c r="J20" s="9">
        <v>100</v>
      </c>
      <c r="K20" s="9">
        <v>100</v>
      </c>
      <c r="L20" s="9">
        <v>100</v>
      </c>
      <c r="M20" s="206">
        <v>100</v>
      </c>
      <c r="N20" s="201"/>
      <c r="O20" s="9"/>
      <c r="P20" s="9"/>
      <c r="R20"/>
      <c r="S20"/>
      <c r="T20"/>
    </row>
    <row r="21" spans="1:20" x14ac:dyDescent="0.4">
      <c r="A21" s="135">
        <v>15</v>
      </c>
      <c r="B21" s="199" t="s">
        <v>89</v>
      </c>
      <c r="C21" s="199">
        <v>11043</v>
      </c>
      <c r="D21" s="199" t="s">
        <v>267</v>
      </c>
      <c r="E21" s="200">
        <v>100</v>
      </c>
      <c r="F21" s="200">
        <v>100</v>
      </c>
      <c r="G21" s="200">
        <v>100</v>
      </c>
      <c r="H21" s="9">
        <v>100</v>
      </c>
      <c r="I21" s="9">
        <v>100</v>
      </c>
      <c r="J21" s="9">
        <v>100</v>
      </c>
      <c r="K21" s="9">
        <v>100</v>
      </c>
      <c r="L21" s="9">
        <v>100</v>
      </c>
      <c r="M21" s="206">
        <v>100</v>
      </c>
      <c r="N21" s="201"/>
      <c r="O21" s="9"/>
      <c r="P21" s="9"/>
      <c r="R21"/>
      <c r="S21"/>
      <c r="T21"/>
    </row>
    <row r="22" spans="1:20" x14ac:dyDescent="0.4">
      <c r="A22" s="135">
        <v>16</v>
      </c>
      <c r="B22" s="199" t="s">
        <v>89</v>
      </c>
      <c r="C22" s="199">
        <v>11046</v>
      </c>
      <c r="D22" s="202" t="s">
        <v>268</v>
      </c>
      <c r="E22" s="200">
        <v>100</v>
      </c>
      <c r="F22" s="200">
        <v>100</v>
      </c>
      <c r="G22" s="200">
        <v>100</v>
      </c>
      <c r="H22" s="9">
        <v>100</v>
      </c>
      <c r="I22" s="203">
        <v>85</v>
      </c>
      <c r="J22" s="9">
        <v>100</v>
      </c>
      <c r="K22" s="9">
        <v>100</v>
      </c>
      <c r="L22" s="9">
        <v>100</v>
      </c>
      <c r="M22" s="206">
        <v>100</v>
      </c>
      <c r="N22" s="201"/>
      <c r="O22" s="9"/>
      <c r="P22" s="9"/>
      <c r="R22"/>
      <c r="S22"/>
      <c r="T22"/>
    </row>
    <row r="23" spans="1:20" x14ac:dyDescent="0.4">
      <c r="A23" s="135">
        <v>17</v>
      </c>
      <c r="B23" s="199" t="s">
        <v>89</v>
      </c>
      <c r="C23" s="199">
        <v>11047</v>
      </c>
      <c r="D23" s="199" t="s">
        <v>269</v>
      </c>
      <c r="E23" s="200">
        <v>100</v>
      </c>
      <c r="F23" s="200">
        <v>100</v>
      </c>
      <c r="G23" s="200">
        <v>100</v>
      </c>
      <c r="H23" s="9">
        <v>100</v>
      </c>
      <c r="I23" s="9">
        <v>100</v>
      </c>
      <c r="J23" s="9">
        <v>100</v>
      </c>
      <c r="K23" s="9">
        <v>100</v>
      </c>
      <c r="L23" s="9">
        <v>100</v>
      </c>
      <c r="M23" s="206">
        <v>100</v>
      </c>
      <c r="N23" s="201"/>
      <c r="O23" s="9"/>
      <c r="P23" s="9"/>
      <c r="R23"/>
      <c r="S23"/>
      <c r="T23"/>
    </row>
    <row r="24" spans="1:20" x14ac:dyDescent="0.4">
      <c r="A24" s="135">
        <v>18</v>
      </c>
      <c r="B24" s="199" t="s">
        <v>89</v>
      </c>
      <c r="C24" s="199">
        <v>11048</v>
      </c>
      <c r="D24" s="199" t="s">
        <v>270</v>
      </c>
      <c r="E24" s="200">
        <v>100</v>
      </c>
      <c r="F24" s="200">
        <v>100</v>
      </c>
      <c r="G24" s="200">
        <v>100</v>
      </c>
      <c r="H24" s="9">
        <v>100</v>
      </c>
      <c r="I24" s="9">
        <v>100</v>
      </c>
      <c r="J24" s="9">
        <v>100</v>
      </c>
      <c r="K24" s="9">
        <v>100</v>
      </c>
      <c r="L24" s="9">
        <v>100</v>
      </c>
      <c r="M24" s="206">
        <v>100</v>
      </c>
      <c r="N24" s="201"/>
      <c r="O24" s="9"/>
      <c r="P24" s="9"/>
      <c r="R24"/>
      <c r="S24"/>
      <c r="T24"/>
    </row>
    <row r="25" spans="1:20" x14ac:dyDescent="0.4">
      <c r="A25" s="135">
        <v>19</v>
      </c>
      <c r="B25" s="199" t="s">
        <v>89</v>
      </c>
      <c r="C25" s="199">
        <v>11049</v>
      </c>
      <c r="D25" s="199" t="s">
        <v>271</v>
      </c>
      <c r="E25" s="200">
        <v>100</v>
      </c>
      <c r="F25" s="200">
        <v>100</v>
      </c>
      <c r="G25" s="200">
        <v>100</v>
      </c>
      <c r="H25" s="9">
        <v>100</v>
      </c>
      <c r="I25" s="9">
        <v>100</v>
      </c>
      <c r="J25" s="9">
        <v>100</v>
      </c>
      <c r="K25" s="9">
        <v>100</v>
      </c>
      <c r="L25" s="9">
        <v>100</v>
      </c>
      <c r="M25" s="206">
        <v>100</v>
      </c>
      <c r="N25" s="201"/>
      <c r="O25" s="9"/>
      <c r="P25" s="9"/>
      <c r="R25"/>
      <c r="S25"/>
      <c r="T25"/>
    </row>
    <row r="26" spans="1:20" x14ac:dyDescent="0.4">
      <c r="A26" s="135">
        <v>20</v>
      </c>
      <c r="B26" s="199" t="s">
        <v>89</v>
      </c>
      <c r="C26" s="199">
        <v>11050</v>
      </c>
      <c r="D26" s="199" t="s">
        <v>272</v>
      </c>
      <c r="E26" s="200">
        <v>100</v>
      </c>
      <c r="F26" s="200">
        <v>100</v>
      </c>
      <c r="G26" s="200">
        <v>100</v>
      </c>
      <c r="H26" s="9">
        <v>100</v>
      </c>
      <c r="I26" s="9">
        <v>100</v>
      </c>
      <c r="J26" s="9">
        <v>100</v>
      </c>
      <c r="K26" s="9">
        <v>100</v>
      </c>
      <c r="L26" s="9">
        <v>100</v>
      </c>
      <c r="M26" s="206">
        <v>100</v>
      </c>
      <c r="N26" s="201"/>
      <c r="O26" s="9"/>
      <c r="P26" s="9"/>
      <c r="R26"/>
      <c r="S26"/>
      <c r="T26"/>
    </row>
    <row r="27" spans="1:20" x14ac:dyDescent="0.4">
      <c r="A27" s="135">
        <v>21</v>
      </c>
      <c r="B27" s="199" t="s">
        <v>92</v>
      </c>
      <c r="C27" s="199">
        <v>10705</v>
      </c>
      <c r="D27" s="199" t="s">
        <v>273</v>
      </c>
      <c r="E27" s="200">
        <v>100</v>
      </c>
      <c r="F27" s="200">
        <v>100</v>
      </c>
      <c r="G27" s="200">
        <v>100</v>
      </c>
      <c r="H27" s="9">
        <v>100</v>
      </c>
      <c r="I27" s="9">
        <v>100</v>
      </c>
      <c r="J27" s="9">
        <v>100</v>
      </c>
      <c r="K27" s="9">
        <v>100</v>
      </c>
      <c r="L27" s="9">
        <v>100</v>
      </c>
      <c r="M27" s="206">
        <v>100</v>
      </c>
      <c r="N27" s="201"/>
      <c r="O27" s="9"/>
      <c r="P27" s="9"/>
      <c r="R27"/>
      <c r="S27"/>
      <c r="T27"/>
    </row>
    <row r="28" spans="1:20" x14ac:dyDescent="0.4">
      <c r="A28" s="135">
        <v>22</v>
      </c>
      <c r="B28" s="199" t="s">
        <v>92</v>
      </c>
      <c r="C28" s="199">
        <v>11030</v>
      </c>
      <c r="D28" s="199" t="s">
        <v>274</v>
      </c>
      <c r="E28" s="200">
        <v>100</v>
      </c>
      <c r="F28" s="200">
        <v>100</v>
      </c>
      <c r="G28" s="200">
        <v>100</v>
      </c>
      <c r="H28" s="9">
        <v>100</v>
      </c>
      <c r="I28" s="9">
        <v>100</v>
      </c>
      <c r="J28" s="9">
        <v>100</v>
      </c>
      <c r="K28" s="9">
        <v>100</v>
      </c>
      <c r="L28" s="9">
        <v>100</v>
      </c>
      <c r="M28" s="206">
        <v>100</v>
      </c>
      <c r="N28" s="201"/>
      <c r="O28" s="9"/>
      <c r="P28" s="9"/>
      <c r="R28"/>
      <c r="S28"/>
      <c r="T28"/>
    </row>
    <row r="29" spans="1:20" x14ac:dyDescent="0.4">
      <c r="A29" s="135">
        <v>23</v>
      </c>
      <c r="B29" s="199" t="s">
        <v>92</v>
      </c>
      <c r="C29" s="199">
        <v>11031</v>
      </c>
      <c r="D29" s="199" t="s">
        <v>275</v>
      </c>
      <c r="E29" s="200">
        <v>100</v>
      </c>
      <c r="F29" s="200">
        <v>100</v>
      </c>
      <c r="G29" s="200">
        <v>100</v>
      </c>
      <c r="H29" s="9">
        <v>100</v>
      </c>
      <c r="I29" s="9">
        <v>100</v>
      </c>
      <c r="J29" s="9">
        <v>100</v>
      </c>
      <c r="K29" s="9">
        <v>100</v>
      </c>
      <c r="L29" s="203">
        <v>90</v>
      </c>
      <c r="M29" s="206">
        <v>100</v>
      </c>
      <c r="N29" s="201"/>
      <c r="O29" s="9"/>
      <c r="P29" s="9"/>
      <c r="R29"/>
      <c r="S29"/>
      <c r="T29"/>
    </row>
    <row r="30" spans="1:20" x14ac:dyDescent="0.4">
      <c r="A30" s="135">
        <v>24</v>
      </c>
      <c r="B30" s="199" t="s">
        <v>92</v>
      </c>
      <c r="C30" s="199">
        <v>11032</v>
      </c>
      <c r="D30" s="199" t="s">
        <v>276</v>
      </c>
      <c r="E30" s="200">
        <v>100</v>
      </c>
      <c r="F30" s="200">
        <v>100</v>
      </c>
      <c r="G30" s="200">
        <v>100</v>
      </c>
      <c r="H30" s="9">
        <v>100</v>
      </c>
      <c r="I30" s="9">
        <v>100</v>
      </c>
      <c r="J30" s="9">
        <v>100</v>
      </c>
      <c r="K30" s="9">
        <v>100</v>
      </c>
      <c r="L30" s="9">
        <v>100</v>
      </c>
      <c r="M30" s="206">
        <v>100</v>
      </c>
      <c r="N30" s="201"/>
      <c r="O30" s="9"/>
      <c r="P30" s="9"/>
      <c r="R30"/>
      <c r="S30"/>
      <c r="T30"/>
    </row>
    <row r="31" spans="1:20" x14ac:dyDescent="0.4">
      <c r="A31" s="135">
        <v>25</v>
      </c>
      <c r="B31" s="199" t="s">
        <v>92</v>
      </c>
      <c r="C31" s="199">
        <v>11033</v>
      </c>
      <c r="D31" s="199" t="s">
        <v>277</v>
      </c>
      <c r="E31" s="200">
        <v>100</v>
      </c>
      <c r="F31" s="200">
        <v>100</v>
      </c>
      <c r="G31" s="200">
        <v>100</v>
      </c>
      <c r="H31" s="9">
        <v>100</v>
      </c>
      <c r="I31" s="9">
        <v>100</v>
      </c>
      <c r="J31" s="9">
        <v>100</v>
      </c>
      <c r="K31" s="9">
        <v>100</v>
      </c>
      <c r="L31" s="9">
        <v>100</v>
      </c>
      <c r="M31" s="206">
        <v>100</v>
      </c>
      <c r="N31" s="201"/>
      <c r="O31" s="9"/>
      <c r="P31" s="9"/>
      <c r="R31"/>
      <c r="S31"/>
      <c r="T31"/>
    </row>
    <row r="32" spans="1:20" x14ac:dyDescent="0.4">
      <c r="A32" s="135">
        <v>26</v>
      </c>
      <c r="B32" s="199" t="s">
        <v>92</v>
      </c>
      <c r="C32" s="199">
        <v>11034</v>
      </c>
      <c r="D32" s="199" t="s">
        <v>278</v>
      </c>
      <c r="E32" s="200">
        <v>100</v>
      </c>
      <c r="F32" s="200">
        <v>100</v>
      </c>
      <c r="G32" s="200">
        <v>100</v>
      </c>
      <c r="H32" s="9">
        <v>100</v>
      </c>
      <c r="I32" s="9">
        <v>100</v>
      </c>
      <c r="J32" s="9">
        <v>100</v>
      </c>
      <c r="K32" s="9">
        <v>100</v>
      </c>
      <c r="L32" s="9">
        <v>100</v>
      </c>
      <c r="M32" s="206">
        <v>100</v>
      </c>
      <c r="N32" s="201"/>
      <c r="O32" s="9"/>
      <c r="P32" s="9"/>
      <c r="R32"/>
      <c r="S32"/>
      <c r="T32"/>
    </row>
    <row r="33" spans="1:20" x14ac:dyDescent="0.4">
      <c r="A33" s="135">
        <v>27</v>
      </c>
      <c r="B33" s="199" t="s">
        <v>92</v>
      </c>
      <c r="C33" s="199">
        <v>11035</v>
      </c>
      <c r="D33" s="199" t="s">
        <v>279</v>
      </c>
      <c r="E33" s="200">
        <v>100</v>
      </c>
      <c r="F33" s="200">
        <v>100</v>
      </c>
      <c r="G33" s="200">
        <v>100</v>
      </c>
      <c r="H33" s="9">
        <v>100</v>
      </c>
      <c r="I33" s="9">
        <v>100</v>
      </c>
      <c r="J33" s="9">
        <v>100</v>
      </c>
      <c r="K33" s="9">
        <v>100</v>
      </c>
      <c r="L33" s="9">
        <v>100</v>
      </c>
      <c r="M33" s="206">
        <v>100</v>
      </c>
      <c r="N33" s="201"/>
      <c r="O33" s="9"/>
      <c r="P33" s="9"/>
      <c r="R33"/>
      <c r="S33"/>
      <c r="T33"/>
    </row>
    <row r="34" spans="1:20" x14ac:dyDescent="0.4">
      <c r="A34" s="135">
        <v>28</v>
      </c>
      <c r="B34" s="199" t="s">
        <v>92</v>
      </c>
      <c r="C34" s="199">
        <v>11036</v>
      </c>
      <c r="D34" s="199" t="s">
        <v>280</v>
      </c>
      <c r="E34" s="200">
        <v>100</v>
      </c>
      <c r="F34" s="200">
        <v>100</v>
      </c>
      <c r="G34" s="200">
        <v>100</v>
      </c>
      <c r="H34" s="9">
        <v>100</v>
      </c>
      <c r="I34" s="9">
        <v>100</v>
      </c>
      <c r="J34" s="9">
        <v>100</v>
      </c>
      <c r="K34" s="9">
        <v>100</v>
      </c>
      <c r="L34" s="9">
        <v>100</v>
      </c>
      <c r="M34" s="206">
        <v>100</v>
      </c>
      <c r="N34" s="201"/>
      <c r="O34" s="9"/>
      <c r="P34" s="9"/>
      <c r="R34"/>
      <c r="S34"/>
      <c r="T34"/>
    </row>
    <row r="35" spans="1:20" x14ac:dyDescent="0.4">
      <c r="A35" s="135">
        <v>29</v>
      </c>
      <c r="B35" s="199" t="s">
        <v>92</v>
      </c>
      <c r="C35" s="199">
        <v>11037</v>
      </c>
      <c r="D35" s="199" t="s">
        <v>281</v>
      </c>
      <c r="E35" s="200">
        <v>100</v>
      </c>
      <c r="F35" s="200">
        <v>100</v>
      </c>
      <c r="G35" s="200">
        <v>100</v>
      </c>
      <c r="H35" s="9">
        <v>100</v>
      </c>
      <c r="I35" s="9">
        <v>100</v>
      </c>
      <c r="J35" s="9">
        <v>100</v>
      </c>
      <c r="K35" s="9">
        <v>100</v>
      </c>
      <c r="L35" s="9">
        <v>100</v>
      </c>
      <c r="M35" s="206">
        <v>100</v>
      </c>
      <c r="N35" s="201"/>
      <c r="O35" s="9"/>
      <c r="P35" s="9"/>
      <c r="R35"/>
      <c r="S35"/>
      <c r="T35"/>
    </row>
    <row r="36" spans="1:20" x14ac:dyDescent="0.4">
      <c r="A36" s="135">
        <v>30</v>
      </c>
      <c r="B36" s="199" t="s">
        <v>92</v>
      </c>
      <c r="C36" s="199">
        <v>11038</v>
      </c>
      <c r="D36" s="199" t="s">
        <v>282</v>
      </c>
      <c r="E36" s="200">
        <v>100</v>
      </c>
      <c r="F36" s="200">
        <v>100</v>
      </c>
      <c r="G36" s="200">
        <v>100</v>
      </c>
      <c r="H36" s="9">
        <v>100</v>
      </c>
      <c r="I36" s="9">
        <v>100</v>
      </c>
      <c r="J36" s="9">
        <v>100</v>
      </c>
      <c r="K36" s="9">
        <v>100</v>
      </c>
      <c r="L36" s="9">
        <v>100</v>
      </c>
      <c r="M36" s="206">
        <v>100</v>
      </c>
      <c r="N36" s="201"/>
      <c r="O36" s="9"/>
      <c r="P36" s="9"/>
      <c r="R36"/>
      <c r="S36"/>
      <c r="T36"/>
    </row>
    <row r="37" spans="1:20" x14ac:dyDescent="0.4">
      <c r="A37" s="135">
        <v>31</v>
      </c>
      <c r="B37" s="199" t="s">
        <v>92</v>
      </c>
      <c r="C37" s="199">
        <v>11039</v>
      </c>
      <c r="D37" s="199" t="s">
        <v>283</v>
      </c>
      <c r="E37" s="200">
        <v>100</v>
      </c>
      <c r="F37" s="200">
        <v>100</v>
      </c>
      <c r="G37" s="200">
        <v>100</v>
      </c>
      <c r="H37" s="9">
        <v>100</v>
      </c>
      <c r="I37" s="9">
        <v>100</v>
      </c>
      <c r="J37" s="9">
        <v>100</v>
      </c>
      <c r="K37" s="9">
        <v>100</v>
      </c>
      <c r="L37" s="9">
        <v>100</v>
      </c>
      <c r="M37" s="206">
        <v>100</v>
      </c>
      <c r="N37" s="201"/>
      <c r="O37" s="9"/>
      <c r="P37" s="9"/>
      <c r="R37"/>
      <c r="S37"/>
      <c r="T37"/>
    </row>
    <row r="38" spans="1:20" x14ac:dyDescent="0.4">
      <c r="A38" s="135">
        <v>32</v>
      </c>
      <c r="B38" s="199" t="s">
        <v>92</v>
      </c>
      <c r="C38" s="199">
        <v>11447</v>
      </c>
      <c r="D38" s="199" t="s">
        <v>521</v>
      </c>
      <c r="E38" s="200">
        <v>100</v>
      </c>
      <c r="F38" s="200">
        <v>100</v>
      </c>
      <c r="G38" s="200">
        <v>100</v>
      </c>
      <c r="H38" s="9">
        <v>100</v>
      </c>
      <c r="I38" s="9">
        <v>100</v>
      </c>
      <c r="J38" s="9">
        <v>100</v>
      </c>
      <c r="K38" s="9">
        <v>100</v>
      </c>
      <c r="L38" s="9">
        <v>100</v>
      </c>
      <c r="M38" s="206">
        <v>100</v>
      </c>
      <c r="N38" s="201"/>
      <c r="O38" s="9"/>
      <c r="P38" s="9"/>
      <c r="R38"/>
      <c r="S38"/>
      <c r="T38"/>
    </row>
    <row r="39" spans="1:20" x14ac:dyDescent="0.4">
      <c r="A39" s="135">
        <v>33</v>
      </c>
      <c r="B39" s="199" t="s">
        <v>92</v>
      </c>
      <c r="C39" s="199">
        <v>14133</v>
      </c>
      <c r="D39" s="199" t="s">
        <v>285</v>
      </c>
      <c r="E39" s="200">
        <v>100</v>
      </c>
      <c r="F39" s="200">
        <v>100</v>
      </c>
      <c r="G39" s="200">
        <v>100</v>
      </c>
      <c r="H39" s="9">
        <v>100</v>
      </c>
      <c r="I39" s="9">
        <v>100</v>
      </c>
      <c r="J39" s="9">
        <v>100</v>
      </c>
      <c r="K39" s="9">
        <v>100</v>
      </c>
      <c r="L39" s="9">
        <v>100</v>
      </c>
      <c r="M39" s="206">
        <v>100</v>
      </c>
      <c r="N39" s="201"/>
      <c r="O39" s="9"/>
      <c r="P39" s="9"/>
      <c r="R39"/>
      <c r="S39"/>
      <c r="T39"/>
    </row>
    <row r="40" spans="1:20" x14ac:dyDescent="0.4">
      <c r="A40" s="135">
        <v>34</v>
      </c>
      <c r="B40" s="199" t="s">
        <v>92</v>
      </c>
      <c r="C40" s="199">
        <v>28861</v>
      </c>
      <c r="D40" s="199" t="s">
        <v>286</v>
      </c>
      <c r="E40" s="200">
        <v>100</v>
      </c>
      <c r="F40" s="200">
        <v>100</v>
      </c>
      <c r="G40" s="200">
        <v>100</v>
      </c>
      <c r="H40" s="9">
        <v>100</v>
      </c>
      <c r="I40" s="9">
        <v>100</v>
      </c>
      <c r="J40" s="9">
        <v>100</v>
      </c>
      <c r="K40" s="9">
        <v>100</v>
      </c>
      <c r="L40" s="9">
        <v>100</v>
      </c>
      <c r="M40" s="206">
        <v>100</v>
      </c>
      <c r="N40" s="201"/>
      <c r="O40" s="9"/>
      <c r="P40" s="9"/>
      <c r="R40"/>
      <c r="S40"/>
      <c r="T40"/>
    </row>
    <row r="41" spans="1:20" x14ac:dyDescent="0.4">
      <c r="A41" s="135">
        <v>35</v>
      </c>
      <c r="B41" s="199" t="s">
        <v>94</v>
      </c>
      <c r="C41" s="199">
        <v>10710</v>
      </c>
      <c r="D41" s="202" t="s">
        <v>287</v>
      </c>
      <c r="E41" s="200">
        <v>100</v>
      </c>
      <c r="F41" s="200">
        <v>100</v>
      </c>
      <c r="G41" s="200">
        <v>100</v>
      </c>
      <c r="H41" s="9">
        <v>100</v>
      </c>
      <c r="I41" s="203">
        <v>0</v>
      </c>
      <c r="J41" s="9">
        <v>100</v>
      </c>
      <c r="K41" s="9">
        <v>100</v>
      </c>
      <c r="L41" s="9">
        <v>100</v>
      </c>
      <c r="M41" s="206">
        <v>100</v>
      </c>
      <c r="N41" s="201"/>
      <c r="O41" s="9"/>
      <c r="P41" s="9"/>
      <c r="R41"/>
      <c r="S41"/>
      <c r="T41"/>
    </row>
    <row r="42" spans="1:20" x14ac:dyDescent="0.4">
      <c r="A42" s="135">
        <v>36</v>
      </c>
      <c r="B42" s="199" t="s">
        <v>94</v>
      </c>
      <c r="C42" s="199">
        <v>11095</v>
      </c>
      <c r="D42" s="199" t="s">
        <v>294</v>
      </c>
      <c r="E42" s="200">
        <v>100</v>
      </c>
      <c r="F42" s="200">
        <v>100</v>
      </c>
      <c r="G42" s="200">
        <v>100</v>
      </c>
      <c r="H42" s="9">
        <v>100</v>
      </c>
      <c r="I42" s="9">
        <v>100</v>
      </c>
      <c r="J42" s="9">
        <v>100</v>
      </c>
      <c r="K42" s="9">
        <v>100</v>
      </c>
      <c r="L42" s="9">
        <v>100</v>
      </c>
      <c r="M42" s="206">
        <v>100</v>
      </c>
      <c r="N42" s="201"/>
      <c r="O42" s="9"/>
      <c r="P42" s="9"/>
      <c r="R42"/>
      <c r="S42"/>
      <c r="T42"/>
    </row>
    <row r="43" spans="1:20" x14ac:dyDescent="0.4">
      <c r="A43" s="135">
        <v>37</v>
      </c>
      <c r="B43" s="199" t="s">
        <v>94</v>
      </c>
      <c r="C43" s="199">
        <v>11450</v>
      </c>
      <c r="D43" s="199" t="s">
        <v>303</v>
      </c>
      <c r="E43" s="200">
        <v>100</v>
      </c>
      <c r="F43" s="200">
        <v>100</v>
      </c>
      <c r="G43" s="200">
        <v>100</v>
      </c>
      <c r="H43" s="9">
        <v>100</v>
      </c>
      <c r="I43" s="9">
        <v>100</v>
      </c>
      <c r="J43" s="9">
        <v>100</v>
      </c>
      <c r="K43" s="9">
        <v>100</v>
      </c>
      <c r="L43" s="9">
        <v>100</v>
      </c>
      <c r="M43" s="206">
        <v>100</v>
      </c>
      <c r="N43" s="201"/>
      <c r="O43" s="9"/>
      <c r="P43" s="9"/>
      <c r="R43"/>
      <c r="S43"/>
      <c r="T43"/>
    </row>
    <row r="44" spans="1:20" x14ac:dyDescent="0.4">
      <c r="A44" s="135">
        <v>38</v>
      </c>
      <c r="B44" s="199" t="s">
        <v>94</v>
      </c>
      <c r="C44" s="199">
        <v>11089</v>
      </c>
      <c r="D44" s="199" t="s">
        <v>288</v>
      </c>
      <c r="E44" s="200">
        <v>100</v>
      </c>
      <c r="F44" s="200">
        <v>100</v>
      </c>
      <c r="G44" s="200">
        <v>100</v>
      </c>
      <c r="H44" s="9">
        <v>100</v>
      </c>
      <c r="I44" s="9">
        <v>100</v>
      </c>
      <c r="J44" s="9">
        <v>100</v>
      </c>
      <c r="K44" s="9">
        <v>100</v>
      </c>
      <c r="L44" s="9">
        <v>100</v>
      </c>
      <c r="M44" s="206">
        <v>100</v>
      </c>
      <c r="N44" s="201"/>
      <c r="O44" s="9"/>
      <c r="P44" s="9"/>
      <c r="R44"/>
      <c r="S44"/>
      <c r="T44"/>
    </row>
    <row r="45" spans="1:20" x14ac:dyDescent="0.4">
      <c r="A45" s="135">
        <v>39</v>
      </c>
      <c r="B45" s="199" t="s">
        <v>94</v>
      </c>
      <c r="C45" s="199">
        <v>11090</v>
      </c>
      <c r="D45" s="199" t="s">
        <v>289</v>
      </c>
      <c r="E45" s="200">
        <v>100</v>
      </c>
      <c r="F45" s="200">
        <v>100</v>
      </c>
      <c r="G45" s="200">
        <v>100</v>
      </c>
      <c r="H45" s="9">
        <v>100</v>
      </c>
      <c r="I45" s="9">
        <v>100</v>
      </c>
      <c r="J45" s="9">
        <v>100</v>
      </c>
      <c r="K45" s="9">
        <v>100</v>
      </c>
      <c r="L45" s="9">
        <v>100</v>
      </c>
      <c r="M45" s="206">
        <v>100</v>
      </c>
      <c r="N45" s="201"/>
      <c r="O45" s="9"/>
      <c r="P45" s="9"/>
      <c r="R45"/>
      <c r="S45"/>
      <c r="T45"/>
    </row>
    <row r="46" spans="1:20" x14ac:dyDescent="0.4">
      <c r="A46" s="135">
        <v>40</v>
      </c>
      <c r="B46" s="199" t="s">
        <v>94</v>
      </c>
      <c r="C46" s="199">
        <v>11091</v>
      </c>
      <c r="D46" s="199" t="s">
        <v>290</v>
      </c>
      <c r="E46" s="200">
        <v>100</v>
      </c>
      <c r="F46" s="200">
        <v>100</v>
      </c>
      <c r="G46" s="200">
        <v>100</v>
      </c>
      <c r="H46" s="9">
        <v>100</v>
      </c>
      <c r="I46" s="9">
        <v>100</v>
      </c>
      <c r="J46" s="9">
        <v>100</v>
      </c>
      <c r="K46" s="9">
        <v>100</v>
      </c>
      <c r="L46" s="9">
        <v>100</v>
      </c>
      <c r="M46" s="206">
        <v>100</v>
      </c>
      <c r="N46" s="201"/>
      <c r="O46" s="9"/>
      <c r="P46" s="9"/>
      <c r="R46"/>
      <c r="S46"/>
      <c r="T46"/>
    </row>
    <row r="47" spans="1:20" x14ac:dyDescent="0.4">
      <c r="A47" s="135">
        <v>41</v>
      </c>
      <c r="B47" s="199" t="s">
        <v>94</v>
      </c>
      <c r="C47" s="199">
        <v>11092</v>
      </c>
      <c r="D47" s="199" t="s">
        <v>291</v>
      </c>
      <c r="E47" s="200">
        <v>100</v>
      </c>
      <c r="F47" s="200">
        <v>100</v>
      </c>
      <c r="G47" s="200">
        <v>100</v>
      </c>
      <c r="H47" s="9">
        <v>100</v>
      </c>
      <c r="I47" s="9">
        <v>100</v>
      </c>
      <c r="J47" s="9">
        <v>100</v>
      </c>
      <c r="K47" s="9">
        <v>100</v>
      </c>
      <c r="L47" s="9">
        <v>100</v>
      </c>
      <c r="M47" s="206">
        <v>100</v>
      </c>
      <c r="N47" s="201"/>
      <c r="O47" s="9"/>
      <c r="P47" s="9"/>
      <c r="R47"/>
      <c r="S47"/>
      <c r="T47"/>
    </row>
    <row r="48" spans="1:20" x14ac:dyDescent="0.4">
      <c r="A48" s="135">
        <v>42</v>
      </c>
      <c r="B48" s="199" t="s">
        <v>94</v>
      </c>
      <c r="C48" s="199">
        <v>11093</v>
      </c>
      <c r="D48" s="199" t="s">
        <v>292</v>
      </c>
      <c r="E48" s="200">
        <v>100</v>
      </c>
      <c r="F48" s="200">
        <v>100</v>
      </c>
      <c r="G48" s="200">
        <v>100</v>
      </c>
      <c r="H48" s="9">
        <v>100</v>
      </c>
      <c r="I48" s="9">
        <v>100</v>
      </c>
      <c r="J48" s="9">
        <v>100</v>
      </c>
      <c r="K48" s="9">
        <v>100</v>
      </c>
      <c r="L48" s="9">
        <v>100</v>
      </c>
      <c r="M48" s="206">
        <v>100</v>
      </c>
      <c r="N48" s="201"/>
      <c r="O48" s="9"/>
      <c r="P48" s="9"/>
      <c r="R48"/>
      <c r="S48"/>
      <c r="T48"/>
    </row>
    <row r="49" spans="1:20" x14ac:dyDescent="0.4">
      <c r="A49" s="135">
        <v>43</v>
      </c>
      <c r="B49" s="199" t="s">
        <v>94</v>
      </c>
      <c r="C49" s="199">
        <v>11094</v>
      </c>
      <c r="D49" s="199" t="s">
        <v>293</v>
      </c>
      <c r="E49" s="200">
        <v>100</v>
      </c>
      <c r="F49" s="200">
        <v>100</v>
      </c>
      <c r="G49" s="200">
        <v>100</v>
      </c>
      <c r="H49" s="9">
        <v>100</v>
      </c>
      <c r="I49" s="9">
        <v>100</v>
      </c>
      <c r="J49" s="9">
        <v>100</v>
      </c>
      <c r="K49" s="9">
        <v>100</v>
      </c>
      <c r="L49" s="9">
        <v>100</v>
      </c>
      <c r="M49" s="206">
        <v>100</v>
      </c>
      <c r="N49" s="201"/>
      <c r="O49" s="9"/>
      <c r="P49" s="9"/>
      <c r="R49"/>
      <c r="S49"/>
      <c r="T49"/>
    </row>
    <row r="50" spans="1:20" x14ac:dyDescent="0.4">
      <c r="A50" s="135">
        <v>44</v>
      </c>
      <c r="B50" s="199" t="s">
        <v>94</v>
      </c>
      <c r="C50" s="199">
        <v>11096</v>
      </c>
      <c r="D50" s="199" t="s">
        <v>295</v>
      </c>
      <c r="E50" s="200">
        <v>100</v>
      </c>
      <c r="F50" s="200">
        <v>100</v>
      </c>
      <c r="G50" s="200">
        <v>100</v>
      </c>
      <c r="H50" s="9">
        <v>100</v>
      </c>
      <c r="I50" s="9">
        <v>100</v>
      </c>
      <c r="J50" s="9">
        <v>100</v>
      </c>
      <c r="K50" s="9">
        <v>100</v>
      </c>
      <c r="L50" s="9">
        <v>100</v>
      </c>
      <c r="M50" s="206">
        <v>100</v>
      </c>
      <c r="N50" s="201"/>
      <c r="O50" s="9"/>
      <c r="P50" s="9"/>
      <c r="R50"/>
      <c r="S50"/>
      <c r="T50"/>
    </row>
    <row r="51" spans="1:20" x14ac:dyDescent="0.4">
      <c r="A51" s="135">
        <v>45</v>
      </c>
      <c r="B51" s="199" t="s">
        <v>94</v>
      </c>
      <c r="C51" s="199">
        <v>11097</v>
      </c>
      <c r="D51" s="199" t="s">
        <v>296</v>
      </c>
      <c r="E51" s="200">
        <v>100</v>
      </c>
      <c r="F51" s="200">
        <v>100</v>
      </c>
      <c r="G51" s="200">
        <v>100</v>
      </c>
      <c r="H51" s="9">
        <v>100</v>
      </c>
      <c r="I51" s="9">
        <v>100</v>
      </c>
      <c r="J51" s="9">
        <v>100</v>
      </c>
      <c r="K51" s="9">
        <v>100</v>
      </c>
      <c r="L51" s="9">
        <v>100</v>
      </c>
      <c r="M51" s="206">
        <v>100</v>
      </c>
      <c r="N51" s="201"/>
      <c r="O51" s="9"/>
      <c r="P51" s="9"/>
      <c r="R51"/>
      <c r="S51"/>
      <c r="T51"/>
    </row>
    <row r="52" spans="1:20" x14ac:dyDescent="0.4">
      <c r="A52" s="135">
        <v>46</v>
      </c>
      <c r="B52" s="199" t="s">
        <v>94</v>
      </c>
      <c r="C52" s="199">
        <v>11098</v>
      </c>
      <c r="D52" s="199" t="s">
        <v>297</v>
      </c>
      <c r="E52" s="200">
        <v>100</v>
      </c>
      <c r="F52" s="200">
        <v>100</v>
      </c>
      <c r="G52" s="200">
        <v>100</v>
      </c>
      <c r="H52" s="9">
        <v>100</v>
      </c>
      <c r="I52" s="9">
        <v>100</v>
      </c>
      <c r="J52" s="9">
        <v>100</v>
      </c>
      <c r="K52" s="9">
        <v>100</v>
      </c>
      <c r="L52" s="9">
        <v>100</v>
      </c>
      <c r="M52" s="206">
        <v>100</v>
      </c>
      <c r="N52" s="201"/>
      <c r="O52" s="9"/>
      <c r="P52" s="9"/>
      <c r="R52"/>
      <c r="S52"/>
      <c r="T52"/>
    </row>
    <row r="53" spans="1:20" x14ac:dyDescent="0.4">
      <c r="A53" s="135">
        <v>47</v>
      </c>
      <c r="B53" s="199" t="s">
        <v>94</v>
      </c>
      <c r="C53" s="199">
        <v>11099</v>
      </c>
      <c r="D53" s="199" t="s">
        <v>298</v>
      </c>
      <c r="E53" s="200">
        <v>100</v>
      </c>
      <c r="F53" s="200">
        <v>100</v>
      </c>
      <c r="G53" s="200">
        <v>100</v>
      </c>
      <c r="H53" s="9">
        <v>100</v>
      </c>
      <c r="I53" s="9">
        <v>100</v>
      </c>
      <c r="J53" s="9">
        <v>100</v>
      </c>
      <c r="K53" s="9">
        <v>100</v>
      </c>
      <c r="L53" s="9">
        <v>100</v>
      </c>
      <c r="M53" s="206">
        <v>100</v>
      </c>
      <c r="N53" s="201"/>
      <c r="O53" s="9"/>
      <c r="P53" s="9"/>
      <c r="R53"/>
      <c r="S53"/>
      <c r="T53"/>
    </row>
    <row r="54" spans="1:20" x14ac:dyDescent="0.4">
      <c r="A54" s="135">
        <v>48</v>
      </c>
      <c r="B54" s="199" t="s">
        <v>94</v>
      </c>
      <c r="C54" s="199">
        <v>11100</v>
      </c>
      <c r="D54" s="199" t="s">
        <v>299</v>
      </c>
      <c r="E54" s="200">
        <v>100</v>
      </c>
      <c r="F54" s="200">
        <v>100</v>
      </c>
      <c r="G54" s="200">
        <v>100</v>
      </c>
      <c r="H54" s="9">
        <v>100</v>
      </c>
      <c r="I54" s="9">
        <v>100</v>
      </c>
      <c r="J54" s="9">
        <v>100</v>
      </c>
      <c r="K54" s="9">
        <v>100</v>
      </c>
      <c r="L54" s="9">
        <v>100</v>
      </c>
      <c r="M54" s="206">
        <v>100</v>
      </c>
      <c r="N54" s="201"/>
      <c r="O54" s="9"/>
      <c r="P54" s="9"/>
      <c r="R54"/>
      <c r="S54"/>
      <c r="T54"/>
    </row>
    <row r="55" spans="1:20" x14ac:dyDescent="0.4">
      <c r="A55" s="135">
        <v>49</v>
      </c>
      <c r="B55" s="199" t="s">
        <v>94</v>
      </c>
      <c r="C55" s="199">
        <v>11101</v>
      </c>
      <c r="D55" s="199" t="s">
        <v>300</v>
      </c>
      <c r="E55" s="200">
        <v>100</v>
      </c>
      <c r="F55" s="200">
        <v>100</v>
      </c>
      <c r="G55" s="200">
        <v>100</v>
      </c>
      <c r="H55" s="9">
        <v>100</v>
      </c>
      <c r="I55" s="9">
        <v>100</v>
      </c>
      <c r="J55" s="9">
        <v>100</v>
      </c>
      <c r="K55" s="9">
        <v>100</v>
      </c>
      <c r="L55" s="9">
        <v>100</v>
      </c>
      <c r="M55" s="206">
        <v>100</v>
      </c>
      <c r="N55" s="201"/>
      <c r="O55" s="9"/>
      <c r="P55" s="9"/>
      <c r="R55"/>
      <c r="S55"/>
      <c r="T55"/>
    </row>
    <row r="56" spans="1:20" x14ac:dyDescent="0.4">
      <c r="A56" s="135">
        <v>50</v>
      </c>
      <c r="B56" s="199" t="s">
        <v>94</v>
      </c>
      <c r="C56" s="199">
        <v>11102</v>
      </c>
      <c r="D56" s="199" t="s">
        <v>301</v>
      </c>
      <c r="E56" s="200">
        <v>100</v>
      </c>
      <c r="F56" s="200">
        <v>100</v>
      </c>
      <c r="G56" s="200">
        <v>100</v>
      </c>
      <c r="H56" s="9">
        <v>100</v>
      </c>
      <c r="I56" s="9">
        <v>100</v>
      </c>
      <c r="J56" s="9">
        <v>100</v>
      </c>
      <c r="K56" s="9">
        <v>100</v>
      </c>
      <c r="L56" s="9">
        <v>100</v>
      </c>
      <c r="M56" s="206">
        <v>100</v>
      </c>
      <c r="N56" s="201"/>
      <c r="O56" s="9"/>
      <c r="P56" s="9"/>
      <c r="R56"/>
      <c r="S56"/>
      <c r="T56"/>
    </row>
    <row r="57" spans="1:20" x14ac:dyDescent="0.4">
      <c r="A57" s="135">
        <v>51</v>
      </c>
      <c r="B57" s="199" t="s">
        <v>94</v>
      </c>
      <c r="C57" s="199">
        <v>11103</v>
      </c>
      <c r="D57" s="199" t="s">
        <v>302</v>
      </c>
      <c r="E57" s="200">
        <v>100</v>
      </c>
      <c r="F57" s="200">
        <v>100</v>
      </c>
      <c r="G57" s="200">
        <v>100</v>
      </c>
      <c r="H57" s="9">
        <v>100</v>
      </c>
      <c r="I57" s="9">
        <v>100</v>
      </c>
      <c r="J57" s="9">
        <v>100</v>
      </c>
      <c r="K57" s="9">
        <v>100</v>
      </c>
      <c r="L57" s="9">
        <v>100</v>
      </c>
      <c r="M57" s="206">
        <v>100</v>
      </c>
      <c r="N57" s="201"/>
      <c r="O57" s="9"/>
      <c r="P57" s="9"/>
      <c r="R57"/>
      <c r="S57"/>
      <c r="T57"/>
    </row>
    <row r="58" spans="1:20" x14ac:dyDescent="0.4">
      <c r="A58" s="135">
        <v>52</v>
      </c>
      <c r="B58" s="199" t="s">
        <v>94</v>
      </c>
      <c r="C58" s="199">
        <v>21323</v>
      </c>
      <c r="D58" s="199" t="s">
        <v>304</v>
      </c>
      <c r="E58" s="200">
        <v>100</v>
      </c>
      <c r="F58" s="200">
        <v>100</v>
      </c>
      <c r="G58" s="200">
        <v>100</v>
      </c>
      <c r="H58" s="9">
        <v>100</v>
      </c>
      <c r="I58" s="9">
        <v>100</v>
      </c>
      <c r="J58" s="9">
        <v>100</v>
      </c>
      <c r="K58" s="9">
        <v>100</v>
      </c>
      <c r="L58" s="9">
        <v>100</v>
      </c>
      <c r="M58" s="206">
        <v>100</v>
      </c>
      <c r="N58" s="201"/>
      <c r="O58" s="9"/>
      <c r="P58" s="9"/>
      <c r="R58"/>
      <c r="S58"/>
      <c r="T58"/>
    </row>
    <row r="59" spans="1:20" x14ac:dyDescent="0.4">
      <c r="A59" s="135">
        <v>53</v>
      </c>
      <c r="B59" s="199" t="s">
        <v>93</v>
      </c>
      <c r="C59" s="199">
        <v>10706</v>
      </c>
      <c r="D59" s="199" t="s">
        <v>305</v>
      </c>
      <c r="E59" s="200">
        <v>100</v>
      </c>
      <c r="F59" s="200">
        <v>100</v>
      </c>
      <c r="G59" s="200">
        <v>100</v>
      </c>
      <c r="H59" s="9">
        <v>100</v>
      </c>
      <c r="I59" s="9">
        <v>100</v>
      </c>
      <c r="J59" s="9">
        <v>100</v>
      </c>
      <c r="K59" s="9">
        <v>100</v>
      </c>
      <c r="L59" s="9">
        <v>100</v>
      </c>
      <c r="M59" s="206">
        <v>100</v>
      </c>
      <c r="N59" s="201"/>
      <c r="O59" s="9"/>
      <c r="P59" s="9"/>
      <c r="R59"/>
      <c r="S59"/>
      <c r="T59"/>
    </row>
    <row r="60" spans="1:20" x14ac:dyDescent="0.4">
      <c r="A60" s="135">
        <v>54</v>
      </c>
      <c r="B60" s="199" t="s">
        <v>93</v>
      </c>
      <c r="C60" s="199">
        <v>11042</v>
      </c>
      <c r="D60" s="199" t="s">
        <v>306</v>
      </c>
      <c r="E60" s="200">
        <v>100</v>
      </c>
      <c r="F60" s="200">
        <v>100</v>
      </c>
      <c r="G60" s="200">
        <v>100</v>
      </c>
      <c r="H60" s="9">
        <v>100</v>
      </c>
      <c r="I60" s="9">
        <v>100</v>
      </c>
      <c r="J60" s="9">
        <v>100</v>
      </c>
      <c r="K60" s="9">
        <v>100</v>
      </c>
      <c r="L60" s="9">
        <v>100</v>
      </c>
      <c r="M60" s="206">
        <v>100</v>
      </c>
      <c r="N60" s="201"/>
      <c r="O60" s="9"/>
      <c r="P60" s="9"/>
      <c r="R60"/>
      <c r="S60"/>
      <c r="T60"/>
    </row>
    <row r="61" spans="1:20" x14ac:dyDescent="0.4">
      <c r="A61" s="135">
        <v>55</v>
      </c>
      <c r="B61" s="199" t="s">
        <v>93</v>
      </c>
      <c r="C61" s="199">
        <v>11044</v>
      </c>
      <c r="D61" s="199" t="s">
        <v>307</v>
      </c>
      <c r="E61" s="200">
        <v>100</v>
      </c>
      <c r="F61" s="200">
        <v>100</v>
      </c>
      <c r="G61" s="200">
        <v>100</v>
      </c>
      <c r="H61" s="9">
        <v>100</v>
      </c>
      <c r="I61" s="9">
        <v>100</v>
      </c>
      <c r="J61" s="9">
        <v>100</v>
      </c>
      <c r="K61" s="9">
        <v>100</v>
      </c>
      <c r="L61" s="9">
        <v>100</v>
      </c>
      <c r="M61" s="206">
        <v>100</v>
      </c>
      <c r="N61" s="201"/>
      <c r="O61" s="9"/>
      <c r="P61" s="9"/>
      <c r="R61"/>
      <c r="S61"/>
      <c r="T61"/>
    </row>
    <row r="62" spans="1:20" x14ac:dyDescent="0.4">
      <c r="A62" s="135">
        <v>56</v>
      </c>
      <c r="B62" s="199" t="s">
        <v>93</v>
      </c>
      <c r="C62" s="199">
        <v>11045</v>
      </c>
      <c r="D62" s="199" t="s">
        <v>308</v>
      </c>
      <c r="E62" s="200">
        <v>100</v>
      </c>
      <c r="F62" s="200">
        <v>100</v>
      </c>
      <c r="G62" s="200">
        <v>100</v>
      </c>
      <c r="H62" s="9">
        <v>100</v>
      </c>
      <c r="I62" s="9">
        <v>100</v>
      </c>
      <c r="J62" s="9">
        <v>100</v>
      </c>
      <c r="K62" s="9">
        <v>100</v>
      </c>
      <c r="L62" s="9">
        <v>100</v>
      </c>
      <c r="M62" s="206">
        <v>100</v>
      </c>
      <c r="N62" s="201"/>
      <c r="O62" s="9"/>
      <c r="P62" s="9"/>
      <c r="R62"/>
      <c r="S62"/>
      <c r="T62"/>
    </row>
    <row r="63" spans="1:20" x14ac:dyDescent="0.4">
      <c r="A63" s="135">
        <v>57</v>
      </c>
      <c r="B63" s="199" t="s">
        <v>93</v>
      </c>
      <c r="C63" s="199">
        <v>11448</v>
      </c>
      <c r="D63" s="199" t="s">
        <v>522</v>
      </c>
      <c r="E63" s="200">
        <v>100</v>
      </c>
      <c r="F63" s="200">
        <v>100</v>
      </c>
      <c r="G63" s="200">
        <v>100</v>
      </c>
      <c r="H63" s="9">
        <v>100</v>
      </c>
      <c r="I63" s="9">
        <v>100</v>
      </c>
      <c r="J63" s="9">
        <v>100</v>
      </c>
      <c r="K63" s="9">
        <v>100</v>
      </c>
      <c r="L63" s="9">
        <v>100</v>
      </c>
      <c r="M63" s="206">
        <v>100</v>
      </c>
      <c r="N63" s="201"/>
      <c r="O63" s="9"/>
      <c r="P63" s="9"/>
      <c r="R63"/>
      <c r="S63"/>
      <c r="T63"/>
    </row>
    <row r="64" spans="1:20" x14ac:dyDescent="0.4">
      <c r="A64" s="135">
        <v>58</v>
      </c>
      <c r="B64" s="199" t="s">
        <v>93</v>
      </c>
      <c r="C64" s="199">
        <v>21356</v>
      </c>
      <c r="D64" s="199" t="s">
        <v>310</v>
      </c>
      <c r="E64" s="200">
        <v>100</v>
      </c>
      <c r="F64" s="200">
        <v>100</v>
      </c>
      <c r="G64" s="200">
        <v>100</v>
      </c>
      <c r="H64" s="9">
        <v>100</v>
      </c>
      <c r="I64" s="9">
        <v>100</v>
      </c>
      <c r="J64" s="9">
        <v>100</v>
      </c>
      <c r="K64" s="9">
        <v>100</v>
      </c>
      <c r="L64" s="9">
        <v>100</v>
      </c>
      <c r="M64" s="206">
        <v>100</v>
      </c>
      <c r="N64" s="201"/>
      <c r="O64" s="9"/>
      <c r="P64" s="9"/>
      <c r="R64"/>
      <c r="S64"/>
      <c r="T64"/>
    </row>
    <row r="65" spans="1:20" x14ac:dyDescent="0.4">
      <c r="A65" s="135">
        <v>59</v>
      </c>
      <c r="B65" s="199" t="s">
        <v>93</v>
      </c>
      <c r="C65" s="199">
        <v>28778</v>
      </c>
      <c r="D65" s="199" t="s">
        <v>311</v>
      </c>
      <c r="E65" s="200">
        <v>100</v>
      </c>
      <c r="F65" s="200">
        <v>100</v>
      </c>
      <c r="G65" s="200">
        <v>100</v>
      </c>
      <c r="H65" s="9">
        <v>100</v>
      </c>
      <c r="I65" s="9">
        <v>100</v>
      </c>
      <c r="J65" s="9">
        <v>100</v>
      </c>
      <c r="K65" s="9">
        <v>100</v>
      </c>
      <c r="L65" s="9">
        <v>100</v>
      </c>
      <c r="M65" s="206">
        <v>100</v>
      </c>
      <c r="N65" s="201"/>
      <c r="O65" s="9"/>
      <c r="P65" s="9"/>
      <c r="R65"/>
      <c r="S65"/>
      <c r="T65"/>
    </row>
    <row r="66" spans="1:20" x14ac:dyDescent="0.4">
      <c r="A66" s="135">
        <v>60</v>
      </c>
      <c r="B66" s="199" t="s">
        <v>93</v>
      </c>
      <c r="C66" s="199">
        <v>28811</v>
      </c>
      <c r="D66" s="199" t="s">
        <v>312</v>
      </c>
      <c r="E66" s="200">
        <v>100</v>
      </c>
      <c r="F66" s="200">
        <v>100</v>
      </c>
      <c r="G66" s="200">
        <v>100</v>
      </c>
      <c r="H66" s="203">
        <v>95</v>
      </c>
      <c r="I66" s="9">
        <v>100</v>
      </c>
      <c r="J66" s="9">
        <v>100</v>
      </c>
      <c r="K66" s="9">
        <v>100</v>
      </c>
      <c r="L66" s="9">
        <v>100</v>
      </c>
      <c r="M66" s="206">
        <v>100</v>
      </c>
      <c r="N66" s="201"/>
      <c r="O66" s="9"/>
      <c r="P66" s="9"/>
      <c r="R66"/>
      <c r="S66"/>
      <c r="T66"/>
    </row>
    <row r="67" spans="1:20" x14ac:dyDescent="0.4">
      <c r="A67" s="135">
        <v>61</v>
      </c>
      <c r="B67" s="199" t="s">
        <v>93</v>
      </c>
      <c r="C67" s="199">
        <v>28815</v>
      </c>
      <c r="D67" s="199" t="s">
        <v>313</v>
      </c>
      <c r="E67" s="200">
        <v>100</v>
      </c>
      <c r="F67" s="200">
        <v>100</v>
      </c>
      <c r="G67" s="200">
        <v>100</v>
      </c>
      <c r="H67" s="9">
        <v>100</v>
      </c>
      <c r="I67" s="9">
        <v>100</v>
      </c>
      <c r="J67" s="9">
        <v>100</v>
      </c>
      <c r="K67" s="9">
        <v>100</v>
      </c>
      <c r="L67" s="9">
        <v>100</v>
      </c>
      <c r="M67" s="206">
        <v>100</v>
      </c>
      <c r="N67" s="201"/>
      <c r="O67" s="9"/>
      <c r="P67" s="9"/>
      <c r="R67"/>
      <c r="S67"/>
      <c r="T67"/>
    </row>
    <row r="68" spans="1:20" x14ac:dyDescent="0.4">
      <c r="A68" s="135">
        <v>62</v>
      </c>
      <c r="B68" s="199" t="s">
        <v>90</v>
      </c>
      <c r="C68" s="199">
        <v>10704</v>
      </c>
      <c r="D68" s="199" t="s">
        <v>314</v>
      </c>
      <c r="E68" s="200">
        <v>100</v>
      </c>
      <c r="F68" s="200">
        <v>100</v>
      </c>
      <c r="G68" s="200">
        <v>100</v>
      </c>
      <c r="H68" s="9">
        <v>100</v>
      </c>
      <c r="I68" s="9">
        <v>100</v>
      </c>
      <c r="J68" s="9">
        <v>100</v>
      </c>
      <c r="K68" s="9">
        <v>100</v>
      </c>
      <c r="L68" s="9">
        <v>100</v>
      </c>
      <c r="M68" s="206">
        <v>100</v>
      </c>
      <c r="N68" s="201"/>
      <c r="O68" s="9"/>
      <c r="P68" s="9"/>
      <c r="R68"/>
      <c r="S68"/>
      <c r="T68"/>
    </row>
    <row r="69" spans="1:20" x14ac:dyDescent="0.4">
      <c r="A69" s="135">
        <v>63</v>
      </c>
      <c r="B69" s="199" t="s">
        <v>90</v>
      </c>
      <c r="C69" s="199">
        <v>10991</v>
      </c>
      <c r="D69" s="199" t="s">
        <v>315</v>
      </c>
      <c r="E69" s="200">
        <v>100</v>
      </c>
      <c r="F69" s="200">
        <v>100</v>
      </c>
      <c r="G69" s="200">
        <v>100</v>
      </c>
      <c r="H69" s="9">
        <v>100</v>
      </c>
      <c r="I69" s="9">
        <v>100</v>
      </c>
      <c r="J69" s="9">
        <v>100</v>
      </c>
      <c r="K69" s="9">
        <v>100</v>
      </c>
      <c r="L69" s="9">
        <v>100</v>
      </c>
      <c r="M69" s="206">
        <v>100</v>
      </c>
      <c r="N69" s="201"/>
      <c r="O69" s="9"/>
      <c r="P69" s="9"/>
      <c r="R69"/>
      <c r="S69"/>
      <c r="T69"/>
    </row>
    <row r="70" spans="1:20" x14ac:dyDescent="0.4">
      <c r="A70" s="135">
        <v>64</v>
      </c>
      <c r="B70" s="199" t="s">
        <v>90</v>
      </c>
      <c r="C70" s="199">
        <v>10992</v>
      </c>
      <c r="D70" s="199" t="s">
        <v>316</v>
      </c>
      <c r="E70" s="200">
        <v>100</v>
      </c>
      <c r="F70" s="200">
        <v>100</v>
      </c>
      <c r="G70" s="200">
        <v>100</v>
      </c>
      <c r="H70" s="9">
        <v>100</v>
      </c>
      <c r="I70" s="9">
        <v>100</v>
      </c>
      <c r="J70" s="9">
        <v>100</v>
      </c>
      <c r="K70" s="9">
        <v>100</v>
      </c>
      <c r="L70" s="9">
        <v>100</v>
      </c>
      <c r="M70" s="206">
        <v>100</v>
      </c>
      <c r="N70" s="201"/>
      <c r="O70" s="9"/>
      <c r="P70" s="9"/>
      <c r="R70"/>
      <c r="S70"/>
      <c r="T70"/>
    </row>
    <row r="71" spans="1:20" x14ac:dyDescent="0.4">
      <c r="A71" s="135">
        <v>65</v>
      </c>
      <c r="B71" s="199" t="s">
        <v>90</v>
      </c>
      <c r="C71" s="199">
        <v>10993</v>
      </c>
      <c r="D71" s="199" t="s">
        <v>317</v>
      </c>
      <c r="E71" s="200">
        <v>100</v>
      </c>
      <c r="F71" s="200">
        <v>100</v>
      </c>
      <c r="G71" s="200">
        <v>100</v>
      </c>
      <c r="H71" s="9">
        <v>100</v>
      </c>
      <c r="I71" s="9">
        <v>100</v>
      </c>
      <c r="J71" s="9">
        <v>100</v>
      </c>
      <c r="K71" s="9">
        <v>100</v>
      </c>
      <c r="L71" s="9">
        <v>100</v>
      </c>
      <c r="M71" s="206">
        <v>100</v>
      </c>
      <c r="N71" s="201"/>
      <c r="O71" s="9"/>
      <c r="P71" s="9"/>
      <c r="R71"/>
      <c r="S71"/>
      <c r="T71"/>
    </row>
    <row r="72" spans="1:20" x14ac:dyDescent="0.4">
      <c r="A72" s="135">
        <v>66</v>
      </c>
      <c r="B72" s="199" t="s">
        <v>90</v>
      </c>
      <c r="C72" s="199">
        <v>10994</v>
      </c>
      <c r="D72" s="199" t="s">
        <v>318</v>
      </c>
      <c r="E72" s="200">
        <v>100</v>
      </c>
      <c r="F72" s="200">
        <v>100</v>
      </c>
      <c r="G72" s="200">
        <v>100</v>
      </c>
      <c r="H72" s="9">
        <v>100</v>
      </c>
      <c r="I72" s="9">
        <v>100</v>
      </c>
      <c r="J72" s="9">
        <v>100</v>
      </c>
      <c r="K72" s="9">
        <v>100</v>
      </c>
      <c r="L72" s="9">
        <v>100</v>
      </c>
      <c r="M72" s="206">
        <v>100</v>
      </c>
      <c r="N72" s="201"/>
      <c r="O72" s="9"/>
      <c r="P72" s="9"/>
      <c r="R72"/>
      <c r="S72"/>
      <c r="T72"/>
    </row>
    <row r="73" spans="1:20" x14ac:dyDescent="0.4">
      <c r="A73" s="135">
        <v>67</v>
      </c>
      <c r="B73" s="199" t="s">
        <v>90</v>
      </c>
      <c r="C73" s="199">
        <v>23367</v>
      </c>
      <c r="D73" s="199" t="s">
        <v>319</v>
      </c>
      <c r="E73" s="200">
        <v>100</v>
      </c>
      <c r="F73" s="200">
        <v>100</v>
      </c>
      <c r="G73" s="200">
        <v>100</v>
      </c>
      <c r="H73" s="9">
        <v>100</v>
      </c>
      <c r="I73" s="9">
        <v>100</v>
      </c>
      <c r="J73" s="9">
        <v>100</v>
      </c>
      <c r="K73" s="9">
        <v>100</v>
      </c>
      <c r="L73" s="9">
        <v>100</v>
      </c>
      <c r="M73" s="206">
        <v>100</v>
      </c>
      <c r="N73" s="201"/>
      <c r="O73" s="9"/>
      <c r="P73" s="9"/>
      <c r="R73"/>
      <c r="S73"/>
      <c r="T73"/>
    </row>
    <row r="74" spans="1:20" x14ac:dyDescent="0.4">
      <c r="A74" s="135">
        <v>68</v>
      </c>
      <c r="B74" s="199" t="s">
        <v>91</v>
      </c>
      <c r="C74" s="199">
        <v>10671</v>
      </c>
      <c r="D74" s="199" t="s">
        <v>320</v>
      </c>
      <c r="E74" s="200">
        <v>100</v>
      </c>
      <c r="F74" s="200">
        <v>100</v>
      </c>
      <c r="G74" s="200">
        <v>100</v>
      </c>
      <c r="H74" s="9">
        <v>100</v>
      </c>
      <c r="I74" s="9">
        <v>100</v>
      </c>
      <c r="J74" s="9">
        <v>100</v>
      </c>
      <c r="K74" s="9">
        <v>100</v>
      </c>
      <c r="L74" s="9">
        <v>100</v>
      </c>
      <c r="M74" s="206">
        <v>100</v>
      </c>
      <c r="N74" s="201"/>
      <c r="O74" s="9"/>
      <c r="P74" s="9"/>
      <c r="R74"/>
      <c r="S74"/>
      <c r="T74"/>
    </row>
    <row r="75" spans="1:20" x14ac:dyDescent="0.4">
      <c r="A75" s="135">
        <v>69</v>
      </c>
      <c r="B75" s="199" t="s">
        <v>91</v>
      </c>
      <c r="C75" s="199">
        <v>11015</v>
      </c>
      <c r="D75" s="199" t="s">
        <v>323</v>
      </c>
      <c r="E75" s="200">
        <v>100</v>
      </c>
      <c r="F75" s="200">
        <v>100</v>
      </c>
      <c r="G75" s="200">
        <v>100</v>
      </c>
      <c r="H75" s="9">
        <v>100</v>
      </c>
      <c r="I75" s="9">
        <v>100</v>
      </c>
      <c r="J75" s="9">
        <v>100</v>
      </c>
      <c r="K75" s="9">
        <v>100</v>
      </c>
      <c r="L75" s="9">
        <v>100</v>
      </c>
      <c r="M75" s="206">
        <v>100</v>
      </c>
      <c r="N75" s="201"/>
      <c r="O75" s="9"/>
      <c r="P75" s="9"/>
      <c r="R75"/>
      <c r="S75"/>
      <c r="T75"/>
    </row>
    <row r="76" spans="1:20" x14ac:dyDescent="0.4">
      <c r="A76" s="135">
        <v>70</v>
      </c>
      <c r="B76" s="199" t="s">
        <v>91</v>
      </c>
      <c r="C76" s="199">
        <v>11013</v>
      </c>
      <c r="D76" s="199" t="s">
        <v>321</v>
      </c>
      <c r="E76" s="200">
        <v>100</v>
      </c>
      <c r="F76" s="200">
        <v>100</v>
      </c>
      <c r="G76" s="200">
        <v>100</v>
      </c>
      <c r="H76" s="9">
        <v>100</v>
      </c>
      <c r="I76" s="9">
        <v>100</v>
      </c>
      <c r="J76" s="9">
        <v>100</v>
      </c>
      <c r="K76" s="9">
        <v>100</v>
      </c>
      <c r="L76" s="9">
        <v>100</v>
      </c>
      <c r="M76" s="206">
        <v>100</v>
      </c>
      <c r="N76" s="201"/>
      <c r="O76" s="9"/>
      <c r="P76" s="9"/>
      <c r="R76"/>
      <c r="S76"/>
      <c r="T76"/>
    </row>
    <row r="77" spans="1:20" x14ac:dyDescent="0.4">
      <c r="A77" s="135">
        <v>71</v>
      </c>
      <c r="B77" s="199" t="s">
        <v>91</v>
      </c>
      <c r="C77" s="199">
        <v>11014</v>
      </c>
      <c r="D77" s="199" t="s">
        <v>322</v>
      </c>
      <c r="E77" s="200">
        <v>100</v>
      </c>
      <c r="F77" s="200">
        <v>100</v>
      </c>
      <c r="G77" s="200">
        <v>100</v>
      </c>
      <c r="H77" s="9">
        <v>100</v>
      </c>
      <c r="I77" s="9">
        <v>100</v>
      </c>
      <c r="J77" s="9">
        <v>100</v>
      </c>
      <c r="K77" s="9">
        <v>100</v>
      </c>
      <c r="L77" s="9">
        <v>100</v>
      </c>
      <c r="M77" s="206">
        <v>100</v>
      </c>
      <c r="N77" s="201"/>
      <c r="O77" s="9"/>
      <c r="P77" s="9"/>
      <c r="R77"/>
      <c r="S77"/>
      <c r="T77"/>
    </row>
    <row r="78" spans="1:20" x14ac:dyDescent="0.4">
      <c r="A78" s="135">
        <v>72</v>
      </c>
      <c r="B78" s="199" t="s">
        <v>91</v>
      </c>
      <c r="C78" s="199">
        <v>11016</v>
      </c>
      <c r="D78" s="202" t="s">
        <v>324</v>
      </c>
      <c r="E78" s="200">
        <v>100</v>
      </c>
      <c r="F78" s="200">
        <v>100</v>
      </c>
      <c r="G78" s="200">
        <v>100</v>
      </c>
      <c r="H78" s="9">
        <v>100</v>
      </c>
      <c r="I78" s="9">
        <v>100</v>
      </c>
      <c r="J78" s="203">
        <v>95</v>
      </c>
      <c r="K78" s="9">
        <v>100</v>
      </c>
      <c r="L78" s="9">
        <v>100</v>
      </c>
      <c r="M78" s="206">
        <v>100</v>
      </c>
      <c r="N78" s="201"/>
      <c r="O78" s="9"/>
      <c r="P78" s="9"/>
      <c r="R78"/>
      <c r="S78"/>
      <c r="T78"/>
    </row>
    <row r="79" spans="1:20" x14ac:dyDescent="0.4">
      <c r="A79" s="135">
        <v>73</v>
      </c>
      <c r="B79" s="199" t="s">
        <v>91</v>
      </c>
      <c r="C79" s="199">
        <v>11017</v>
      </c>
      <c r="D79" s="199" t="s">
        <v>325</v>
      </c>
      <c r="E79" s="200">
        <v>100</v>
      </c>
      <c r="F79" s="200">
        <v>100</v>
      </c>
      <c r="G79" s="200">
        <v>100</v>
      </c>
      <c r="H79" s="9">
        <v>100</v>
      </c>
      <c r="I79" s="9">
        <v>100</v>
      </c>
      <c r="J79" s="9">
        <v>100</v>
      </c>
      <c r="K79" s="9">
        <v>100</v>
      </c>
      <c r="L79" s="9">
        <v>100</v>
      </c>
      <c r="M79" s="206">
        <v>100</v>
      </c>
      <c r="N79" s="201"/>
      <c r="O79" s="9"/>
      <c r="P79" s="9"/>
      <c r="R79"/>
      <c r="S79"/>
      <c r="T79"/>
    </row>
    <row r="80" spans="1:20" x14ac:dyDescent="0.4">
      <c r="A80" s="135">
        <v>74</v>
      </c>
      <c r="B80" s="199" t="s">
        <v>91</v>
      </c>
      <c r="C80" s="199">
        <v>11018</v>
      </c>
      <c r="D80" s="199" t="s">
        <v>523</v>
      </c>
      <c r="E80" s="200">
        <v>100</v>
      </c>
      <c r="F80" s="200">
        <v>100</v>
      </c>
      <c r="G80" s="200">
        <v>100</v>
      </c>
      <c r="H80" s="9">
        <v>100</v>
      </c>
      <c r="I80" s="9">
        <v>100</v>
      </c>
      <c r="J80" s="9">
        <v>100</v>
      </c>
      <c r="K80" s="9">
        <v>100</v>
      </c>
      <c r="L80" s="9">
        <v>100</v>
      </c>
      <c r="M80" s="206">
        <v>100</v>
      </c>
      <c r="N80" s="201"/>
      <c r="O80" s="9"/>
      <c r="P80" s="9"/>
      <c r="R80"/>
      <c r="S80"/>
      <c r="T80"/>
    </row>
    <row r="81" spans="1:20" x14ac:dyDescent="0.4">
      <c r="A81" s="135">
        <v>75</v>
      </c>
      <c r="B81" s="199" t="s">
        <v>91</v>
      </c>
      <c r="C81" s="199">
        <v>11019</v>
      </c>
      <c r="D81" s="199" t="s">
        <v>327</v>
      </c>
      <c r="E81" s="200">
        <v>100</v>
      </c>
      <c r="F81" s="200">
        <v>100</v>
      </c>
      <c r="G81" s="200">
        <v>100</v>
      </c>
      <c r="H81" s="9">
        <v>100</v>
      </c>
      <c r="I81" s="9">
        <v>100</v>
      </c>
      <c r="J81" s="9">
        <v>100</v>
      </c>
      <c r="K81" s="9">
        <v>100</v>
      </c>
      <c r="L81" s="9">
        <v>100</v>
      </c>
      <c r="M81" s="206">
        <v>100</v>
      </c>
      <c r="N81" s="201"/>
      <c r="O81" s="9"/>
      <c r="P81" s="9"/>
      <c r="R81"/>
      <c r="S81"/>
      <c r="T81"/>
    </row>
    <row r="82" spans="1:20" x14ac:dyDescent="0.4">
      <c r="A82" s="135">
        <v>76</v>
      </c>
      <c r="B82" s="199" t="s">
        <v>91</v>
      </c>
      <c r="C82" s="199">
        <v>11020</v>
      </c>
      <c r="D82" s="199" t="s">
        <v>328</v>
      </c>
      <c r="E82" s="200">
        <v>100</v>
      </c>
      <c r="F82" s="200">
        <v>100</v>
      </c>
      <c r="G82" s="200">
        <v>100</v>
      </c>
      <c r="H82" s="9">
        <v>100</v>
      </c>
      <c r="I82" s="9">
        <v>100</v>
      </c>
      <c r="J82" s="9">
        <v>100</v>
      </c>
      <c r="K82" s="9">
        <v>100</v>
      </c>
      <c r="L82" s="9">
        <v>100</v>
      </c>
      <c r="M82" s="206">
        <v>100</v>
      </c>
      <c r="N82" s="201"/>
      <c r="O82" s="9"/>
      <c r="P82" s="9"/>
      <c r="R82"/>
      <c r="S82"/>
      <c r="T82"/>
    </row>
    <row r="83" spans="1:20" x14ac:dyDescent="0.4">
      <c r="A83" s="135">
        <v>77</v>
      </c>
      <c r="B83" s="199" t="s">
        <v>91</v>
      </c>
      <c r="C83" s="199">
        <v>11021</v>
      </c>
      <c r="D83" s="199" t="s">
        <v>329</v>
      </c>
      <c r="E83" s="200">
        <v>100</v>
      </c>
      <c r="F83" s="200">
        <v>100</v>
      </c>
      <c r="G83" s="200">
        <v>100</v>
      </c>
      <c r="H83" s="9">
        <v>100</v>
      </c>
      <c r="I83" s="9">
        <v>100</v>
      </c>
      <c r="J83" s="9">
        <v>100</v>
      </c>
      <c r="K83" s="9">
        <v>100</v>
      </c>
      <c r="L83" s="9">
        <v>100</v>
      </c>
      <c r="M83" s="206">
        <v>100</v>
      </c>
      <c r="N83" s="201"/>
      <c r="O83" s="9"/>
      <c r="P83" s="9"/>
      <c r="R83"/>
      <c r="S83"/>
      <c r="T83"/>
    </row>
    <row r="84" spans="1:20" x14ac:dyDescent="0.4">
      <c r="A84" s="135">
        <v>78</v>
      </c>
      <c r="B84" s="199" t="s">
        <v>91</v>
      </c>
      <c r="C84" s="199">
        <v>11022</v>
      </c>
      <c r="D84" s="199" t="s">
        <v>330</v>
      </c>
      <c r="E84" s="200">
        <v>100</v>
      </c>
      <c r="F84" s="200">
        <v>100</v>
      </c>
      <c r="G84" s="200">
        <v>100</v>
      </c>
      <c r="H84" s="9">
        <v>100</v>
      </c>
      <c r="I84" s="9">
        <v>100</v>
      </c>
      <c r="J84" s="9">
        <v>100</v>
      </c>
      <c r="K84" s="9">
        <v>100</v>
      </c>
      <c r="L84" s="9">
        <v>100</v>
      </c>
      <c r="M84" s="206">
        <v>100</v>
      </c>
      <c r="N84" s="201"/>
      <c r="O84" s="9"/>
      <c r="P84" s="9"/>
      <c r="R84"/>
      <c r="S84"/>
      <c r="T84"/>
    </row>
    <row r="85" spans="1:20" x14ac:dyDescent="0.4">
      <c r="A85" s="135">
        <v>79</v>
      </c>
      <c r="B85" s="199" t="s">
        <v>91</v>
      </c>
      <c r="C85" s="199">
        <v>11023</v>
      </c>
      <c r="D85" s="199" t="s">
        <v>331</v>
      </c>
      <c r="E85" s="200">
        <v>100</v>
      </c>
      <c r="F85" s="200">
        <v>100</v>
      </c>
      <c r="G85" s="200">
        <v>100</v>
      </c>
      <c r="H85" s="9">
        <v>100</v>
      </c>
      <c r="I85" s="9">
        <v>100</v>
      </c>
      <c r="J85" s="9">
        <v>100</v>
      </c>
      <c r="K85" s="9">
        <v>100</v>
      </c>
      <c r="L85" s="9">
        <v>100</v>
      </c>
      <c r="M85" s="206">
        <v>100</v>
      </c>
      <c r="N85" s="201"/>
      <c r="O85" s="9"/>
      <c r="P85" s="9"/>
      <c r="R85"/>
      <c r="S85"/>
      <c r="T85"/>
    </row>
    <row r="86" spans="1:20" x14ac:dyDescent="0.4">
      <c r="A86" s="135">
        <v>80</v>
      </c>
      <c r="B86" s="199" t="s">
        <v>91</v>
      </c>
      <c r="C86" s="199">
        <v>11024</v>
      </c>
      <c r="D86" s="199" t="s">
        <v>332</v>
      </c>
      <c r="E86" s="200">
        <v>100</v>
      </c>
      <c r="F86" s="200">
        <v>100</v>
      </c>
      <c r="G86" s="200">
        <v>100</v>
      </c>
      <c r="H86" s="9">
        <v>100</v>
      </c>
      <c r="I86" s="9">
        <v>100</v>
      </c>
      <c r="J86" s="9">
        <v>100</v>
      </c>
      <c r="K86" s="9">
        <v>100</v>
      </c>
      <c r="L86" s="9">
        <v>100</v>
      </c>
      <c r="M86" s="206">
        <v>100</v>
      </c>
      <c r="N86" s="201"/>
      <c r="O86" s="9"/>
      <c r="P86" s="9"/>
      <c r="R86"/>
      <c r="S86"/>
      <c r="T86"/>
    </row>
    <row r="87" spans="1:20" x14ac:dyDescent="0.4">
      <c r="A87" s="135">
        <v>81</v>
      </c>
      <c r="B87" s="199" t="s">
        <v>91</v>
      </c>
      <c r="C87" s="199">
        <v>11025</v>
      </c>
      <c r="D87" s="199" t="s">
        <v>333</v>
      </c>
      <c r="E87" s="200">
        <v>100</v>
      </c>
      <c r="F87" s="200">
        <v>100</v>
      </c>
      <c r="G87" s="200">
        <v>100</v>
      </c>
      <c r="H87" s="9">
        <v>100</v>
      </c>
      <c r="I87" s="9">
        <v>100</v>
      </c>
      <c r="J87" s="9">
        <v>100</v>
      </c>
      <c r="K87" s="9">
        <v>100</v>
      </c>
      <c r="L87" s="9">
        <v>100</v>
      </c>
      <c r="M87" s="206">
        <v>100</v>
      </c>
      <c r="N87" s="201"/>
      <c r="O87" s="9"/>
      <c r="P87" s="9"/>
      <c r="R87"/>
      <c r="S87"/>
      <c r="T87"/>
    </row>
    <row r="88" spans="1:20" x14ac:dyDescent="0.4">
      <c r="A88" s="135">
        <v>82</v>
      </c>
      <c r="B88" s="199" t="s">
        <v>91</v>
      </c>
      <c r="C88" s="199">
        <v>11026</v>
      </c>
      <c r="D88" s="199" t="s">
        <v>334</v>
      </c>
      <c r="E88" s="200">
        <v>100</v>
      </c>
      <c r="F88" s="200">
        <v>100</v>
      </c>
      <c r="G88" s="200">
        <v>100</v>
      </c>
      <c r="H88" s="9">
        <v>100</v>
      </c>
      <c r="I88" s="9">
        <v>100</v>
      </c>
      <c r="J88" s="9">
        <v>100</v>
      </c>
      <c r="K88" s="9">
        <v>100</v>
      </c>
      <c r="L88" s="9">
        <v>100</v>
      </c>
      <c r="M88" s="206">
        <v>100</v>
      </c>
      <c r="N88" s="201"/>
      <c r="O88" s="9"/>
      <c r="P88" s="9"/>
      <c r="R88"/>
      <c r="S88"/>
      <c r="T88"/>
    </row>
    <row r="89" spans="1:20" x14ac:dyDescent="0.4">
      <c r="A89" s="135">
        <v>83</v>
      </c>
      <c r="B89" s="199" t="s">
        <v>91</v>
      </c>
      <c r="C89" s="199">
        <v>11027</v>
      </c>
      <c r="D89" s="199" t="s">
        <v>335</v>
      </c>
      <c r="E89" s="200">
        <v>100</v>
      </c>
      <c r="F89" s="200">
        <v>100</v>
      </c>
      <c r="G89" s="200">
        <v>100</v>
      </c>
      <c r="H89" s="9">
        <v>100</v>
      </c>
      <c r="I89" s="9">
        <v>100</v>
      </c>
      <c r="J89" s="9">
        <v>100</v>
      </c>
      <c r="K89" s="9">
        <v>100</v>
      </c>
      <c r="L89" s="9">
        <v>100</v>
      </c>
      <c r="M89" s="206">
        <v>100</v>
      </c>
      <c r="N89" s="201"/>
      <c r="O89" s="9"/>
      <c r="P89" s="9"/>
      <c r="R89"/>
      <c r="S89"/>
      <c r="T89"/>
    </row>
    <row r="90" spans="1:20" x14ac:dyDescent="0.4">
      <c r="A90" s="135">
        <v>84</v>
      </c>
      <c r="B90" s="199" t="s">
        <v>91</v>
      </c>
      <c r="C90" s="199">
        <v>11028</v>
      </c>
      <c r="D90" s="202" t="s">
        <v>336</v>
      </c>
      <c r="E90" s="200">
        <v>100</v>
      </c>
      <c r="F90" s="200">
        <v>100</v>
      </c>
      <c r="G90" s="200">
        <v>100</v>
      </c>
      <c r="H90" s="9">
        <v>100</v>
      </c>
      <c r="I90" s="9">
        <v>100</v>
      </c>
      <c r="J90" s="203">
        <v>95</v>
      </c>
      <c r="K90" s="9">
        <v>100</v>
      </c>
      <c r="L90" s="9">
        <v>100</v>
      </c>
      <c r="M90" s="206">
        <v>100</v>
      </c>
      <c r="N90" s="201"/>
      <c r="O90" s="9"/>
      <c r="P90" s="9"/>
      <c r="R90"/>
      <c r="S90"/>
      <c r="T90"/>
    </row>
    <row r="91" spans="1:20" x14ac:dyDescent="0.4">
      <c r="A91" s="135">
        <v>85</v>
      </c>
      <c r="B91" s="199" t="s">
        <v>91</v>
      </c>
      <c r="C91" s="199">
        <v>11029</v>
      </c>
      <c r="D91" s="199" t="s">
        <v>337</v>
      </c>
      <c r="E91" s="200">
        <v>100</v>
      </c>
      <c r="F91" s="200">
        <v>100</v>
      </c>
      <c r="G91" s="200">
        <v>100</v>
      </c>
      <c r="H91" s="9">
        <v>100</v>
      </c>
      <c r="I91" s="9">
        <v>100</v>
      </c>
      <c r="J91" s="9">
        <v>100</v>
      </c>
      <c r="K91" s="9">
        <v>100</v>
      </c>
      <c r="L91" s="9">
        <v>100</v>
      </c>
      <c r="M91" s="206">
        <v>100</v>
      </c>
      <c r="N91" s="201"/>
      <c r="O91" s="9"/>
      <c r="P91" s="9"/>
      <c r="R91"/>
      <c r="S91"/>
      <c r="T91"/>
    </row>
    <row r="92" spans="1:20" x14ac:dyDescent="0.4">
      <c r="A92" s="135">
        <v>86</v>
      </c>
      <c r="B92" s="199" t="s">
        <v>91</v>
      </c>
      <c r="C92" s="199">
        <v>11446</v>
      </c>
      <c r="D92" s="199" t="s">
        <v>524</v>
      </c>
      <c r="E92" s="200">
        <v>100</v>
      </c>
      <c r="F92" s="200">
        <v>100</v>
      </c>
      <c r="G92" s="200">
        <v>100</v>
      </c>
      <c r="H92" s="9">
        <v>100</v>
      </c>
      <c r="I92" s="9">
        <v>100</v>
      </c>
      <c r="J92" s="9">
        <v>100</v>
      </c>
      <c r="K92" s="9">
        <v>100</v>
      </c>
      <c r="L92" s="9">
        <v>100</v>
      </c>
      <c r="M92" s="206">
        <v>100</v>
      </c>
      <c r="N92" s="201"/>
      <c r="O92" s="9"/>
      <c r="P92" s="9"/>
      <c r="R92"/>
      <c r="S92"/>
      <c r="T92"/>
    </row>
    <row r="93" spans="1:20" x14ac:dyDescent="0.4">
      <c r="A93" s="135">
        <v>87</v>
      </c>
      <c r="B93" s="199" t="s">
        <v>91</v>
      </c>
      <c r="C93" s="199">
        <v>25058</v>
      </c>
      <c r="D93" s="199" t="s">
        <v>339</v>
      </c>
      <c r="E93" s="200">
        <v>100</v>
      </c>
      <c r="F93" s="200">
        <v>100</v>
      </c>
      <c r="G93" s="200">
        <v>100</v>
      </c>
      <c r="H93" s="9">
        <v>100</v>
      </c>
      <c r="I93" s="9">
        <v>100</v>
      </c>
      <c r="J93" s="9">
        <v>100</v>
      </c>
      <c r="K93" s="9">
        <v>100</v>
      </c>
      <c r="L93" s="9">
        <v>100</v>
      </c>
      <c r="M93" s="206">
        <v>100</v>
      </c>
      <c r="N93" s="201"/>
      <c r="O93" s="9"/>
      <c r="P93" s="9"/>
      <c r="R93"/>
      <c r="S93"/>
      <c r="T93"/>
    </row>
    <row r="94" spans="1:20" x14ac:dyDescent="0.4">
      <c r="A94" s="135">
        <v>88</v>
      </c>
      <c r="B94" s="9" t="s">
        <v>91</v>
      </c>
      <c r="C94" s="9">
        <v>25059</v>
      </c>
      <c r="D94" s="203" t="s">
        <v>340</v>
      </c>
      <c r="E94" s="200">
        <v>100</v>
      </c>
      <c r="F94" s="200">
        <v>100</v>
      </c>
      <c r="G94" s="200">
        <v>100</v>
      </c>
      <c r="H94" s="9">
        <v>100</v>
      </c>
      <c r="I94" s="9">
        <v>100</v>
      </c>
      <c r="J94" s="203">
        <v>95</v>
      </c>
      <c r="K94" s="9">
        <v>100</v>
      </c>
      <c r="L94" s="9">
        <v>100</v>
      </c>
      <c r="M94" s="206">
        <v>100</v>
      </c>
      <c r="N94" s="201"/>
      <c r="O94" s="9"/>
      <c r="P94" s="9"/>
      <c r="R94"/>
      <c r="S94"/>
      <c r="T94"/>
    </row>
    <row r="98" spans="10:10" x14ac:dyDescent="0.4">
      <c r="J98" s="204"/>
    </row>
  </sheetData>
  <autoFilter ref="A6:WVZ94" xr:uid="{59AEA65C-BBCA-4D9A-A131-A6B90E4B3151}"/>
  <mergeCells count="4">
    <mergeCell ref="A2:P2"/>
    <mergeCell ref="A3:P3"/>
    <mergeCell ref="A4:P4"/>
    <mergeCell ref="A5:P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450" t="s">
        <v>149</v>
      </c>
      <c r="B2" s="450"/>
      <c r="C2" s="450"/>
      <c r="D2" s="450"/>
      <c r="E2" s="450"/>
      <c r="F2" s="450"/>
      <c r="G2" s="450"/>
      <c r="H2" s="450"/>
      <c r="I2" s="450"/>
      <c r="J2" s="450"/>
      <c r="K2" s="11"/>
      <c r="L2" s="450"/>
      <c r="M2" s="450"/>
      <c r="N2" s="451"/>
      <c r="O2" s="457"/>
      <c r="P2" s="458"/>
      <c r="Q2" s="461" t="s">
        <v>150</v>
      </c>
      <c r="R2" s="461"/>
      <c r="S2" s="461"/>
      <c r="T2" s="461" t="s">
        <v>151</v>
      </c>
      <c r="U2" s="461"/>
      <c r="V2" s="461" t="s">
        <v>152</v>
      </c>
      <c r="W2" s="461"/>
      <c r="X2" s="462"/>
      <c r="Y2" s="449"/>
      <c r="Z2" s="450"/>
      <c r="AA2" s="451"/>
      <c r="AB2" s="452"/>
      <c r="AC2" s="453"/>
      <c r="AD2" s="453"/>
      <c r="AE2" s="454" t="s">
        <v>153</v>
      </c>
      <c r="AF2" s="454"/>
      <c r="AG2" s="453"/>
      <c r="AH2" s="455"/>
    </row>
    <row r="3" spans="1:34" ht="33.6" x14ac:dyDescent="0.25">
      <c r="A3" s="424" t="s">
        <v>154</v>
      </c>
      <c r="B3" s="425"/>
      <c r="C3" s="425"/>
      <c r="D3" s="426"/>
      <c r="E3" s="456" t="s">
        <v>155</v>
      </c>
      <c r="F3" s="427"/>
      <c r="G3" s="427"/>
      <c r="H3" s="427"/>
      <c r="I3" s="427"/>
      <c r="J3" s="428"/>
      <c r="K3" s="15" t="s">
        <v>156</v>
      </c>
      <c r="L3" s="457" t="s">
        <v>157</v>
      </c>
      <c r="M3" s="458"/>
      <c r="N3" s="459"/>
      <c r="O3" s="460" t="s">
        <v>158</v>
      </c>
      <c r="P3" s="461"/>
      <c r="Q3" s="16"/>
      <c r="R3" s="460" t="s">
        <v>159</v>
      </c>
      <c r="S3" s="461"/>
      <c r="T3" s="458"/>
      <c r="U3" s="459"/>
      <c r="V3" s="460" t="s">
        <v>160</v>
      </c>
      <c r="W3" s="461"/>
      <c r="X3" s="462"/>
      <c r="Y3" s="452" t="s">
        <v>157</v>
      </c>
      <c r="Z3" s="453"/>
      <c r="AA3" s="455"/>
      <c r="AB3" s="463" t="s">
        <v>158</v>
      </c>
      <c r="AC3" s="454"/>
      <c r="AD3" s="464"/>
      <c r="AE3" s="465" t="s">
        <v>159</v>
      </c>
      <c r="AF3" s="466"/>
      <c r="AG3" s="454" t="s">
        <v>160</v>
      </c>
      <c r="AH3" s="464"/>
    </row>
    <row r="4" spans="1:34" ht="16.8" x14ac:dyDescent="0.25">
      <c r="A4" s="441">
        <v>1</v>
      </c>
      <c r="B4" s="442"/>
      <c r="C4" s="442"/>
      <c r="D4" s="443"/>
      <c r="E4" s="444" t="s">
        <v>161</v>
      </c>
      <c r="F4" s="445"/>
      <c r="G4" s="445"/>
      <c r="H4" s="445"/>
      <c r="I4" s="445"/>
      <c r="J4" s="446"/>
      <c r="K4" s="17" t="s">
        <v>162</v>
      </c>
      <c r="L4" s="438" t="s">
        <v>162</v>
      </c>
      <c r="M4" s="439"/>
      <c r="N4" s="440"/>
      <c r="O4" s="438" t="s">
        <v>162</v>
      </c>
      <c r="P4" s="439"/>
      <c r="Q4" s="14"/>
      <c r="R4" s="447" t="s">
        <v>162</v>
      </c>
      <c r="S4" s="448"/>
      <c r="T4" s="425"/>
      <c r="U4" s="426"/>
      <c r="V4" s="438" t="s">
        <v>162</v>
      </c>
      <c r="W4" s="439"/>
      <c r="X4" s="440"/>
      <c r="Y4" s="438" t="s">
        <v>162</v>
      </c>
      <c r="Z4" s="439"/>
      <c r="AA4" s="440"/>
      <c r="AB4" s="438" t="s">
        <v>162</v>
      </c>
      <c r="AC4" s="439"/>
      <c r="AD4" s="440"/>
      <c r="AE4" s="438" t="s">
        <v>162</v>
      </c>
      <c r="AF4" s="439"/>
      <c r="AG4" s="439" t="s">
        <v>162</v>
      </c>
      <c r="AH4" s="440"/>
    </row>
    <row r="5" spans="1:34" ht="16.8" x14ac:dyDescent="0.25">
      <c r="A5" s="432" t="s">
        <v>137</v>
      </c>
      <c r="B5" s="433"/>
      <c r="C5" s="433"/>
      <c r="D5" s="434"/>
      <c r="E5" s="435" t="s">
        <v>143</v>
      </c>
      <c r="F5" s="436"/>
      <c r="G5" s="436"/>
      <c r="H5" s="436"/>
      <c r="I5" s="436"/>
      <c r="J5" s="437"/>
      <c r="K5" s="10">
        <v>41</v>
      </c>
      <c r="L5" s="412">
        <v>41</v>
      </c>
      <c r="M5" s="413"/>
      <c r="N5" s="414"/>
      <c r="O5" s="421">
        <v>905.7</v>
      </c>
      <c r="P5" s="422"/>
      <c r="Q5" s="423"/>
      <c r="R5" s="421">
        <v>248.42</v>
      </c>
      <c r="S5" s="422"/>
      <c r="T5" s="422"/>
      <c r="U5" s="423"/>
      <c r="V5" s="411">
        <v>1154.1199999999999</v>
      </c>
      <c r="W5" s="409"/>
      <c r="X5" s="410"/>
      <c r="Y5" s="412">
        <v>33</v>
      </c>
      <c r="Z5" s="413"/>
      <c r="AA5" s="414"/>
      <c r="AB5" s="411">
        <v>18876.87</v>
      </c>
      <c r="AC5" s="409"/>
      <c r="AD5" s="410"/>
      <c r="AE5" s="411">
        <v>6231.96</v>
      </c>
      <c r="AF5" s="409"/>
      <c r="AG5" s="409">
        <v>25108.83</v>
      </c>
      <c r="AH5" s="410"/>
    </row>
    <row r="6" spans="1:34" ht="16.8" x14ac:dyDescent="0.25">
      <c r="A6" s="432" t="s">
        <v>138</v>
      </c>
      <c r="B6" s="433"/>
      <c r="C6" s="433"/>
      <c r="D6" s="434"/>
      <c r="E6" s="435" t="s">
        <v>144</v>
      </c>
      <c r="F6" s="436"/>
      <c r="G6" s="436"/>
      <c r="H6" s="436"/>
      <c r="I6" s="436"/>
      <c r="J6" s="437"/>
      <c r="K6" s="10">
        <v>31</v>
      </c>
      <c r="L6" s="412">
        <v>31</v>
      </c>
      <c r="M6" s="413"/>
      <c r="N6" s="414"/>
      <c r="O6" s="421">
        <v>791.22</v>
      </c>
      <c r="P6" s="422"/>
      <c r="Q6" s="423"/>
      <c r="R6" s="421">
        <v>134.19</v>
      </c>
      <c r="S6" s="422"/>
      <c r="T6" s="422"/>
      <c r="U6" s="423"/>
      <c r="V6" s="421">
        <v>925.41</v>
      </c>
      <c r="W6" s="422"/>
      <c r="X6" s="423"/>
      <c r="Y6" s="412">
        <v>24</v>
      </c>
      <c r="Z6" s="413"/>
      <c r="AA6" s="414"/>
      <c r="AB6" s="411">
        <v>15153.65</v>
      </c>
      <c r="AC6" s="409"/>
      <c r="AD6" s="410"/>
      <c r="AE6" s="411">
        <v>4012.52</v>
      </c>
      <c r="AF6" s="409"/>
      <c r="AG6" s="409">
        <v>19166.169999999998</v>
      </c>
      <c r="AH6" s="410"/>
    </row>
    <row r="7" spans="1:34" ht="16.8" x14ac:dyDescent="0.25">
      <c r="A7" s="432" t="s">
        <v>139</v>
      </c>
      <c r="B7" s="433"/>
      <c r="C7" s="433"/>
      <c r="D7" s="434"/>
      <c r="E7" s="435" t="s">
        <v>145</v>
      </c>
      <c r="F7" s="436"/>
      <c r="G7" s="436"/>
      <c r="H7" s="436"/>
      <c r="I7" s="436"/>
      <c r="J7" s="437"/>
      <c r="K7" s="10">
        <v>3</v>
      </c>
      <c r="L7" s="412">
        <v>3</v>
      </c>
      <c r="M7" s="413"/>
      <c r="N7" s="414"/>
      <c r="O7" s="411">
        <v>1037.2</v>
      </c>
      <c r="P7" s="409"/>
      <c r="Q7" s="410"/>
      <c r="R7" s="421">
        <v>373.69</v>
      </c>
      <c r="S7" s="422"/>
      <c r="T7" s="422"/>
      <c r="U7" s="423"/>
      <c r="V7" s="411">
        <v>1410.89</v>
      </c>
      <c r="W7" s="409"/>
      <c r="X7" s="410"/>
      <c r="Y7" s="412">
        <v>3</v>
      </c>
      <c r="Z7" s="413"/>
      <c r="AA7" s="414"/>
      <c r="AB7" s="411">
        <v>18412.27</v>
      </c>
      <c r="AC7" s="409"/>
      <c r="AD7" s="410"/>
      <c r="AE7" s="411">
        <v>2942.75</v>
      </c>
      <c r="AF7" s="409"/>
      <c r="AG7" s="409">
        <v>21355.01</v>
      </c>
      <c r="AH7" s="410"/>
    </row>
    <row r="8" spans="1:34" ht="16.8" x14ac:dyDescent="0.25">
      <c r="A8" s="432" t="s">
        <v>140</v>
      </c>
      <c r="B8" s="433"/>
      <c r="C8" s="433"/>
      <c r="D8" s="434"/>
      <c r="E8" s="435" t="s">
        <v>146</v>
      </c>
      <c r="F8" s="436"/>
      <c r="G8" s="436"/>
      <c r="H8" s="436"/>
      <c r="I8" s="436"/>
      <c r="J8" s="437"/>
      <c r="K8" s="10">
        <v>270</v>
      </c>
      <c r="L8" s="412">
        <v>261</v>
      </c>
      <c r="M8" s="413"/>
      <c r="N8" s="414"/>
      <c r="O8" s="421">
        <v>872.3</v>
      </c>
      <c r="P8" s="422"/>
      <c r="Q8" s="423"/>
      <c r="R8" s="421">
        <v>159.96</v>
      </c>
      <c r="S8" s="422"/>
      <c r="T8" s="422"/>
      <c r="U8" s="423"/>
      <c r="V8" s="411">
        <v>1032.27</v>
      </c>
      <c r="W8" s="409"/>
      <c r="X8" s="410"/>
      <c r="Y8" s="412">
        <v>248</v>
      </c>
      <c r="Z8" s="413"/>
      <c r="AA8" s="414"/>
      <c r="AB8" s="411">
        <v>16848.87</v>
      </c>
      <c r="AC8" s="409"/>
      <c r="AD8" s="410"/>
      <c r="AE8" s="411">
        <v>4826.3900000000003</v>
      </c>
      <c r="AF8" s="409"/>
      <c r="AG8" s="409">
        <v>21675.27</v>
      </c>
      <c r="AH8" s="410"/>
    </row>
    <row r="9" spans="1:34" ht="16.8" x14ac:dyDescent="0.25">
      <c r="A9" s="432" t="s">
        <v>141</v>
      </c>
      <c r="B9" s="433"/>
      <c r="C9" s="433"/>
      <c r="D9" s="434"/>
      <c r="E9" s="435" t="s">
        <v>147</v>
      </c>
      <c r="F9" s="436"/>
      <c r="G9" s="436"/>
      <c r="H9" s="436"/>
      <c r="I9" s="436"/>
      <c r="J9" s="437"/>
      <c r="K9" s="10">
        <v>222</v>
      </c>
      <c r="L9" s="412">
        <v>215</v>
      </c>
      <c r="M9" s="413"/>
      <c r="N9" s="414"/>
      <c r="O9" s="421">
        <v>832.11</v>
      </c>
      <c r="P9" s="422"/>
      <c r="Q9" s="423"/>
      <c r="R9" s="421">
        <v>137.25</v>
      </c>
      <c r="S9" s="422"/>
      <c r="T9" s="422"/>
      <c r="U9" s="423"/>
      <c r="V9" s="421">
        <v>969.37</v>
      </c>
      <c r="W9" s="422"/>
      <c r="X9" s="423"/>
      <c r="Y9" s="412">
        <v>204</v>
      </c>
      <c r="Z9" s="413"/>
      <c r="AA9" s="414"/>
      <c r="AB9" s="411">
        <v>14724.26</v>
      </c>
      <c r="AC9" s="409"/>
      <c r="AD9" s="410"/>
      <c r="AE9" s="411">
        <v>3880.11</v>
      </c>
      <c r="AF9" s="409"/>
      <c r="AG9" s="409">
        <v>18604.37</v>
      </c>
      <c r="AH9" s="410"/>
    </row>
    <row r="10" spans="1:34" ht="16.8" x14ac:dyDescent="0.25">
      <c r="A10" s="432" t="s">
        <v>142</v>
      </c>
      <c r="B10" s="433"/>
      <c r="C10" s="433"/>
      <c r="D10" s="434"/>
      <c r="E10" s="435" t="s">
        <v>148</v>
      </c>
      <c r="F10" s="436"/>
      <c r="G10" s="436"/>
      <c r="H10" s="436"/>
      <c r="I10" s="436"/>
      <c r="J10" s="437"/>
      <c r="K10" s="10">
        <v>11</v>
      </c>
      <c r="L10" s="412">
        <v>11</v>
      </c>
      <c r="M10" s="413"/>
      <c r="N10" s="414"/>
      <c r="O10" s="421">
        <v>973.38</v>
      </c>
      <c r="P10" s="422"/>
      <c r="Q10" s="423"/>
      <c r="R10" s="421">
        <v>204.68</v>
      </c>
      <c r="S10" s="422"/>
      <c r="T10" s="422"/>
      <c r="U10" s="423"/>
      <c r="V10" s="411">
        <v>1178.05</v>
      </c>
      <c r="W10" s="409"/>
      <c r="X10" s="410"/>
      <c r="Y10" s="412">
        <v>11</v>
      </c>
      <c r="Z10" s="413"/>
      <c r="AA10" s="414"/>
      <c r="AB10" s="411">
        <v>20976.39</v>
      </c>
      <c r="AC10" s="409"/>
      <c r="AD10" s="410"/>
      <c r="AE10" s="411">
        <v>7084.75</v>
      </c>
      <c r="AF10" s="409"/>
      <c r="AG10" s="409">
        <v>28061.14</v>
      </c>
      <c r="AH10" s="410"/>
    </row>
    <row r="11" spans="1:34" ht="16.8" x14ac:dyDescent="0.25">
      <c r="A11" s="432" t="s">
        <v>163</v>
      </c>
      <c r="B11" s="433"/>
      <c r="C11" s="433"/>
      <c r="D11" s="434"/>
      <c r="E11" s="435" t="s">
        <v>164</v>
      </c>
      <c r="F11" s="436"/>
      <c r="G11" s="436"/>
      <c r="H11" s="436"/>
      <c r="I11" s="436"/>
      <c r="J11" s="437"/>
      <c r="K11" s="10">
        <v>39</v>
      </c>
      <c r="L11" s="412">
        <v>37</v>
      </c>
      <c r="M11" s="413"/>
      <c r="N11" s="414"/>
      <c r="O11" s="421">
        <v>852.86</v>
      </c>
      <c r="P11" s="422"/>
      <c r="Q11" s="423"/>
      <c r="R11" s="421">
        <v>165.07</v>
      </c>
      <c r="S11" s="422"/>
      <c r="T11" s="422"/>
      <c r="U11" s="423"/>
      <c r="V11" s="411">
        <v>1017.92</v>
      </c>
      <c r="W11" s="409"/>
      <c r="X11" s="410"/>
      <c r="Y11" s="412">
        <v>37</v>
      </c>
      <c r="Z11" s="413"/>
      <c r="AA11" s="414"/>
      <c r="AB11" s="411">
        <v>14837.05</v>
      </c>
      <c r="AC11" s="409"/>
      <c r="AD11" s="410"/>
      <c r="AE11" s="411">
        <v>3412.43</v>
      </c>
      <c r="AF11" s="409"/>
      <c r="AG11" s="409">
        <v>18249.48</v>
      </c>
      <c r="AH11" s="410"/>
    </row>
    <row r="12" spans="1:34" ht="16.8" x14ac:dyDescent="0.25">
      <c r="A12" s="432" t="s">
        <v>165</v>
      </c>
      <c r="B12" s="433"/>
      <c r="C12" s="433"/>
      <c r="D12" s="434"/>
      <c r="E12" s="435" t="s">
        <v>166</v>
      </c>
      <c r="F12" s="436"/>
      <c r="G12" s="436"/>
      <c r="H12" s="436"/>
      <c r="I12" s="436"/>
      <c r="J12" s="437"/>
      <c r="K12" s="10">
        <v>62</v>
      </c>
      <c r="L12" s="412">
        <v>62</v>
      </c>
      <c r="M12" s="413"/>
      <c r="N12" s="414"/>
      <c r="O12" s="421">
        <v>877.71</v>
      </c>
      <c r="P12" s="422"/>
      <c r="Q12" s="423"/>
      <c r="R12" s="421">
        <v>156.12</v>
      </c>
      <c r="S12" s="422"/>
      <c r="T12" s="422"/>
      <c r="U12" s="423"/>
      <c r="V12" s="411">
        <v>1033.83</v>
      </c>
      <c r="W12" s="409"/>
      <c r="X12" s="410"/>
      <c r="Y12" s="412">
        <v>60</v>
      </c>
      <c r="Z12" s="413"/>
      <c r="AA12" s="414"/>
      <c r="AB12" s="411">
        <v>14843.59</v>
      </c>
      <c r="AC12" s="409"/>
      <c r="AD12" s="410"/>
      <c r="AE12" s="411">
        <v>3908.24</v>
      </c>
      <c r="AF12" s="409"/>
      <c r="AG12" s="409">
        <v>18751.830000000002</v>
      </c>
      <c r="AH12" s="410"/>
    </row>
    <row r="13" spans="1:34" ht="16.8" x14ac:dyDescent="0.25">
      <c r="A13" s="432" t="s">
        <v>167</v>
      </c>
      <c r="B13" s="433"/>
      <c r="C13" s="433"/>
      <c r="D13" s="434"/>
      <c r="E13" s="435" t="s">
        <v>168</v>
      </c>
      <c r="F13" s="436"/>
      <c r="G13" s="436"/>
      <c r="H13" s="436"/>
      <c r="I13" s="436"/>
      <c r="J13" s="437"/>
      <c r="K13" s="10">
        <v>24</v>
      </c>
      <c r="L13" s="412">
        <v>24</v>
      </c>
      <c r="M13" s="413"/>
      <c r="N13" s="414"/>
      <c r="O13" s="421">
        <v>904.51</v>
      </c>
      <c r="P13" s="422"/>
      <c r="Q13" s="423"/>
      <c r="R13" s="421">
        <v>160.63999999999999</v>
      </c>
      <c r="S13" s="422"/>
      <c r="T13" s="422"/>
      <c r="U13" s="423"/>
      <c r="V13" s="411">
        <v>1065.1500000000001</v>
      </c>
      <c r="W13" s="409"/>
      <c r="X13" s="410"/>
      <c r="Y13" s="412">
        <v>24</v>
      </c>
      <c r="Z13" s="413"/>
      <c r="AA13" s="414"/>
      <c r="AB13" s="411">
        <v>17419.580000000002</v>
      </c>
      <c r="AC13" s="409"/>
      <c r="AD13" s="410"/>
      <c r="AE13" s="411">
        <v>7218.05</v>
      </c>
      <c r="AF13" s="409"/>
      <c r="AG13" s="409">
        <v>24637.63</v>
      </c>
      <c r="AH13" s="410"/>
    </row>
    <row r="14" spans="1:34" ht="16.8" x14ac:dyDescent="0.25">
      <c r="A14" s="432" t="s">
        <v>169</v>
      </c>
      <c r="B14" s="433"/>
      <c r="C14" s="433"/>
      <c r="D14" s="434"/>
      <c r="E14" s="435" t="s">
        <v>170</v>
      </c>
      <c r="F14" s="436"/>
      <c r="G14" s="436"/>
      <c r="H14" s="436"/>
      <c r="I14" s="436"/>
      <c r="J14" s="437"/>
      <c r="K14" s="10">
        <v>72</v>
      </c>
      <c r="L14" s="412">
        <v>69</v>
      </c>
      <c r="M14" s="413"/>
      <c r="N14" s="414"/>
      <c r="O14" s="421">
        <v>882.81</v>
      </c>
      <c r="P14" s="422"/>
      <c r="Q14" s="423"/>
      <c r="R14" s="421">
        <v>130.72</v>
      </c>
      <c r="S14" s="422"/>
      <c r="T14" s="422"/>
      <c r="U14" s="423"/>
      <c r="V14" s="411">
        <v>1013.53</v>
      </c>
      <c r="W14" s="409"/>
      <c r="X14" s="410"/>
      <c r="Y14" s="412">
        <v>69</v>
      </c>
      <c r="Z14" s="413"/>
      <c r="AA14" s="414"/>
      <c r="AB14" s="411">
        <v>15063.89</v>
      </c>
      <c r="AC14" s="409"/>
      <c r="AD14" s="410"/>
      <c r="AE14" s="411">
        <v>3265.02</v>
      </c>
      <c r="AF14" s="409"/>
      <c r="AG14" s="409">
        <v>18328.91</v>
      </c>
      <c r="AH14" s="410"/>
    </row>
    <row r="15" spans="1:34" ht="16.8" x14ac:dyDescent="0.25">
      <c r="A15" s="432" t="s">
        <v>171</v>
      </c>
      <c r="B15" s="433"/>
      <c r="C15" s="433"/>
      <c r="D15" s="434"/>
      <c r="E15" s="435" t="s">
        <v>172</v>
      </c>
      <c r="F15" s="436"/>
      <c r="G15" s="436"/>
      <c r="H15" s="436"/>
      <c r="I15" s="436"/>
      <c r="J15" s="437"/>
      <c r="K15" s="10">
        <v>7</v>
      </c>
      <c r="L15" s="412">
        <v>7</v>
      </c>
      <c r="M15" s="413"/>
      <c r="N15" s="414"/>
      <c r="O15" s="421">
        <v>941.55</v>
      </c>
      <c r="P15" s="422"/>
      <c r="Q15" s="423"/>
      <c r="R15" s="421">
        <v>224.85</v>
      </c>
      <c r="S15" s="422"/>
      <c r="T15" s="422"/>
      <c r="U15" s="423"/>
      <c r="V15" s="411">
        <v>1166.4000000000001</v>
      </c>
      <c r="W15" s="409"/>
      <c r="X15" s="410"/>
      <c r="Y15" s="412">
        <v>7</v>
      </c>
      <c r="Z15" s="413"/>
      <c r="AA15" s="414"/>
      <c r="AB15" s="411">
        <v>20466.740000000002</v>
      </c>
      <c r="AC15" s="409"/>
      <c r="AD15" s="410"/>
      <c r="AE15" s="411">
        <v>6347.89</v>
      </c>
      <c r="AF15" s="409"/>
      <c r="AG15" s="409">
        <v>26814.63</v>
      </c>
      <c r="AH15" s="410"/>
    </row>
    <row r="16" spans="1:34" ht="16.8" x14ac:dyDescent="0.25">
      <c r="A16" s="432" t="s">
        <v>173</v>
      </c>
      <c r="B16" s="433"/>
      <c r="C16" s="433"/>
      <c r="D16" s="434"/>
      <c r="E16" s="435" t="s">
        <v>174</v>
      </c>
      <c r="F16" s="436"/>
      <c r="G16" s="436"/>
      <c r="H16" s="436"/>
      <c r="I16" s="436"/>
      <c r="J16" s="437"/>
      <c r="K16" s="10">
        <v>30</v>
      </c>
      <c r="L16" s="412">
        <v>30</v>
      </c>
      <c r="M16" s="413"/>
      <c r="N16" s="414"/>
      <c r="O16" s="421">
        <v>881.9</v>
      </c>
      <c r="P16" s="422"/>
      <c r="Q16" s="423"/>
      <c r="R16" s="421">
        <v>121.24</v>
      </c>
      <c r="S16" s="422"/>
      <c r="T16" s="422"/>
      <c r="U16" s="423"/>
      <c r="V16" s="411">
        <v>1003.14</v>
      </c>
      <c r="W16" s="409"/>
      <c r="X16" s="410"/>
      <c r="Y16" s="412">
        <v>27</v>
      </c>
      <c r="Z16" s="413"/>
      <c r="AA16" s="414"/>
      <c r="AB16" s="411">
        <v>15414.9</v>
      </c>
      <c r="AC16" s="409"/>
      <c r="AD16" s="410"/>
      <c r="AE16" s="411">
        <v>2756.56</v>
      </c>
      <c r="AF16" s="409"/>
      <c r="AG16" s="409">
        <v>18171.46</v>
      </c>
      <c r="AH16" s="410"/>
    </row>
    <row r="17" spans="1:34" ht="16.8" x14ac:dyDescent="0.25">
      <c r="A17" s="432" t="s">
        <v>175</v>
      </c>
      <c r="B17" s="433"/>
      <c r="C17" s="433"/>
      <c r="D17" s="434"/>
      <c r="E17" s="435" t="s">
        <v>176</v>
      </c>
      <c r="F17" s="436"/>
      <c r="G17" s="436"/>
      <c r="H17" s="436"/>
      <c r="I17" s="436"/>
      <c r="J17" s="437"/>
      <c r="K17" s="10">
        <v>29</v>
      </c>
      <c r="L17" s="412">
        <v>29</v>
      </c>
      <c r="M17" s="413"/>
      <c r="N17" s="414"/>
      <c r="O17" s="421">
        <v>986.39</v>
      </c>
      <c r="P17" s="422"/>
      <c r="Q17" s="423"/>
      <c r="R17" s="421">
        <v>170.2</v>
      </c>
      <c r="S17" s="422"/>
      <c r="T17" s="422"/>
      <c r="U17" s="423"/>
      <c r="V17" s="411">
        <v>1156.5899999999999</v>
      </c>
      <c r="W17" s="409"/>
      <c r="X17" s="410"/>
      <c r="Y17" s="412">
        <v>28</v>
      </c>
      <c r="Z17" s="413"/>
      <c r="AA17" s="414"/>
      <c r="AB17" s="411">
        <v>15432.83</v>
      </c>
      <c r="AC17" s="409"/>
      <c r="AD17" s="410"/>
      <c r="AE17" s="411">
        <v>2232.5100000000002</v>
      </c>
      <c r="AF17" s="409"/>
      <c r="AG17" s="409">
        <v>17665.34</v>
      </c>
      <c r="AH17" s="410"/>
    </row>
    <row r="18" spans="1:34" ht="16.8" x14ac:dyDescent="0.25">
      <c r="A18" s="432" t="s">
        <v>177</v>
      </c>
      <c r="B18" s="433"/>
      <c r="C18" s="433"/>
      <c r="D18" s="434"/>
      <c r="E18" s="435" t="s">
        <v>178</v>
      </c>
      <c r="F18" s="436"/>
      <c r="G18" s="436"/>
      <c r="H18" s="436"/>
      <c r="I18" s="436"/>
      <c r="J18" s="437"/>
      <c r="K18" s="10">
        <v>26</v>
      </c>
      <c r="L18" s="412">
        <v>26</v>
      </c>
      <c r="M18" s="413"/>
      <c r="N18" s="414"/>
      <c r="O18" s="411">
        <v>1025.67</v>
      </c>
      <c r="P18" s="409"/>
      <c r="Q18" s="410"/>
      <c r="R18" s="421">
        <v>161.99</v>
      </c>
      <c r="S18" s="422"/>
      <c r="T18" s="422"/>
      <c r="U18" s="423"/>
      <c r="V18" s="411">
        <v>1187.6500000000001</v>
      </c>
      <c r="W18" s="409"/>
      <c r="X18" s="410"/>
      <c r="Y18" s="412">
        <v>26</v>
      </c>
      <c r="Z18" s="413"/>
      <c r="AA18" s="414"/>
      <c r="AB18" s="411">
        <v>14727.46</v>
      </c>
      <c r="AC18" s="409"/>
      <c r="AD18" s="410"/>
      <c r="AE18" s="411">
        <v>2555.4299999999998</v>
      </c>
      <c r="AF18" s="409"/>
      <c r="AG18" s="409">
        <v>17282.88</v>
      </c>
      <c r="AH18" s="410"/>
    </row>
    <row r="19" spans="1:34" ht="16.8" x14ac:dyDescent="0.25">
      <c r="A19" s="432" t="s">
        <v>179</v>
      </c>
      <c r="B19" s="433"/>
      <c r="C19" s="433"/>
      <c r="D19" s="434"/>
      <c r="E19" s="435" t="s">
        <v>180</v>
      </c>
      <c r="F19" s="436"/>
      <c r="G19" s="436"/>
      <c r="H19" s="436"/>
      <c r="I19" s="436"/>
      <c r="J19" s="437"/>
      <c r="K19" s="10">
        <v>13</v>
      </c>
      <c r="L19" s="412">
        <v>12</v>
      </c>
      <c r="M19" s="413"/>
      <c r="N19" s="414"/>
      <c r="O19" s="411">
        <v>1147.6300000000001</v>
      </c>
      <c r="P19" s="409"/>
      <c r="Q19" s="410"/>
      <c r="R19" s="421">
        <v>162.49</v>
      </c>
      <c r="S19" s="422"/>
      <c r="T19" s="422"/>
      <c r="U19" s="423"/>
      <c r="V19" s="411">
        <v>1310.1199999999999</v>
      </c>
      <c r="W19" s="409"/>
      <c r="X19" s="410"/>
      <c r="Y19" s="412">
        <v>13</v>
      </c>
      <c r="Z19" s="413"/>
      <c r="AA19" s="414"/>
      <c r="AB19" s="411">
        <v>17240.400000000001</v>
      </c>
      <c r="AC19" s="409"/>
      <c r="AD19" s="410"/>
      <c r="AE19" s="411">
        <v>2430.83</v>
      </c>
      <c r="AF19" s="409"/>
      <c r="AG19" s="409">
        <v>19671.22</v>
      </c>
      <c r="AH19" s="410"/>
    </row>
    <row r="20" spans="1:34" ht="16.8" x14ac:dyDescent="0.25">
      <c r="A20" s="432" t="s">
        <v>181</v>
      </c>
      <c r="B20" s="433"/>
      <c r="C20" s="433"/>
      <c r="D20" s="434"/>
      <c r="E20" s="435" t="s">
        <v>182</v>
      </c>
      <c r="F20" s="436"/>
      <c r="G20" s="436"/>
      <c r="H20" s="436"/>
      <c r="I20" s="436"/>
      <c r="J20" s="437"/>
      <c r="K20" s="10">
        <v>18</v>
      </c>
      <c r="L20" s="412">
        <v>18</v>
      </c>
      <c r="M20" s="413"/>
      <c r="N20" s="414"/>
      <c r="O20" s="411">
        <v>1331.1</v>
      </c>
      <c r="P20" s="409"/>
      <c r="Q20" s="410"/>
      <c r="R20" s="421">
        <v>232.26</v>
      </c>
      <c r="S20" s="422"/>
      <c r="T20" s="422"/>
      <c r="U20" s="423"/>
      <c r="V20" s="411">
        <v>1563.36</v>
      </c>
      <c r="W20" s="409"/>
      <c r="X20" s="410"/>
      <c r="Y20" s="412">
        <v>16</v>
      </c>
      <c r="Z20" s="413"/>
      <c r="AA20" s="414"/>
      <c r="AB20" s="411">
        <v>14463.73</v>
      </c>
      <c r="AC20" s="409"/>
      <c r="AD20" s="410"/>
      <c r="AE20" s="411">
        <v>1314.56</v>
      </c>
      <c r="AF20" s="409"/>
      <c r="AG20" s="409">
        <v>15778.28</v>
      </c>
      <c r="AH20" s="410"/>
    </row>
    <row r="21" spans="1:34" ht="16.8" x14ac:dyDescent="0.25">
      <c r="A21" s="432" t="s">
        <v>183</v>
      </c>
      <c r="B21" s="433"/>
      <c r="C21" s="433"/>
      <c r="D21" s="434"/>
      <c r="E21" s="435" t="s">
        <v>184</v>
      </c>
      <c r="F21" s="436"/>
      <c r="G21" s="436"/>
      <c r="H21" s="436"/>
      <c r="I21" s="436"/>
      <c r="J21" s="437"/>
      <c r="K21" s="10">
        <v>4</v>
      </c>
      <c r="L21" s="412">
        <v>4</v>
      </c>
      <c r="M21" s="413"/>
      <c r="N21" s="414"/>
      <c r="O21" s="411">
        <v>1538.13</v>
      </c>
      <c r="P21" s="409"/>
      <c r="Q21" s="410"/>
      <c r="R21" s="421">
        <v>360.06</v>
      </c>
      <c r="S21" s="422"/>
      <c r="T21" s="422"/>
      <c r="U21" s="423"/>
      <c r="V21" s="411">
        <v>1898.19</v>
      </c>
      <c r="W21" s="409"/>
      <c r="X21" s="410"/>
      <c r="Y21" s="412">
        <v>4</v>
      </c>
      <c r="Z21" s="413"/>
      <c r="AA21" s="414"/>
      <c r="AB21" s="411">
        <v>17262.66</v>
      </c>
      <c r="AC21" s="409"/>
      <c r="AD21" s="410"/>
      <c r="AE21" s="411">
        <v>3360.41</v>
      </c>
      <c r="AF21" s="409"/>
      <c r="AG21" s="409">
        <v>20623.07</v>
      </c>
      <c r="AH21" s="410"/>
    </row>
    <row r="22" spans="1:34" ht="16.8" x14ac:dyDescent="0.25">
      <c r="A22" s="424"/>
      <c r="B22" s="425"/>
      <c r="C22" s="425"/>
      <c r="D22" s="426"/>
      <c r="E22" s="12"/>
      <c r="F22" s="13"/>
      <c r="G22" s="427" t="s">
        <v>185</v>
      </c>
      <c r="H22" s="427"/>
      <c r="I22" s="427"/>
      <c r="J22" s="428"/>
      <c r="K22" s="18">
        <v>902</v>
      </c>
      <c r="L22" s="415">
        <v>880</v>
      </c>
      <c r="M22" s="416"/>
      <c r="N22" s="417"/>
      <c r="O22" s="429">
        <v>466.72</v>
      </c>
      <c r="P22" s="430"/>
      <c r="Q22" s="431"/>
      <c r="R22" s="429">
        <v>250.47</v>
      </c>
      <c r="S22" s="430"/>
      <c r="T22" s="430"/>
      <c r="U22" s="431"/>
      <c r="V22" s="429">
        <v>717.19</v>
      </c>
      <c r="W22" s="430"/>
      <c r="X22" s="431"/>
      <c r="Y22" s="415">
        <v>834</v>
      </c>
      <c r="Z22" s="416"/>
      <c r="AA22" s="417"/>
      <c r="AB22" s="418">
        <v>30265.94</v>
      </c>
      <c r="AC22" s="419"/>
      <c r="AD22" s="420"/>
      <c r="AE22" s="418">
        <v>23009.7</v>
      </c>
      <c r="AF22" s="419"/>
      <c r="AG22" s="419">
        <v>53275.63</v>
      </c>
      <c r="AH22" s="420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B319-44D6-4B57-A078-4A1A18839F0B}">
  <dimension ref="A1:P95"/>
  <sheetViews>
    <sheetView zoomScale="60" zoomScaleNormal="60" workbookViewId="0">
      <selection activeCell="F7" sqref="F7"/>
    </sheetView>
  </sheetViews>
  <sheetFormatPr defaultColWidth="9" defaultRowHeight="23.4" x14ac:dyDescent="0.45"/>
  <cols>
    <col min="1" max="1" width="6.09765625" style="207" customWidth="1"/>
    <col min="2" max="2" width="16.3984375" style="207" customWidth="1"/>
    <col min="3" max="3" width="10.09765625" style="207" customWidth="1"/>
    <col min="4" max="4" width="28.8984375" style="207" customWidth="1"/>
    <col min="5" max="5" width="15.3984375" style="208" customWidth="1"/>
    <col min="6" max="6" width="17" style="208" customWidth="1"/>
    <col min="7" max="7" width="20.69921875" style="208" customWidth="1"/>
    <col min="8" max="8" width="18" style="208" customWidth="1"/>
    <col min="9" max="9" width="17.59765625" style="208" customWidth="1"/>
    <col min="10" max="10" width="19.3984375" style="208" customWidth="1"/>
    <col min="11" max="11" width="20.69921875" style="208" customWidth="1"/>
    <col min="12" max="12" width="16.69921875" style="208" customWidth="1"/>
    <col min="13" max="14" width="19.09765625" style="208" customWidth="1"/>
    <col min="15" max="15" width="14.69921875" style="208" customWidth="1"/>
    <col min="16" max="16" width="12.59765625" style="207" customWidth="1"/>
    <col min="17" max="256" width="9" style="207"/>
    <col min="257" max="257" width="6.09765625" style="207" customWidth="1"/>
    <col min="258" max="258" width="16.3984375" style="207" customWidth="1"/>
    <col min="259" max="259" width="10.09765625" style="207" customWidth="1"/>
    <col min="260" max="260" width="28.8984375" style="207" customWidth="1"/>
    <col min="261" max="261" width="15.3984375" style="207" customWidth="1"/>
    <col min="262" max="262" width="17" style="207" customWidth="1"/>
    <col min="263" max="263" width="20.69921875" style="207" customWidth="1"/>
    <col min="264" max="264" width="18" style="207" customWidth="1"/>
    <col min="265" max="265" width="17.59765625" style="207" customWidth="1"/>
    <col min="266" max="266" width="19.3984375" style="207" customWidth="1"/>
    <col min="267" max="267" width="20.69921875" style="207" customWidth="1"/>
    <col min="268" max="268" width="16.69921875" style="207" customWidth="1"/>
    <col min="269" max="270" width="19.09765625" style="207" customWidth="1"/>
    <col min="271" max="271" width="14.69921875" style="207" customWidth="1"/>
    <col min="272" max="272" width="12.59765625" style="207" customWidth="1"/>
    <col min="273" max="512" width="9" style="207"/>
    <col min="513" max="513" width="6.09765625" style="207" customWidth="1"/>
    <col min="514" max="514" width="16.3984375" style="207" customWidth="1"/>
    <col min="515" max="515" width="10.09765625" style="207" customWidth="1"/>
    <col min="516" max="516" width="28.8984375" style="207" customWidth="1"/>
    <col min="517" max="517" width="15.3984375" style="207" customWidth="1"/>
    <col min="518" max="518" width="17" style="207" customWidth="1"/>
    <col min="519" max="519" width="20.69921875" style="207" customWidth="1"/>
    <col min="520" max="520" width="18" style="207" customWidth="1"/>
    <col min="521" max="521" width="17.59765625" style="207" customWidth="1"/>
    <col min="522" max="522" width="19.3984375" style="207" customWidth="1"/>
    <col min="523" max="523" width="20.69921875" style="207" customWidth="1"/>
    <col min="524" max="524" width="16.69921875" style="207" customWidth="1"/>
    <col min="525" max="526" width="19.09765625" style="207" customWidth="1"/>
    <col min="527" max="527" width="14.69921875" style="207" customWidth="1"/>
    <col min="528" max="528" width="12.59765625" style="207" customWidth="1"/>
    <col min="529" max="768" width="9" style="207"/>
    <col min="769" max="769" width="6.09765625" style="207" customWidth="1"/>
    <col min="770" max="770" width="16.3984375" style="207" customWidth="1"/>
    <col min="771" max="771" width="10.09765625" style="207" customWidth="1"/>
    <col min="772" max="772" width="28.8984375" style="207" customWidth="1"/>
    <col min="773" max="773" width="15.3984375" style="207" customWidth="1"/>
    <col min="774" max="774" width="17" style="207" customWidth="1"/>
    <col min="775" max="775" width="20.69921875" style="207" customWidth="1"/>
    <col min="776" max="776" width="18" style="207" customWidth="1"/>
    <col min="777" max="777" width="17.59765625" style="207" customWidth="1"/>
    <col min="778" max="778" width="19.3984375" style="207" customWidth="1"/>
    <col min="779" max="779" width="20.69921875" style="207" customWidth="1"/>
    <col min="780" max="780" width="16.69921875" style="207" customWidth="1"/>
    <col min="781" max="782" width="19.09765625" style="207" customWidth="1"/>
    <col min="783" max="783" width="14.69921875" style="207" customWidth="1"/>
    <col min="784" max="784" width="12.59765625" style="207" customWidth="1"/>
    <col min="785" max="1024" width="9" style="207"/>
    <col min="1025" max="1025" width="6.09765625" style="207" customWidth="1"/>
    <col min="1026" max="1026" width="16.3984375" style="207" customWidth="1"/>
    <col min="1027" max="1027" width="10.09765625" style="207" customWidth="1"/>
    <col min="1028" max="1028" width="28.8984375" style="207" customWidth="1"/>
    <col min="1029" max="1029" width="15.3984375" style="207" customWidth="1"/>
    <col min="1030" max="1030" width="17" style="207" customWidth="1"/>
    <col min="1031" max="1031" width="20.69921875" style="207" customWidth="1"/>
    <col min="1032" max="1032" width="18" style="207" customWidth="1"/>
    <col min="1033" max="1033" width="17.59765625" style="207" customWidth="1"/>
    <col min="1034" max="1034" width="19.3984375" style="207" customWidth="1"/>
    <col min="1035" max="1035" width="20.69921875" style="207" customWidth="1"/>
    <col min="1036" max="1036" width="16.69921875" style="207" customWidth="1"/>
    <col min="1037" max="1038" width="19.09765625" style="207" customWidth="1"/>
    <col min="1039" max="1039" width="14.69921875" style="207" customWidth="1"/>
    <col min="1040" max="1040" width="12.59765625" style="207" customWidth="1"/>
    <col min="1041" max="1280" width="9" style="207"/>
    <col min="1281" max="1281" width="6.09765625" style="207" customWidth="1"/>
    <col min="1282" max="1282" width="16.3984375" style="207" customWidth="1"/>
    <col min="1283" max="1283" width="10.09765625" style="207" customWidth="1"/>
    <col min="1284" max="1284" width="28.8984375" style="207" customWidth="1"/>
    <col min="1285" max="1285" width="15.3984375" style="207" customWidth="1"/>
    <col min="1286" max="1286" width="17" style="207" customWidth="1"/>
    <col min="1287" max="1287" width="20.69921875" style="207" customWidth="1"/>
    <col min="1288" max="1288" width="18" style="207" customWidth="1"/>
    <col min="1289" max="1289" width="17.59765625" style="207" customWidth="1"/>
    <col min="1290" max="1290" width="19.3984375" style="207" customWidth="1"/>
    <col min="1291" max="1291" width="20.69921875" style="207" customWidth="1"/>
    <col min="1292" max="1292" width="16.69921875" style="207" customWidth="1"/>
    <col min="1293" max="1294" width="19.09765625" style="207" customWidth="1"/>
    <col min="1295" max="1295" width="14.69921875" style="207" customWidth="1"/>
    <col min="1296" max="1296" width="12.59765625" style="207" customWidth="1"/>
    <col min="1297" max="1536" width="9" style="207"/>
    <col min="1537" max="1537" width="6.09765625" style="207" customWidth="1"/>
    <col min="1538" max="1538" width="16.3984375" style="207" customWidth="1"/>
    <col min="1539" max="1539" width="10.09765625" style="207" customWidth="1"/>
    <col min="1540" max="1540" width="28.8984375" style="207" customWidth="1"/>
    <col min="1541" max="1541" width="15.3984375" style="207" customWidth="1"/>
    <col min="1542" max="1542" width="17" style="207" customWidth="1"/>
    <col min="1543" max="1543" width="20.69921875" style="207" customWidth="1"/>
    <col min="1544" max="1544" width="18" style="207" customWidth="1"/>
    <col min="1545" max="1545" width="17.59765625" style="207" customWidth="1"/>
    <col min="1546" max="1546" width="19.3984375" style="207" customWidth="1"/>
    <col min="1547" max="1547" width="20.69921875" style="207" customWidth="1"/>
    <col min="1548" max="1548" width="16.69921875" style="207" customWidth="1"/>
    <col min="1549" max="1550" width="19.09765625" style="207" customWidth="1"/>
    <col min="1551" max="1551" width="14.69921875" style="207" customWidth="1"/>
    <col min="1552" max="1552" width="12.59765625" style="207" customWidth="1"/>
    <col min="1553" max="1792" width="9" style="207"/>
    <col min="1793" max="1793" width="6.09765625" style="207" customWidth="1"/>
    <col min="1794" max="1794" width="16.3984375" style="207" customWidth="1"/>
    <col min="1795" max="1795" width="10.09765625" style="207" customWidth="1"/>
    <col min="1796" max="1796" width="28.8984375" style="207" customWidth="1"/>
    <col min="1797" max="1797" width="15.3984375" style="207" customWidth="1"/>
    <col min="1798" max="1798" width="17" style="207" customWidth="1"/>
    <col min="1799" max="1799" width="20.69921875" style="207" customWidth="1"/>
    <col min="1800" max="1800" width="18" style="207" customWidth="1"/>
    <col min="1801" max="1801" width="17.59765625" style="207" customWidth="1"/>
    <col min="1802" max="1802" width="19.3984375" style="207" customWidth="1"/>
    <col min="1803" max="1803" width="20.69921875" style="207" customWidth="1"/>
    <col min="1804" max="1804" width="16.69921875" style="207" customWidth="1"/>
    <col min="1805" max="1806" width="19.09765625" style="207" customWidth="1"/>
    <col min="1807" max="1807" width="14.69921875" style="207" customWidth="1"/>
    <col min="1808" max="1808" width="12.59765625" style="207" customWidth="1"/>
    <col min="1809" max="2048" width="9" style="207"/>
    <col min="2049" max="2049" width="6.09765625" style="207" customWidth="1"/>
    <col min="2050" max="2050" width="16.3984375" style="207" customWidth="1"/>
    <col min="2051" max="2051" width="10.09765625" style="207" customWidth="1"/>
    <col min="2052" max="2052" width="28.8984375" style="207" customWidth="1"/>
    <col min="2053" max="2053" width="15.3984375" style="207" customWidth="1"/>
    <col min="2054" max="2054" width="17" style="207" customWidth="1"/>
    <col min="2055" max="2055" width="20.69921875" style="207" customWidth="1"/>
    <col min="2056" max="2056" width="18" style="207" customWidth="1"/>
    <col min="2057" max="2057" width="17.59765625" style="207" customWidth="1"/>
    <col min="2058" max="2058" width="19.3984375" style="207" customWidth="1"/>
    <col min="2059" max="2059" width="20.69921875" style="207" customWidth="1"/>
    <col min="2060" max="2060" width="16.69921875" style="207" customWidth="1"/>
    <col min="2061" max="2062" width="19.09765625" style="207" customWidth="1"/>
    <col min="2063" max="2063" width="14.69921875" style="207" customWidth="1"/>
    <col min="2064" max="2064" width="12.59765625" style="207" customWidth="1"/>
    <col min="2065" max="2304" width="9" style="207"/>
    <col min="2305" max="2305" width="6.09765625" style="207" customWidth="1"/>
    <col min="2306" max="2306" width="16.3984375" style="207" customWidth="1"/>
    <col min="2307" max="2307" width="10.09765625" style="207" customWidth="1"/>
    <col min="2308" max="2308" width="28.8984375" style="207" customWidth="1"/>
    <col min="2309" max="2309" width="15.3984375" style="207" customWidth="1"/>
    <col min="2310" max="2310" width="17" style="207" customWidth="1"/>
    <col min="2311" max="2311" width="20.69921875" style="207" customWidth="1"/>
    <col min="2312" max="2312" width="18" style="207" customWidth="1"/>
    <col min="2313" max="2313" width="17.59765625" style="207" customWidth="1"/>
    <col min="2314" max="2314" width="19.3984375" style="207" customWidth="1"/>
    <col min="2315" max="2315" width="20.69921875" style="207" customWidth="1"/>
    <col min="2316" max="2316" width="16.69921875" style="207" customWidth="1"/>
    <col min="2317" max="2318" width="19.09765625" style="207" customWidth="1"/>
    <col min="2319" max="2319" width="14.69921875" style="207" customWidth="1"/>
    <col min="2320" max="2320" width="12.59765625" style="207" customWidth="1"/>
    <col min="2321" max="2560" width="9" style="207"/>
    <col min="2561" max="2561" width="6.09765625" style="207" customWidth="1"/>
    <col min="2562" max="2562" width="16.3984375" style="207" customWidth="1"/>
    <col min="2563" max="2563" width="10.09765625" style="207" customWidth="1"/>
    <col min="2564" max="2564" width="28.8984375" style="207" customWidth="1"/>
    <col min="2565" max="2565" width="15.3984375" style="207" customWidth="1"/>
    <col min="2566" max="2566" width="17" style="207" customWidth="1"/>
    <col min="2567" max="2567" width="20.69921875" style="207" customWidth="1"/>
    <col min="2568" max="2568" width="18" style="207" customWidth="1"/>
    <col min="2569" max="2569" width="17.59765625" style="207" customWidth="1"/>
    <col min="2570" max="2570" width="19.3984375" style="207" customWidth="1"/>
    <col min="2571" max="2571" width="20.69921875" style="207" customWidth="1"/>
    <col min="2572" max="2572" width="16.69921875" style="207" customWidth="1"/>
    <col min="2573" max="2574" width="19.09765625" style="207" customWidth="1"/>
    <col min="2575" max="2575" width="14.69921875" style="207" customWidth="1"/>
    <col min="2576" max="2576" width="12.59765625" style="207" customWidth="1"/>
    <col min="2577" max="2816" width="9" style="207"/>
    <col min="2817" max="2817" width="6.09765625" style="207" customWidth="1"/>
    <col min="2818" max="2818" width="16.3984375" style="207" customWidth="1"/>
    <col min="2819" max="2819" width="10.09765625" style="207" customWidth="1"/>
    <col min="2820" max="2820" width="28.8984375" style="207" customWidth="1"/>
    <col min="2821" max="2821" width="15.3984375" style="207" customWidth="1"/>
    <col min="2822" max="2822" width="17" style="207" customWidth="1"/>
    <col min="2823" max="2823" width="20.69921875" style="207" customWidth="1"/>
    <col min="2824" max="2824" width="18" style="207" customWidth="1"/>
    <col min="2825" max="2825" width="17.59765625" style="207" customWidth="1"/>
    <col min="2826" max="2826" width="19.3984375" style="207" customWidth="1"/>
    <col min="2827" max="2827" width="20.69921875" style="207" customWidth="1"/>
    <col min="2828" max="2828" width="16.69921875" style="207" customWidth="1"/>
    <col min="2829" max="2830" width="19.09765625" style="207" customWidth="1"/>
    <col min="2831" max="2831" width="14.69921875" style="207" customWidth="1"/>
    <col min="2832" max="2832" width="12.59765625" style="207" customWidth="1"/>
    <col min="2833" max="3072" width="9" style="207"/>
    <col min="3073" max="3073" width="6.09765625" style="207" customWidth="1"/>
    <col min="3074" max="3074" width="16.3984375" style="207" customWidth="1"/>
    <col min="3075" max="3075" width="10.09765625" style="207" customWidth="1"/>
    <col min="3076" max="3076" width="28.8984375" style="207" customWidth="1"/>
    <col min="3077" max="3077" width="15.3984375" style="207" customWidth="1"/>
    <col min="3078" max="3078" width="17" style="207" customWidth="1"/>
    <col min="3079" max="3079" width="20.69921875" style="207" customWidth="1"/>
    <col min="3080" max="3080" width="18" style="207" customWidth="1"/>
    <col min="3081" max="3081" width="17.59765625" style="207" customWidth="1"/>
    <col min="3082" max="3082" width="19.3984375" style="207" customWidth="1"/>
    <col min="3083" max="3083" width="20.69921875" style="207" customWidth="1"/>
    <col min="3084" max="3084" width="16.69921875" style="207" customWidth="1"/>
    <col min="3085" max="3086" width="19.09765625" style="207" customWidth="1"/>
    <col min="3087" max="3087" width="14.69921875" style="207" customWidth="1"/>
    <col min="3088" max="3088" width="12.59765625" style="207" customWidth="1"/>
    <col min="3089" max="3328" width="9" style="207"/>
    <col min="3329" max="3329" width="6.09765625" style="207" customWidth="1"/>
    <col min="3330" max="3330" width="16.3984375" style="207" customWidth="1"/>
    <col min="3331" max="3331" width="10.09765625" style="207" customWidth="1"/>
    <col min="3332" max="3332" width="28.8984375" style="207" customWidth="1"/>
    <col min="3333" max="3333" width="15.3984375" style="207" customWidth="1"/>
    <col min="3334" max="3334" width="17" style="207" customWidth="1"/>
    <col min="3335" max="3335" width="20.69921875" style="207" customWidth="1"/>
    <col min="3336" max="3336" width="18" style="207" customWidth="1"/>
    <col min="3337" max="3337" width="17.59765625" style="207" customWidth="1"/>
    <col min="3338" max="3338" width="19.3984375" style="207" customWidth="1"/>
    <col min="3339" max="3339" width="20.69921875" style="207" customWidth="1"/>
    <col min="3340" max="3340" width="16.69921875" style="207" customWidth="1"/>
    <col min="3341" max="3342" width="19.09765625" style="207" customWidth="1"/>
    <col min="3343" max="3343" width="14.69921875" style="207" customWidth="1"/>
    <col min="3344" max="3344" width="12.59765625" style="207" customWidth="1"/>
    <col min="3345" max="3584" width="9" style="207"/>
    <col min="3585" max="3585" width="6.09765625" style="207" customWidth="1"/>
    <col min="3586" max="3586" width="16.3984375" style="207" customWidth="1"/>
    <col min="3587" max="3587" width="10.09765625" style="207" customWidth="1"/>
    <col min="3588" max="3588" width="28.8984375" style="207" customWidth="1"/>
    <col min="3589" max="3589" width="15.3984375" style="207" customWidth="1"/>
    <col min="3590" max="3590" width="17" style="207" customWidth="1"/>
    <col min="3591" max="3591" width="20.69921875" style="207" customWidth="1"/>
    <col min="3592" max="3592" width="18" style="207" customWidth="1"/>
    <col min="3593" max="3593" width="17.59765625" style="207" customWidth="1"/>
    <col min="3594" max="3594" width="19.3984375" style="207" customWidth="1"/>
    <col min="3595" max="3595" width="20.69921875" style="207" customWidth="1"/>
    <col min="3596" max="3596" width="16.69921875" style="207" customWidth="1"/>
    <col min="3597" max="3598" width="19.09765625" style="207" customWidth="1"/>
    <col min="3599" max="3599" width="14.69921875" style="207" customWidth="1"/>
    <col min="3600" max="3600" width="12.59765625" style="207" customWidth="1"/>
    <col min="3601" max="3840" width="9" style="207"/>
    <col min="3841" max="3841" width="6.09765625" style="207" customWidth="1"/>
    <col min="3842" max="3842" width="16.3984375" style="207" customWidth="1"/>
    <col min="3843" max="3843" width="10.09765625" style="207" customWidth="1"/>
    <col min="3844" max="3844" width="28.8984375" style="207" customWidth="1"/>
    <col min="3845" max="3845" width="15.3984375" style="207" customWidth="1"/>
    <col min="3846" max="3846" width="17" style="207" customWidth="1"/>
    <col min="3847" max="3847" width="20.69921875" style="207" customWidth="1"/>
    <col min="3848" max="3848" width="18" style="207" customWidth="1"/>
    <col min="3849" max="3849" width="17.59765625" style="207" customWidth="1"/>
    <col min="3850" max="3850" width="19.3984375" style="207" customWidth="1"/>
    <col min="3851" max="3851" width="20.69921875" style="207" customWidth="1"/>
    <col min="3852" max="3852" width="16.69921875" style="207" customWidth="1"/>
    <col min="3853" max="3854" width="19.09765625" style="207" customWidth="1"/>
    <col min="3855" max="3855" width="14.69921875" style="207" customWidth="1"/>
    <col min="3856" max="3856" width="12.59765625" style="207" customWidth="1"/>
    <col min="3857" max="4096" width="9" style="207"/>
    <col min="4097" max="4097" width="6.09765625" style="207" customWidth="1"/>
    <col min="4098" max="4098" width="16.3984375" style="207" customWidth="1"/>
    <col min="4099" max="4099" width="10.09765625" style="207" customWidth="1"/>
    <col min="4100" max="4100" width="28.8984375" style="207" customWidth="1"/>
    <col min="4101" max="4101" width="15.3984375" style="207" customWidth="1"/>
    <col min="4102" max="4102" width="17" style="207" customWidth="1"/>
    <col min="4103" max="4103" width="20.69921875" style="207" customWidth="1"/>
    <col min="4104" max="4104" width="18" style="207" customWidth="1"/>
    <col min="4105" max="4105" width="17.59765625" style="207" customWidth="1"/>
    <col min="4106" max="4106" width="19.3984375" style="207" customWidth="1"/>
    <col min="4107" max="4107" width="20.69921875" style="207" customWidth="1"/>
    <col min="4108" max="4108" width="16.69921875" style="207" customWidth="1"/>
    <col min="4109" max="4110" width="19.09765625" style="207" customWidth="1"/>
    <col min="4111" max="4111" width="14.69921875" style="207" customWidth="1"/>
    <col min="4112" max="4112" width="12.59765625" style="207" customWidth="1"/>
    <col min="4113" max="4352" width="9" style="207"/>
    <col min="4353" max="4353" width="6.09765625" style="207" customWidth="1"/>
    <col min="4354" max="4354" width="16.3984375" style="207" customWidth="1"/>
    <col min="4355" max="4355" width="10.09765625" style="207" customWidth="1"/>
    <col min="4356" max="4356" width="28.8984375" style="207" customWidth="1"/>
    <col min="4357" max="4357" width="15.3984375" style="207" customWidth="1"/>
    <col min="4358" max="4358" width="17" style="207" customWidth="1"/>
    <col min="4359" max="4359" width="20.69921875" style="207" customWidth="1"/>
    <col min="4360" max="4360" width="18" style="207" customWidth="1"/>
    <col min="4361" max="4361" width="17.59765625" style="207" customWidth="1"/>
    <col min="4362" max="4362" width="19.3984375" style="207" customWidth="1"/>
    <col min="4363" max="4363" width="20.69921875" style="207" customWidth="1"/>
    <col min="4364" max="4364" width="16.69921875" style="207" customWidth="1"/>
    <col min="4365" max="4366" width="19.09765625" style="207" customWidth="1"/>
    <col min="4367" max="4367" width="14.69921875" style="207" customWidth="1"/>
    <col min="4368" max="4368" width="12.59765625" style="207" customWidth="1"/>
    <col min="4369" max="4608" width="9" style="207"/>
    <col min="4609" max="4609" width="6.09765625" style="207" customWidth="1"/>
    <col min="4610" max="4610" width="16.3984375" style="207" customWidth="1"/>
    <col min="4611" max="4611" width="10.09765625" style="207" customWidth="1"/>
    <col min="4612" max="4612" width="28.8984375" style="207" customWidth="1"/>
    <col min="4613" max="4613" width="15.3984375" style="207" customWidth="1"/>
    <col min="4614" max="4614" width="17" style="207" customWidth="1"/>
    <col min="4615" max="4615" width="20.69921875" style="207" customWidth="1"/>
    <col min="4616" max="4616" width="18" style="207" customWidth="1"/>
    <col min="4617" max="4617" width="17.59765625" style="207" customWidth="1"/>
    <col min="4618" max="4618" width="19.3984375" style="207" customWidth="1"/>
    <col min="4619" max="4619" width="20.69921875" style="207" customWidth="1"/>
    <col min="4620" max="4620" width="16.69921875" style="207" customWidth="1"/>
    <col min="4621" max="4622" width="19.09765625" style="207" customWidth="1"/>
    <col min="4623" max="4623" width="14.69921875" style="207" customWidth="1"/>
    <col min="4624" max="4624" width="12.59765625" style="207" customWidth="1"/>
    <col min="4625" max="4864" width="9" style="207"/>
    <col min="4865" max="4865" width="6.09765625" style="207" customWidth="1"/>
    <col min="4866" max="4866" width="16.3984375" style="207" customWidth="1"/>
    <col min="4867" max="4867" width="10.09765625" style="207" customWidth="1"/>
    <col min="4868" max="4868" width="28.8984375" style="207" customWidth="1"/>
    <col min="4869" max="4869" width="15.3984375" style="207" customWidth="1"/>
    <col min="4870" max="4870" width="17" style="207" customWidth="1"/>
    <col min="4871" max="4871" width="20.69921875" style="207" customWidth="1"/>
    <col min="4872" max="4872" width="18" style="207" customWidth="1"/>
    <col min="4873" max="4873" width="17.59765625" style="207" customWidth="1"/>
    <col min="4874" max="4874" width="19.3984375" style="207" customWidth="1"/>
    <col min="4875" max="4875" width="20.69921875" style="207" customWidth="1"/>
    <col min="4876" max="4876" width="16.69921875" style="207" customWidth="1"/>
    <col min="4877" max="4878" width="19.09765625" style="207" customWidth="1"/>
    <col min="4879" max="4879" width="14.69921875" style="207" customWidth="1"/>
    <col min="4880" max="4880" width="12.59765625" style="207" customWidth="1"/>
    <col min="4881" max="5120" width="9" style="207"/>
    <col min="5121" max="5121" width="6.09765625" style="207" customWidth="1"/>
    <col min="5122" max="5122" width="16.3984375" style="207" customWidth="1"/>
    <col min="5123" max="5123" width="10.09765625" style="207" customWidth="1"/>
    <col min="5124" max="5124" width="28.8984375" style="207" customWidth="1"/>
    <col min="5125" max="5125" width="15.3984375" style="207" customWidth="1"/>
    <col min="5126" max="5126" width="17" style="207" customWidth="1"/>
    <col min="5127" max="5127" width="20.69921875" style="207" customWidth="1"/>
    <col min="5128" max="5128" width="18" style="207" customWidth="1"/>
    <col min="5129" max="5129" width="17.59765625" style="207" customWidth="1"/>
    <col min="5130" max="5130" width="19.3984375" style="207" customWidth="1"/>
    <col min="5131" max="5131" width="20.69921875" style="207" customWidth="1"/>
    <col min="5132" max="5132" width="16.69921875" style="207" customWidth="1"/>
    <col min="5133" max="5134" width="19.09765625" style="207" customWidth="1"/>
    <col min="5135" max="5135" width="14.69921875" style="207" customWidth="1"/>
    <col min="5136" max="5136" width="12.59765625" style="207" customWidth="1"/>
    <col min="5137" max="5376" width="9" style="207"/>
    <col min="5377" max="5377" width="6.09765625" style="207" customWidth="1"/>
    <col min="5378" max="5378" width="16.3984375" style="207" customWidth="1"/>
    <col min="5379" max="5379" width="10.09765625" style="207" customWidth="1"/>
    <col min="5380" max="5380" width="28.8984375" style="207" customWidth="1"/>
    <col min="5381" max="5381" width="15.3984375" style="207" customWidth="1"/>
    <col min="5382" max="5382" width="17" style="207" customWidth="1"/>
    <col min="5383" max="5383" width="20.69921875" style="207" customWidth="1"/>
    <col min="5384" max="5384" width="18" style="207" customWidth="1"/>
    <col min="5385" max="5385" width="17.59765625" style="207" customWidth="1"/>
    <col min="5386" max="5386" width="19.3984375" style="207" customWidth="1"/>
    <col min="5387" max="5387" width="20.69921875" style="207" customWidth="1"/>
    <col min="5388" max="5388" width="16.69921875" style="207" customWidth="1"/>
    <col min="5389" max="5390" width="19.09765625" style="207" customWidth="1"/>
    <col min="5391" max="5391" width="14.69921875" style="207" customWidth="1"/>
    <col min="5392" max="5392" width="12.59765625" style="207" customWidth="1"/>
    <col min="5393" max="5632" width="9" style="207"/>
    <col min="5633" max="5633" width="6.09765625" style="207" customWidth="1"/>
    <col min="5634" max="5634" width="16.3984375" style="207" customWidth="1"/>
    <col min="5635" max="5635" width="10.09765625" style="207" customWidth="1"/>
    <col min="5636" max="5636" width="28.8984375" style="207" customWidth="1"/>
    <col min="5637" max="5637" width="15.3984375" style="207" customWidth="1"/>
    <col min="5638" max="5638" width="17" style="207" customWidth="1"/>
    <col min="5639" max="5639" width="20.69921875" style="207" customWidth="1"/>
    <col min="5640" max="5640" width="18" style="207" customWidth="1"/>
    <col min="5641" max="5641" width="17.59765625" style="207" customWidth="1"/>
    <col min="5642" max="5642" width="19.3984375" style="207" customWidth="1"/>
    <col min="5643" max="5643" width="20.69921875" style="207" customWidth="1"/>
    <col min="5644" max="5644" width="16.69921875" style="207" customWidth="1"/>
    <col min="5645" max="5646" width="19.09765625" style="207" customWidth="1"/>
    <col min="5647" max="5647" width="14.69921875" style="207" customWidth="1"/>
    <col min="5648" max="5648" width="12.59765625" style="207" customWidth="1"/>
    <col min="5649" max="5888" width="9" style="207"/>
    <col min="5889" max="5889" width="6.09765625" style="207" customWidth="1"/>
    <col min="5890" max="5890" width="16.3984375" style="207" customWidth="1"/>
    <col min="5891" max="5891" width="10.09765625" style="207" customWidth="1"/>
    <col min="5892" max="5892" width="28.8984375" style="207" customWidth="1"/>
    <col min="5893" max="5893" width="15.3984375" style="207" customWidth="1"/>
    <col min="5894" max="5894" width="17" style="207" customWidth="1"/>
    <col min="5895" max="5895" width="20.69921875" style="207" customWidth="1"/>
    <col min="5896" max="5896" width="18" style="207" customWidth="1"/>
    <col min="5897" max="5897" width="17.59765625" style="207" customWidth="1"/>
    <col min="5898" max="5898" width="19.3984375" style="207" customWidth="1"/>
    <col min="5899" max="5899" width="20.69921875" style="207" customWidth="1"/>
    <col min="5900" max="5900" width="16.69921875" style="207" customWidth="1"/>
    <col min="5901" max="5902" width="19.09765625" style="207" customWidth="1"/>
    <col min="5903" max="5903" width="14.69921875" style="207" customWidth="1"/>
    <col min="5904" max="5904" width="12.59765625" style="207" customWidth="1"/>
    <col min="5905" max="6144" width="9" style="207"/>
    <col min="6145" max="6145" width="6.09765625" style="207" customWidth="1"/>
    <col min="6146" max="6146" width="16.3984375" style="207" customWidth="1"/>
    <col min="6147" max="6147" width="10.09765625" style="207" customWidth="1"/>
    <col min="6148" max="6148" width="28.8984375" style="207" customWidth="1"/>
    <col min="6149" max="6149" width="15.3984375" style="207" customWidth="1"/>
    <col min="6150" max="6150" width="17" style="207" customWidth="1"/>
    <col min="6151" max="6151" width="20.69921875" style="207" customWidth="1"/>
    <col min="6152" max="6152" width="18" style="207" customWidth="1"/>
    <col min="6153" max="6153" width="17.59765625" style="207" customWidth="1"/>
    <col min="6154" max="6154" width="19.3984375" style="207" customWidth="1"/>
    <col min="6155" max="6155" width="20.69921875" style="207" customWidth="1"/>
    <col min="6156" max="6156" width="16.69921875" style="207" customWidth="1"/>
    <col min="6157" max="6158" width="19.09765625" style="207" customWidth="1"/>
    <col min="6159" max="6159" width="14.69921875" style="207" customWidth="1"/>
    <col min="6160" max="6160" width="12.59765625" style="207" customWidth="1"/>
    <col min="6161" max="6400" width="9" style="207"/>
    <col min="6401" max="6401" width="6.09765625" style="207" customWidth="1"/>
    <col min="6402" max="6402" width="16.3984375" style="207" customWidth="1"/>
    <col min="6403" max="6403" width="10.09765625" style="207" customWidth="1"/>
    <col min="6404" max="6404" width="28.8984375" style="207" customWidth="1"/>
    <col min="6405" max="6405" width="15.3984375" style="207" customWidth="1"/>
    <col min="6406" max="6406" width="17" style="207" customWidth="1"/>
    <col min="6407" max="6407" width="20.69921875" style="207" customWidth="1"/>
    <col min="6408" max="6408" width="18" style="207" customWidth="1"/>
    <col min="6409" max="6409" width="17.59765625" style="207" customWidth="1"/>
    <col min="6410" max="6410" width="19.3984375" style="207" customWidth="1"/>
    <col min="6411" max="6411" width="20.69921875" style="207" customWidth="1"/>
    <col min="6412" max="6412" width="16.69921875" style="207" customWidth="1"/>
    <col min="6413" max="6414" width="19.09765625" style="207" customWidth="1"/>
    <col min="6415" max="6415" width="14.69921875" style="207" customWidth="1"/>
    <col min="6416" max="6416" width="12.59765625" style="207" customWidth="1"/>
    <col min="6417" max="6656" width="9" style="207"/>
    <col min="6657" max="6657" width="6.09765625" style="207" customWidth="1"/>
    <col min="6658" max="6658" width="16.3984375" style="207" customWidth="1"/>
    <col min="6659" max="6659" width="10.09765625" style="207" customWidth="1"/>
    <col min="6660" max="6660" width="28.8984375" style="207" customWidth="1"/>
    <col min="6661" max="6661" width="15.3984375" style="207" customWidth="1"/>
    <col min="6662" max="6662" width="17" style="207" customWidth="1"/>
    <col min="6663" max="6663" width="20.69921875" style="207" customWidth="1"/>
    <col min="6664" max="6664" width="18" style="207" customWidth="1"/>
    <col min="6665" max="6665" width="17.59765625" style="207" customWidth="1"/>
    <col min="6666" max="6666" width="19.3984375" style="207" customWidth="1"/>
    <col min="6667" max="6667" width="20.69921875" style="207" customWidth="1"/>
    <col min="6668" max="6668" width="16.69921875" style="207" customWidth="1"/>
    <col min="6669" max="6670" width="19.09765625" style="207" customWidth="1"/>
    <col min="6671" max="6671" width="14.69921875" style="207" customWidth="1"/>
    <col min="6672" max="6672" width="12.59765625" style="207" customWidth="1"/>
    <col min="6673" max="6912" width="9" style="207"/>
    <col min="6913" max="6913" width="6.09765625" style="207" customWidth="1"/>
    <col min="6914" max="6914" width="16.3984375" style="207" customWidth="1"/>
    <col min="6915" max="6915" width="10.09765625" style="207" customWidth="1"/>
    <col min="6916" max="6916" width="28.8984375" style="207" customWidth="1"/>
    <col min="6917" max="6917" width="15.3984375" style="207" customWidth="1"/>
    <col min="6918" max="6918" width="17" style="207" customWidth="1"/>
    <col min="6919" max="6919" width="20.69921875" style="207" customWidth="1"/>
    <col min="6920" max="6920" width="18" style="207" customWidth="1"/>
    <col min="6921" max="6921" width="17.59765625" style="207" customWidth="1"/>
    <col min="6922" max="6922" width="19.3984375" style="207" customWidth="1"/>
    <col min="6923" max="6923" width="20.69921875" style="207" customWidth="1"/>
    <col min="6924" max="6924" width="16.69921875" style="207" customWidth="1"/>
    <col min="6925" max="6926" width="19.09765625" style="207" customWidth="1"/>
    <col min="6927" max="6927" width="14.69921875" style="207" customWidth="1"/>
    <col min="6928" max="6928" width="12.59765625" style="207" customWidth="1"/>
    <col min="6929" max="7168" width="9" style="207"/>
    <col min="7169" max="7169" width="6.09765625" style="207" customWidth="1"/>
    <col min="7170" max="7170" width="16.3984375" style="207" customWidth="1"/>
    <col min="7171" max="7171" width="10.09765625" style="207" customWidth="1"/>
    <col min="7172" max="7172" width="28.8984375" style="207" customWidth="1"/>
    <col min="7173" max="7173" width="15.3984375" style="207" customWidth="1"/>
    <col min="7174" max="7174" width="17" style="207" customWidth="1"/>
    <col min="7175" max="7175" width="20.69921875" style="207" customWidth="1"/>
    <col min="7176" max="7176" width="18" style="207" customWidth="1"/>
    <col min="7177" max="7177" width="17.59765625" style="207" customWidth="1"/>
    <col min="7178" max="7178" width="19.3984375" style="207" customWidth="1"/>
    <col min="7179" max="7179" width="20.69921875" style="207" customWidth="1"/>
    <col min="7180" max="7180" width="16.69921875" style="207" customWidth="1"/>
    <col min="7181" max="7182" width="19.09765625" style="207" customWidth="1"/>
    <col min="7183" max="7183" width="14.69921875" style="207" customWidth="1"/>
    <col min="7184" max="7184" width="12.59765625" style="207" customWidth="1"/>
    <col min="7185" max="7424" width="9" style="207"/>
    <col min="7425" max="7425" width="6.09765625" style="207" customWidth="1"/>
    <col min="7426" max="7426" width="16.3984375" style="207" customWidth="1"/>
    <col min="7427" max="7427" width="10.09765625" style="207" customWidth="1"/>
    <col min="7428" max="7428" width="28.8984375" style="207" customWidth="1"/>
    <col min="7429" max="7429" width="15.3984375" style="207" customWidth="1"/>
    <col min="7430" max="7430" width="17" style="207" customWidth="1"/>
    <col min="7431" max="7431" width="20.69921875" style="207" customWidth="1"/>
    <col min="7432" max="7432" width="18" style="207" customWidth="1"/>
    <col min="7433" max="7433" width="17.59765625" style="207" customWidth="1"/>
    <col min="7434" max="7434" width="19.3984375" style="207" customWidth="1"/>
    <col min="7435" max="7435" width="20.69921875" style="207" customWidth="1"/>
    <col min="7436" max="7436" width="16.69921875" style="207" customWidth="1"/>
    <col min="7437" max="7438" width="19.09765625" style="207" customWidth="1"/>
    <col min="7439" max="7439" width="14.69921875" style="207" customWidth="1"/>
    <col min="7440" max="7440" width="12.59765625" style="207" customWidth="1"/>
    <col min="7441" max="7680" width="9" style="207"/>
    <col min="7681" max="7681" width="6.09765625" style="207" customWidth="1"/>
    <col min="7682" max="7682" width="16.3984375" style="207" customWidth="1"/>
    <col min="7683" max="7683" width="10.09765625" style="207" customWidth="1"/>
    <col min="7684" max="7684" width="28.8984375" style="207" customWidth="1"/>
    <col min="7685" max="7685" width="15.3984375" style="207" customWidth="1"/>
    <col min="7686" max="7686" width="17" style="207" customWidth="1"/>
    <col min="7687" max="7687" width="20.69921875" style="207" customWidth="1"/>
    <col min="7688" max="7688" width="18" style="207" customWidth="1"/>
    <col min="7689" max="7689" width="17.59765625" style="207" customWidth="1"/>
    <col min="7690" max="7690" width="19.3984375" style="207" customWidth="1"/>
    <col min="7691" max="7691" width="20.69921875" style="207" customWidth="1"/>
    <col min="7692" max="7692" width="16.69921875" style="207" customWidth="1"/>
    <col min="7693" max="7694" width="19.09765625" style="207" customWidth="1"/>
    <col min="7695" max="7695" width="14.69921875" style="207" customWidth="1"/>
    <col min="7696" max="7696" width="12.59765625" style="207" customWidth="1"/>
    <col min="7697" max="7936" width="9" style="207"/>
    <col min="7937" max="7937" width="6.09765625" style="207" customWidth="1"/>
    <col min="7938" max="7938" width="16.3984375" style="207" customWidth="1"/>
    <col min="7939" max="7939" width="10.09765625" style="207" customWidth="1"/>
    <col min="7940" max="7940" width="28.8984375" style="207" customWidth="1"/>
    <col min="7941" max="7941" width="15.3984375" style="207" customWidth="1"/>
    <col min="7942" max="7942" width="17" style="207" customWidth="1"/>
    <col min="7943" max="7943" width="20.69921875" style="207" customWidth="1"/>
    <col min="7944" max="7944" width="18" style="207" customWidth="1"/>
    <col min="7945" max="7945" width="17.59765625" style="207" customWidth="1"/>
    <col min="7946" max="7946" width="19.3984375" style="207" customWidth="1"/>
    <col min="7947" max="7947" width="20.69921875" style="207" customWidth="1"/>
    <col min="7948" max="7948" width="16.69921875" style="207" customWidth="1"/>
    <col min="7949" max="7950" width="19.09765625" style="207" customWidth="1"/>
    <col min="7951" max="7951" width="14.69921875" style="207" customWidth="1"/>
    <col min="7952" max="7952" width="12.59765625" style="207" customWidth="1"/>
    <col min="7953" max="8192" width="9" style="207"/>
    <col min="8193" max="8193" width="6.09765625" style="207" customWidth="1"/>
    <col min="8194" max="8194" width="16.3984375" style="207" customWidth="1"/>
    <col min="8195" max="8195" width="10.09765625" style="207" customWidth="1"/>
    <col min="8196" max="8196" width="28.8984375" style="207" customWidth="1"/>
    <col min="8197" max="8197" width="15.3984375" style="207" customWidth="1"/>
    <col min="8198" max="8198" width="17" style="207" customWidth="1"/>
    <col min="8199" max="8199" width="20.69921875" style="207" customWidth="1"/>
    <col min="8200" max="8200" width="18" style="207" customWidth="1"/>
    <col min="8201" max="8201" width="17.59765625" style="207" customWidth="1"/>
    <col min="8202" max="8202" width="19.3984375" style="207" customWidth="1"/>
    <col min="8203" max="8203" width="20.69921875" style="207" customWidth="1"/>
    <col min="8204" max="8204" width="16.69921875" style="207" customWidth="1"/>
    <col min="8205" max="8206" width="19.09765625" style="207" customWidth="1"/>
    <col min="8207" max="8207" width="14.69921875" style="207" customWidth="1"/>
    <col min="8208" max="8208" width="12.59765625" style="207" customWidth="1"/>
    <col min="8209" max="8448" width="9" style="207"/>
    <col min="8449" max="8449" width="6.09765625" style="207" customWidth="1"/>
    <col min="8450" max="8450" width="16.3984375" style="207" customWidth="1"/>
    <col min="8451" max="8451" width="10.09765625" style="207" customWidth="1"/>
    <col min="8452" max="8452" width="28.8984375" style="207" customWidth="1"/>
    <col min="8453" max="8453" width="15.3984375" style="207" customWidth="1"/>
    <col min="8454" max="8454" width="17" style="207" customWidth="1"/>
    <col min="8455" max="8455" width="20.69921875" style="207" customWidth="1"/>
    <col min="8456" max="8456" width="18" style="207" customWidth="1"/>
    <col min="8457" max="8457" width="17.59765625" style="207" customWidth="1"/>
    <col min="8458" max="8458" width="19.3984375" style="207" customWidth="1"/>
    <col min="8459" max="8459" width="20.69921875" style="207" customWidth="1"/>
    <col min="8460" max="8460" width="16.69921875" style="207" customWidth="1"/>
    <col min="8461" max="8462" width="19.09765625" style="207" customWidth="1"/>
    <col min="8463" max="8463" width="14.69921875" style="207" customWidth="1"/>
    <col min="8464" max="8464" width="12.59765625" style="207" customWidth="1"/>
    <col min="8465" max="8704" width="9" style="207"/>
    <col min="8705" max="8705" width="6.09765625" style="207" customWidth="1"/>
    <col min="8706" max="8706" width="16.3984375" style="207" customWidth="1"/>
    <col min="8707" max="8707" width="10.09765625" style="207" customWidth="1"/>
    <col min="8708" max="8708" width="28.8984375" style="207" customWidth="1"/>
    <col min="8709" max="8709" width="15.3984375" style="207" customWidth="1"/>
    <col min="8710" max="8710" width="17" style="207" customWidth="1"/>
    <col min="8711" max="8711" width="20.69921875" style="207" customWidth="1"/>
    <col min="8712" max="8712" width="18" style="207" customWidth="1"/>
    <col min="8713" max="8713" width="17.59765625" style="207" customWidth="1"/>
    <col min="8714" max="8714" width="19.3984375" style="207" customWidth="1"/>
    <col min="8715" max="8715" width="20.69921875" style="207" customWidth="1"/>
    <col min="8716" max="8716" width="16.69921875" style="207" customWidth="1"/>
    <col min="8717" max="8718" width="19.09765625" style="207" customWidth="1"/>
    <col min="8719" max="8719" width="14.69921875" style="207" customWidth="1"/>
    <col min="8720" max="8720" width="12.59765625" style="207" customWidth="1"/>
    <col min="8721" max="8960" width="9" style="207"/>
    <col min="8961" max="8961" width="6.09765625" style="207" customWidth="1"/>
    <col min="8962" max="8962" width="16.3984375" style="207" customWidth="1"/>
    <col min="8963" max="8963" width="10.09765625" style="207" customWidth="1"/>
    <col min="8964" max="8964" width="28.8984375" style="207" customWidth="1"/>
    <col min="8965" max="8965" width="15.3984375" style="207" customWidth="1"/>
    <col min="8966" max="8966" width="17" style="207" customWidth="1"/>
    <col min="8967" max="8967" width="20.69921875" style="207" customWidth="1"/>
    <col min="8968" max="8968" width="18" style="207" customWidth="1"/>
    <col min="8969" max="8969" width="17.59765625" style="207" customWidth="1"/>
    <col min="8970" max="8970" width="19.3984375" style="207" customWidth="1"/>
    <col min="8971" max="8971" width="20.69921875" style="207" customWidth="1"/>
    <col min="8972" max="8972" width="16.69921875" style="207" customWidth="1"/>
    <col min="8973" max="8974" width="19.09765625" style="207" customWidth="1"/>
    <col min="8975" max="8975" width="14.69921875" style="207" customWidth="1"/>
    <col min="8976" max="8976" width="12.59765625" style="207" customWidth="1"/>
    <col min="8977" max="9216" width="9" style="207"/>
    <col min="9217" max="9217" width="6.09765625" style="207" customWidth="1"/>
    <col min="9218" max="9218" width="16.3984375" style="207" customWidth="1"/>
    <col min="9219" max="9219" width="10.09765625" style="207" customWidth="1"/>
    <col min="9220" max="9220" width="28.8984375" style="207" customWidth="1"/>
    <col min="9221" max="9221" width="15.3984375" style="207" customWidth="1"/>
    <col min="9222" max="9222" width="17" style="207" customWidth="1"/>
    <col min="9223" max="9223" width="20.69921875" style="207" customWidth="1"/>
    <col min="9224" max="9224" width="18" style="207" customWidth="1"/>
    <col min="9225" max="9225" width="17.59765625" style="207" customWidth="1"/>
    <col min="9226" max="9226" width="19.3984375" style="207" customWidth="1"/>
    <col min="9227" max="9227" width="20.69921875" style="207" customWidth="1"/>
    <col min="9228" max="9228" width="16.69921875" style="207" customWidth="1"/>
    <col min="9229" max="9230" width="19.09765625" style="207" customWidth="1"/>
    <col min="9231" max="9231" width="14.69921875" style="207" customWidth="1"/>
    <col min="9232" max="9232" width="12.59765625" style="207" customWidth="1"/>
    <col min="9233" max="9472" width="9" style="207"/>
    <col min="9473" max="9473" width="6.09765625" style="207" customWidth="1"/>
    <col min="9474" max="9474" width="16.3984375" style="207" customWidth="1"/>
    <col min="9475" max="9475" width="10.09765625" style="207" customWidth="1"/>
    <col min="9476" max="9476" width="28.8984375" style="207" customWidth="1"/>
    <col min="9477" max="9477" width="15.3984375" style="207" customWidth="1"/>
    <col min="9478" max="9478" width="17" style="207" customWidth="1"/>
    <col min="9479" max="9479" width="20.69921875" style="207" customWidth="1"/>
    <col min="9480" max="9480" width="18" style="207" customWidth="1"/>
    <col min="9481" max="9481" width="17.59765625" style="207" customWidth="1"/>
    <col min="9482" max="9482" width="19.3984375" style="207" customWidth="1"/>
    <col min="9483" max="9483" width="20.69921875" style="207" customWidth="1"/>
    <col min="9484" max="9484" width="16.69921875" style="207" customWidth="1"/>
    <col min="9485" max="9486" width="19.09765625" style="207" customWidth="1"/>
    <col min="9487" max="9487" width="14.69921875" style="207" customWidth="1"/>
    <col min="9488" max="9488" width="12.59765625" style="207" customWidth="1"/>
    <col min="9489" max="9728" width="9" style="207"/>
    <col min="9729" max="9729" width="6.09765625" style="207" customWidth="1"/>
    <col min="9730" max="9730" width="16.3984375" style="207" customWidth="1"/>
    <col min="9731" max="9731" width="10.09765625" style="207" customWidth="1"/>
    <col min="9732" max="9732" width="28.8984375" style="207" customWidth="1"/>
    <col min="9733" max="9733" width="15.3984375" style="207" customWidth="1"/>
    <col min="9734" max="9734" width="17" style="207" customWidth="1"/>
    <col min="9735" max="9735" width="20.69921875" style="207" customWidth="1"/>
    <col min="9736" max="9736" width="18" style="207" customWidth="1"/>
    <col min="9737" max="9737" width="17.59765625" style="207" customWidth="1"/>
    <col min="9738" max="9738" width="19.3984375" style="207" customWidth="1"/>
    <col min="9739" max="9739" width="20.69921875" style="207" customWidth="1"/>
    <col min="9740" max="9740" width="16.69921875" style="207" customWidth="1"/>
    <col min="9741" max="9742" width="19.09765625" style="207" customWidth="1"/>
    <col min="9743" max="9743" width="14.69921875" style="207" customWidth="1"/>
    <col min="9744" max="9744" width="12.59765625" style="207" customWidth="1"/>
    <col min="9745" max="9984" width="9" style="207"/>
    <col min="9985" max="9985" width="6.09765625" style="207" customWidth="1"/>
    <col min="9986" max="9986" width="16.3984375" style="207" customWidth="1"/>
    <col min="9987" max="9987" width="10.09765625" style="207" customWidth="1"/>
    <col min="9988" max="9988" width="28.8984375" style="207" customWidth="1"/>
    <col min="9989" max="9989" width="15.3984375" style="207" customWidth="1"/>
    <col min="9990" max="9990" width="17" style="207" customWidth="1"/>
    <col min="9991" max="9991" width="20.69921875" style="207" customWidth="1"/>
    <col min="9992" max="9992" width="18" style="207" customWidth="1"/>
    <col min="9993" max="9993" width="17.59765625" style="207" customWidth="1"/>
    <col min="9994" max="9994" width="19.3984375" style="207" customWidth="1"/>
    <col min="9995" max="9995" width="20.69921875" style="207" customWidth="1"/>
    <col min="9996" max="9996" width="16.69921875" style="207" customWidth="1"/>
    <col min="9997" max="9998" width="19.09765625" style="207" customWidth="1"/>
    <col min="9999" max="9999" width="14.69921875" style="207" customWidth="1"/>
    <col min="10000" max="10000" width="12.59765625" style="207" customWidth="1"/>
    <col min="10001" max="10240" width="9" style="207"/>
    <col min="10241" max="10241" width="6.09765625" style="207" customWidth="1"/>
    <col min="10242" max="10242" width="16.3984375" style="207" customWidth="1"/>
    <col min="10243" max="10243" width="10.09765625" style="207" customWidth="1"/>
    <col min="10244" max="10244" width="28.8984375" style="207" customWidth="1"/>
    <col min="10245" max="10245" width="15.3984375" style="207" customWidth="1"/>
    <col min="10246" max="10246" width="17" style="207" customWidth="1"/>
    <col min="10247" max="10247" width="20.69921875" style="207" customWidth="1"/>
    <col min="10248" max="10248" width="18" style="207" customWidth="1"/>
    <col min="10249" max="10249" width="17.59765625" style="207" customWidth="1"/>
    <col min="10250" max="10250" width="19.3984375" style="207" customWidth="1"/>
    <col min="10251" max="10251" width="20.69921875" style="207" customWidth="1"/>
    <col min="10252" max="10252" width="16.69921875" style="207" customWidth="1"/>
    <col min="10253" max="10254" width="19.09765625" style="207" customWidth="1"/>
    <col min="10255" max="10255" width="14.69921875" style="207" customWidth="1"/>
    <col min="10256" max="10256" width="12.59765625" style="207" customWidth="1"/>
    <col min="10257" max="10496" width="9" style="207"/>
    <col min="10497" max="10497" width="6.09765625" style="207" customWidth="1"/>
    <col min="10498" max="10498" width="16.3984375" style="207" customWidth="1"/>
    <col min="10499" max="10499" width="10.09765625" style="207" customWidth="1"/>
    <col min="10500" max="10500" width="28.8984375" style="207" customWidth="1"/>
    <col min="10501" max="10501" width="15.3984375" style="207" customWidth="1"/>
    <col min="10502" max="10502" width="17" style="207" customWidth="1"/>
    <col min="10503" max="10503" width="20.69921875" style="207" customWidth="1"/>
    <col min="10504" max="10504" width="18" style="207" customWidth="1"/>
    <col min="10505" max="10505" width="17.59765625" style="207" customWidth="1"/>
    <col min="10506" max="10506" width="19.3984375" style="207" customWidth="1"/>
    <col min="10507" max="10507" width="20.69921875" style="207" customWidth="1"/>
    <col min="10508" max="10508" width="16.69921875" style="207" customWidth="1"/>
    <col min="10509" max="10510" width="19.09765625" style="207" customWidth="1"/>
    <col min="10511" max="10511" width="14.69921875" style="207" customWidth="1"/>
    <col min="10512" max="10512" width="12.59765625" style="207" customWidth="1"/>
    <col min="10513" max="10752" width="9" style="207"/>
    <col min="10753" max="10753" width="6.09765625" style="207" customWidth="1"/>
    <col min="10754" max="10754" width="16.3984375" style="207" customWidth="1"/>
    <col min="10755" max="10755" width="10.09765625" style="207" customWidth="1"/>
    <col min="10756" max="10756" width="28.8984375" style="207" customWidth="1"/>
    <col min="10757" max="10757" width="15.3984375" style="207" customWidth="1"/>
    <col min="10758" max="10758" width="17" style="207" customWidth="1"/>
    <col min="10759" max="10759" width="20.69921875" style="207" customWidth="1"/>
    <col min="10760" max="10760" width="18" style="207" customWidth="1"/>
    <col min="10761" max="10761" width="17.59765625" style="207" customWidth="1"/>
    <col min="10762" max="10762" width="19.3984375" style="207" customWidth="1"/>
    <col min="10763" max="10763" width="20.69921875" style="207" customWidth="1"/>
    <col min="10764" max="10764" width="16.69921875" style="207" customWidth="1"/>
    <col min="10765" max="10766" width="19.09765625" style="207" customWidth="1"/>
    <col min="10767" max="10767" width="14.69921875" style="207" customWidth="1"/>
    <col min="10768" max="10768" width="12.59765625" style="207" customWidth="1"/>
    <col min="10769" max="11008" width="9" style="207"/>
    <col min="11009" max="11009" width="6.09765625" style="207" customWidth="1"/>
    <col min="11010" max="11010" width="16.3984375" style="207" customWidth="1"/>
    <col min="11011" max="11011" width="10.09765625" style="207" customWidth="1"/>
    <col min="11012" max="11012" width="28.8984375" style="207" customWidth="1"/>
    <col min="11013" max="11013" width="15.3984375" style="207" customWidth="1"/>
    <col min="11014" max="11014" width="17" style="207" customWidth="1"/>
    <col min="11015" max="11015" width="20.69921875" style="207" customWidth="1"/>
    <col min="11016" max="11016" width="18" style="207" customWidth="1"/>
    <col min="11017" max="11017" width="17.59765625" style="207" customWidth="1"/>
    <col min="11018" max="11018" width="19.3984375" style="207" customWidth="1"/>
    <col min="11019" max="11019" width="20.69921875" style="207" customWidth="1"/>
    <col min="11020" max="11020" width="16.69921875" style="207" customWidth="1"/>
    <col min="11021" max="11022" width="19.09765625" style="207" customWidth="1"/>
    <col min="11023" max="11023" width="14.69921875" style="207" customWidth="1"/>
    <col min="11024" max="11024" width="12.59765625" style="207" customWidth="1"/>
    <col min="11025" max="11264" width="9" style="207"/>
    <col min="11265" max="11265" width="6.09765625" style="207" customWidth="1"/>
    <col min="11266" max="11266" width="16.3984375" style="207" customWidth="1"/>
    <col min="11267" max="11267" width="10.09765625" style="207" customWidth="1"/>
    <col min="11268" max="11268" width="28.8984375" style="207" customWidth="1"/>
    <col min="11269" max="11269" width="15.3984375" style="207" customWidth="1"/>
    <col min="11270" max="11270" width="17" style="207" customWidth="1"/>
    <col min="11271" max="11271" width="20.69921875" style="207" customWidth="1"/>
    <col min="11272" max="11272" width="18" style="207" customWidth="1"/>
    <col min="11273" max="11273" width="17.59765625" style="207" customWidth="1"/>
    <col min="11274" max="11274" width="19.3984375" style="207" customWidth="1"/>
    <col min="11275" max="11275" width="20.69921875" style="207" customWidth="1"/>
    <col min="11276" max="11276" width="16.69921875" style="207" customWidth="1"/>
    <col min="11277" max="11278" width="19.09765625" style="207" customWidth="1"/>
    <col min="11279" max="11279" width="14.69921875" style="207" customWidth="1"/>
    <col min="11280" max="11280" width="12.59765625" style="207" customWidth="1"/>
    <col min="11281" max="11520" width="9" style="207"/>
    <col min="11521" max="11521" width="6.09765625" style="207" customWidth="1"/>
    <col min="11522" max="11522" width="16.3984375" style="207" customWidth="1"/>
    <col min="11523" max="11523" width="10.09765625" style="207" customWidth="1"/>
    <col min="11524" max="11524" width="28.8984375" style="207" customWidth="1"/>
    <col min="11525" max="11525" width="15.3984375" style="207" customWidth="1"/>
    <col min="11526" max="11526" width="17" style="207" customWidth="1"/>
    <col min="11527" max="11527" width="20.69921875" style="207" customWidth="1"/>
    <col min="11528" max="11528" width="18" style="207" customWidth="1"/>
    <col min="11529" max="11529" width="17.59765625" style="207" customWidth="1"/>
    <col min="11530" max="11530" width="19.3984375" style="207" customWidth="1"/>
    <col min="11531" max="11531" width="20.69921875" style="207" customWidth="1"/>
    <col min="11532" max="11532" width="16.69921875" style="207" customWidth="1"/>
    <col min="11533" max="11534" width="19.09765625" style="207" customWidth="1"/>
    <col min="11535" max="11535" width="14.69921875" style="207" customWidth="1"/>
    <col min="11536" max="11536" width="12.59765625" style="207" customWidth="1"/>
    <col min="11537" max="11776" width="9" style="207"/>
    <col min="11777" max="11777" width="6.09765625" style="207" customWidth="1"/>
    <col min="11778" max="11778" width="16.3984375" style="207" customWidth="1"/>
    <col min="11779" max="11779" width="10.09765625" style="207" customWidth="1"/>
    <col min="11780" max="11780" width="28.8984375" style="207" customWidth="1"/>
    <col min="11781" max="11781" width="15.3984375" style="207" customWidth="1"/>
    <col min="11782" max="11782" width="17" style="207" customWidth="1"/>
    <col min="11783" max="11783" width="20.69921875" style="207" customWidth="1"/>
    <col min="11784" max="11784" width="18" style="207" customWidth="1"/>
    <col min="11785" max="11785" width="17.59765625" style="207" customWidth="1"/>
    <col min="11786" max="11786" width="19.3984375" style="207" customWidth="1"/>
    <col min="11787" max="11787" width="20.69921875" style="207" customWidth="1"/>
    <col min="11788" max="11788" width="16.69921875" style="207" customWidth="1"/>
    <col min="11789" max="11790" width="19.09765625" style="207" customWidth="1"/>
    <col min="11791" max="11791" width="14.69921875" style="207" customWidth="1"/>
    <col min="11792" max="11792" width="12.59765625" style="207" customWidth="1"/>
    <col min="11793" max="12032" width="9" style="207"/>
    <col min="12033" max="12033" width="6.09765625" style="207" customWidth="1"/>
    <col min="12034" max="12034" width="16.3984375" style="207" customWidth="1"/>
    <col min="12035" max="12035" width="10.09765625" style="207" customWidth="1"/>
    <col min="12036" max="12036" width="28.8984375" style="207" customWidth="1"/>
    <col min="12037" max="12037" width="15.3984375" style="207" customWidth="1"/>
    <col min="12038" max="12038" width="17" style="207" customWidth="1"/>
    <col min="12039" max="12039" width="20.69921875" style="207" customWidth="1"/>
    <col min="12040" max="12040" width="18" style="207" customWidth="1"/>
    <col min="12041" max="12041" width="17.59765625" style="207" customWidth="1"/>
    <col min="12042" max="12042" width="19.3984375" style="207" customWidth="1"/>
    <col min="12043" max="12043" width="20.69921875" style="207" customWidth="1"/>
    <col min="12044" max="12044" width="16.69921875" style="207" customWidth="1"/>
    <col min="12045" max="12046" width="19.09765625" style="207" customWidth="1"/>
    <col min="12047" max="12047" width="14.69921875" style="207" customWidth="1"/>
    <col min="12048" max="12048" width="12.59765625" style="207" customWidth="1"/>
    <col min="12049" max="12288" width="9" style="207"/>
    <col min="12289" max="12289" width="6.09765625" style="207" customWidth="1"/>
    <col min="12290" max="12290" width="16.3984375" style="207" customWidth="1"/>
    <col min="12291" max="12291" width="10.09765625" style="207" customWidth="1"/>
    <col min="12292" max="12292" width="28.8984375" style="207" customWidth="1"/>
    <col min="12293" max="12293" width="15.3984375" style="207" customWidth="1"/>
    <col min="12294" max="12294" width="17" style="207" customWidth="1"/>
    <col min="12295" max="12295" width="20.69921875" style="207" customWidth="1"/>
    <col min="12296" max="12296" width="18" style="207" customWidth="1"/>
    <col min="12297" max="12297" width="17.59765625" style="207" customWidth="1"/>
    <col min="12298" max="12298" width="19.3984375" style="207" customWidth="1"/>
    <col min="12299" max="12299" width="20.69921875" style="207" customWidth="1"/>
    <col min="12300" max="12300" width="16.69921875" style="207" customWidth="1"/>
    <col min="12301" max="12302" width="19.09765625" style="207" customWidth="1"/>
    <col min="12303" max="12303" width="14.69921875" style="207" customWidth="1"/>
    <col min="12304" max="12304" width="12.59765625" style="207" customWidth="1"/>
    <col min="12305" max="12544" width="9" style="207"/>
    <col min="12545" max="12545" width="6.09765625" style="207" customWidth="1"/>
    <col min="12546" max="12546" width="16.3984375" style="207" customWidth="1"/>
    <col min="12547" max="12547" width="10.09765625" style="207" customWidth="1"/>
    <col min="12548" max="12548" width="28.8984375" style="207" customWidth="1"/>
    <col min="12549" max="12549" width="15.3984375" style="207" customWidth="1"/>
    <col min="12550" max="12550" width="17" style="207" customWidth="1"/>
    <col min="12551" max="12551" width="20.69921875" style="207" customWidth="1"/>
    <col min="12552" max="12552" width="18" style="207" customWidth="1"/>
    <col min="12553" max="12553" width="17.59765625" style="207" customWidth="1"/>
    <col min="12554" max="12554" width="19.3984375" style="207" customWidth="1"/>
    <col min="12555" max="12555" width="20.69921875" style="207" customWidth="1"/>
    <col min="12556" max="12556" width="16.69921875" style="207" customWidth="1"/>
    <col min="12557" max="12558" width="19.09765625" style="207" customWidth="1"/>
    <col min="12559" max="12559" width="14.69921875" style="207" customWidth="1"/>
    <col min="12560" max="12560" width="12.59765625" style="207" customWidth="1"/>
    <col min="12561" max="12800" width="9" style="207"/>
    <col min="12801" max="12801" width="6.09765625" style="207" customWidth="1"/>
    <col min="12802" max="12802" width="16.3984375" style="207" customWidth="1"/>
    <col min="12803" max="12803" width="10.09765625" style="207" customWidth="1"/>
    <col min="12804" max="12804" width="28.8984375" style="207" customWidth="1"/>
    <col min="12805" max="12805" width="15.3984375" style="207" customWidth="1"/>
    <col min="12806" max="12806" width="17" style="207" customWidth="1"/>
    <col min="12807" max="12807" width="20.69921875" style="207" customWidth="1"/>
    <col min="12808" max="12808" width="18" style="207" customWidth="1"/>
    <col min="12809" max="12809" width="17.59765625" style="207" customWidth="1"/>
    <col min="12810" max="12810" width="19.3984375" style="207" customWidth="1"/>
    <col min="12811" max="12811" width="20.69921875" style="207" customWidth="1"/>
    <col min="12812" max="12812" width="16.69921875" style="207" customWidth="1"/>
    <col min="12813" max="12814" width="19.09765625" style="207" customWidth="1"/>
    <col min="12815" max="12815" width="14.69921875" style="207" customWidth="1"/>
    <col min="12816" max="12816" width="12.59765625" style="207" customWidth="1"/>
    <col min="12817" max="13056" width="9" style="207"/>
    <col min="13057" max="13057" width="6.09765625" style="207" customWidth="1"/>
    <col min="13058" max="13058" width="16.3984375" style="207" customWidth="1"/>
    <col min="13059" max="13059" width="10.09765625" style="207" customWidth="1"/>
    <col min="13060" max="13060" width="28.8984375" style="207" customWidth="1"/>
    <col min="13061" max="13061" width="15.3984375" style="207" customWidth="1"/>
    <col min="13062" max="13062" width="17" style="207" customWidth="1"/>
    <col min="13063" max="13063" width="20.69921875" style="207" customWidth="1"/>
    <col min="13064" max="13064" width="18" style="207" customWidth="1"/>
    <col min="13065" max="13065" width="17.59765625" style="207" customWidth="1"/>
    <col min="13066" max="13066" width="19.3984375" style="207" customWidth="1"/>
    <col min="13067" max="13067" width="20.69921875" style="207" customWidth="1"/>
    <col min="13068" max="13068" width="16.69921875" style="207" customWidth="1"/>
    <col min="13069" max="13070" width="19.09765625" style="207" customWidth="1"/>
    <col min="13071" max="13071" width="14.69921875" style="207" customWidth="1"/>
    <col min="13072" max="13072" width="12.59765625" style="207" customWidth="1"/>
    <col min="13073" max="13312" width="9" style="207"/>
    <col min="13313" max="13313" width="6.09765625" style="207" customWidth="1"/>
    <col min="13314" max="13314" width="16.3984375" style="207" customWidth="1"/>
    <col min="13315" max="13315" width="10.09765625" style="207" customWidth="1"/>
    <col min="13316" max="13316" width="28.8984375" style="207" customWidth="1"/>
    <col min="13317" max="13317" width="15.3984375" style="207" customWidth="1"/>
    <col min="13318" max="13318" width="17" style="207" customWidth="1"/>
    <col min="13319" max="13319" width="20.69921875" style="207" customWidth="1"/>
    <col min="13320" max="13320" width="18" style="207" customWidth="1"/>
    <col min="13321" max="13321" width="17.59765625" style="207" customWidth="1"/>
    <col min="13322" max="13322" width="19.3984375" style="207" customWidth="1"/>
    <col min="13323" max="13323" width="20.69921875" style="207" customWidth="1"/>
    <col min="13324" max="13324" width="16.69921875" style="207" customWidth="1"/>
    <col min="13325" max="13326" width="19.09765625" style="207" customWidth="1"/>
    <col min="13327" max="13327" width="14.69921875" style="207" customWidth="1"/>
    <col min="13328" max="13328" width="12.59765625" style="207" customWidth="1"/>
    <col min="13329" max="13568" width="9" style="207"/>
    <col min="13569" max="13569" width="6.09765625" style="207" customWidth="1"/>
    <col min="13570" max="13570" width="16.3984375" style="207" customWidth="1"/>
    <col min="13571" max="13571" width="10.09765625" style="207" customWidth="1"/>
    <col min="13572" max="13572" width="28.8984375" style="207" customWidth="1"/>
    <col min="13573" max="13573" width="15.3984375" style="207" customWidth="1"/>
    <col min="13574" max="13574" width="17" style="207" customWidth="1"/>
    <col min="13575" max="13575" width="20.69921875" style="207" customWidth="1"/>
    <col min="13576" max="13576" width="18" style="207" customWidth="1"/>
    <col min="13577" max="13577" width="17.59765625" style="207" customWidth="1"/>
    <col min="13578" max="13578" width="19.3984375" style="207" customWidth="1"/>
    <col min="13579" max="13579" width="20.69921875" style="207" customWidth="1"/>
    <col min="13580" max="13580" width="16.69921875" style="207" customWidth="1"/>
    <col min="13581" max="13582" width="19.09765625" style="207" customWidth="1"/>
    <col min="13583" max="13583" width="14.69921875" style="207" customWidth="1"/>
    <col min="13584" max="13584" width="12.59765625" style="207" customWidth="1"/>
    <col min="13585" max="13824" width="9" style="207"/>
    <col min="13825" max="13825" width="6.09765625" style="207" customWidth="1"/>
    <col min="13826" max="13826" width="16.3984375" style="207" customWidth="1"/>
    <col min="13827" max="13827" width="10.09765625" style="207" customWidth="1"/>
    <col min="13828" max="13828" width="28.8984375" style="207" customWidth="1"/>
    <col min="13829" max="13829" width="15.3984375" style="207" customWidth="1"/>
    <col min="13830" max="13830" width="17" style="207" customWidth="1"/>
    <col min="13831" max="13831" width="20.69921875" style="207" customWidth="1"/>
    <col min="13832" max="13832" width="18" style="207" customWidth="1"/>
    <col min="13833" max="13833" width="17.59765625" style="207" customWidth="1"/>
    <col min="13834" max="13834" width="19.3984375" style="207" customWidth="1"/>
    <col min="13835" max="13835" width="20.69921875" style="207" customWidth="1"/>
    <col min="13836" max="13836" width="16.69921875" style="207" customWidth="1"/>
    <col min="13837" max="13838" width="19.09765625" style="207" customWidth="1"/>
    <col min="13839" max="13839" width="14.69921875" style="207" customWidth="1"/>
    <col min="13840" max="13840" width="12.59765625" style="207" customWidth="1"/>
    <col min="13841" max="14080" width="9" style="207"/>
    <col min="14081" max="14081" width="6.09765625" style="207" customWidth="1"/>
    <col min="14082" max="14082" width="16.3984375" style="207" customWidth="1"/>
    <col min="14083" max="14083" width="10.09765625" style="207" customWidth="1"/>
    <col min="14084" max="14084" width="28.8984375" style="207" customWidth="1"/>
    <col min="14085" max="14085" width="15.3984375" style="207" customWidth="1"/>
    <col min="14086" max="14086" width="17" style="207" customWidth="1"/>
    <col min="14087" max="14087" width="20.69921875" style="207" customWidth="1"/>
    <col min="14088" max="14088" width="18" style="207" customWidth="1"/>
    <col min="14089" max="14089" width="17.59765625" style="207" customWidth="1"/>
    <col min="14090" max="14090" width="19.3984375" style="207" customWidth="1"/>
    <col min="14091" max="14091" width="20.69921875" style="207" customWidth="1"/>
    <col min="14092" max="14092" width="16.69921875" style="207" customWidth="1"/>
    <col min="14093" max="14094" width="19.09765625" style="207" customWidth="1"/>
    <col min="14095" max="14095" width="14.69921875" style="207" customWidth="1"/>
    <col min="14096" max="14096" width="12.59765625" style="207" customWidth="1"/>
    <col min="14097" max="14336" width="9" style="207"/>
    <col min="14337" max="14337" width="6.09765625" style="207" customWidth="1"/>
    <col min="14338" max="14338" width="16.3984375" style="207" customWidth="1"/>
    <col min="14339" max="14339" width="10.09765625" style="207" customWidth="1"/>
    <col min="14340" max="14340" width="28.8984375" style="207" customWidth="1"/>
    <col min="14341" max="14341" width="15.3984375" style="207" customWidth="1"/>
    <col min="14342" max="14342" width="17" style="207" customWidth="1"/>
    <col min="14343" max="14343" width="20.69921875" style="207" customWidth="1"/>
    <col min="14344" max="14344" width="18" style="207" customWidth="1"/>
    <col min="14345" max="14345" width="17.59765625" style="207" customWidth="1"/>
    <col min="14346" max="14346" width="19.3984375" style="207" customWidth="1"/>
    <col min="14347" max="14347" width="20.69921875" style="207" customWidth="1"/>
    <col min="14348" max="14348" width="16.69921875" style="207" customWidth="1"/>
    <col min="14349" max="14350" width="19.09765625" style="207" customWidth="1"/>
    <col min="14351" max="14351" width="14.69921875" style="207" customWidth="1"/>
    <col min="14352" max="14352" width="12.59765625" style="207" customWidth="1"/>
    <col min="14353" max="14592" width="9" style="207"/>
    <col min="14593" max="14593" width="6.09765625" style="207" customWidth="1"/>
    <col min="14594" max="14594" width="16.3984375" style="207" customWidth="1"/>
    <col min="14595" max="14595" width="10.09765625" style="207" customWidth="1"/>
    <col min="14596" max="14596" width="28.8984375" style="207" customWidth="1"/>
    <col min="14597" max="14597" width="15.3984375" style="207" customWidth="1"/>
    <col min="14598" max="14598" width="17" style="207" customWidth="1"/>
    <col min="14599" max="14599" width="20.69921875" style="207" customWidth="1"/>
    <col min="14600" max="14600" width="18" style="207" customWidth="1"/>
    <col min="14601" max="14601" width="17.59765625" style="207" customWidth="1"/>
    <col min="14602" max="14602" width="19.3984375" style="207" customWidth="1"/>
    <col min="14603" max="14603" width="20.69921875" style="207" customWidth="1"/>
    <col min="14604" max="14604" width="16.69921875" style="207" customWidth="1"/>
    <col min="14605" max="14606" width="19.09765625" style="207" customWidth="1"/>
    <col min="14607" max="14607" width="14.69921875" style="207" customWidth="1"/>
    <col min="14608" max="14608" width="12.59765625" style="207" customWidth="1"/>
    <col min="14609" max="14848" width="9" style="207"/>
    <col min="14849" max="14849" width="6.09765625" style="207" customWidth="1"/>
    <col min="14850" max="14850" width="16.3984375" style="207" customWidth="1"/>
    <col min="14851" max="14851" width="10.09765625" style="207" customWidth="1"/>
    <col min="14852" max="14852" width="28.8984375" style="207" customWidth="1"/>
    <col min="14853" max="14853" width="15.3984375" style="207" customWidth="1"/>
    <col min="14854" max="14854" width="17" style="207" customWidth="1"/>
    <col min="14855" max="14855" width="20.69921875" style="207" customWidth="1"/>
    <col min="14856" max="14856" width="18" style="207" customWidth="1"/>
    <col min="14857" max="14857" width="17.59765625" style="207" customWidth="1"/>
    <col min="14858" max="14858" width="19.3984375" style="207" customWidth="1"/>
    <col min="14859" max="14859" width="20.69921875" style="207" customWidth="1"/>
    <col min="14860" max="14860" width="16.69921875" style="207" customWidth="1"/>
    <col min="14861" max="14862" width="19.09765625" style="207" customWidth="1"/>
    <col min="14863" max="14863" width="14.69921875" style="207" customWidth="1"/>
    <col min="14864" max="14864" width="12.59765625" style="207" customWidth="1"/>
    <col min="14865" max="15104" width="9" style="207"/>
    <col min="15105" max="15105" width="6.09765625" style="207" customWidth="1"/>
    <col min="15106" max="15106" width="16.3984375" style="207" customWidth="1"/>
    <col min="15107" max="15107" width="10.09765625" style="207" customWidth="1"/>
    <col min="15108" max="15108" width="28.8984375" style="207" customWidth="1"/>
    <col min="15109" max="15109" width="15.3984375" style="207" customWidth="1"/>
    <col min="15110" max="15110" width="17" style="207" customWidth="1"/>
    <col min="15111" max="15111" width="20.69921875" style="207" customWidth="1"/>
    <col min="15112" max="15112" width="18" style="207" customWidth="1"/>
    <col min="15113" max="15113" width="17.59765625" style="207" customWidth="1"/>
    <col min="15114" max="15114" width="19.3984375" style="207" customWidth="1"/>
    <col min="15115" max="15115" width="20.69921875" style="207" customWidth="1"/>
    <col min="15116" max="15116" width="16.69921875" style="207" customWidth="1"/>
    <col min="15117" max="15118" width="19.09765625" style="207" customWidth="1"/>
    <col min="15119" max="15119" width="14.69921875" style="207" customWidth="1"/>
    <col min="15120" max="15120" width="12.59765625" style="207" customWidth="1"/>
    <col min="15121" max="15360" width="9" style="207"/>
    <col min="15361" max="15361" width="6.09765625" style="207" customWidth="1"/>
    <col min="15362" max="15362" width="16.3984375" style="207" customWidth="1"/>
    <col min="15363" max="15363" width="10.09765625" style="207" customWidth="1"/>
    <col min="15364" max="15364" width="28.8984375" style="207" customWidth="1"/>
    <col min="15365" max="15365" width="15.3984375" style="207" customWidth="1"/>
    <col min="15366" max="15366" width="17" style="207" customWidth="1"/>
    <col min="15367" max="15367" width="20.69921875" style="207" customWidth="1"/>
    <col min="15368" max="15368" width="18" style="207" customWidth="1"/>
    <col min="15369" max="15369" width="17.59765625" style="207" customWidth="1"/>
    <col min="15370" max="15370" width="19.3984375" style="207" customWidth="1"/>
    <col min="15371" max="15371" width="20.69921875" style="207" customWidth="1"/>
    <col min="15372" max="15372" width="16.69921875" style="207" customWidth="1"/>
    <col min="15373" max="15374" width="19.09765625" style="207" customWidth="1"/>
    <col min="15375" max="15375" width="14.69921875" style="207" customWidth="1"/>
    <col min="15376" max="15376" width="12.59765625" style="207" customWidth="1"/>
    <col min="15377" max="15616" width="9" style="207"/>
    <col min="15617" max="15617" width="6.09765625" style="207" customWidth="1"/>
    <col min="15618" max="15618" width="16.3984375" style="207" customWidth="1"/>
    <col min="15619" max="15619" width="10.09765625" style="207" customWidth="1"/>
    <col min="15620" max="15620" width="28.8984375" style="207" customWidth="1"/>
    <col min="15621" max="15621" width="15.3984375" style="207" customWidth="1"/>
    <col min="15622" max="15622" width="17" style="207" customWidth="1"/>
    <col min="15623" max="15623" width="20.69921875" style="207" customWidth="1"/>
    <col min="15624" max="15624" width="18" style="207" customWidth="1"/>
    <col min="15625" max="15625" width="17.59765625" style="207" customWidth="1"/>
    <col min="15626" max="15626" width="19.3984375" style="207" customWidth="1"/>
    <col min="15627" max="15627" width="20.69921875" style="207" customWidth="1"/>
    <col min="15628" max="15628" width="16.69921875" style="207" customWidth="1"/>
    <col min="15629" max="15630" width="19.09765625" style="207" customWidth="1"/>
    <col min="15631" max="15631" width="14.69921875" style="207" customWidth="1"/>
    <col min="15632" max="15632" width="12.59765625" style="207" customWidth="1"/>
    <col min="15633" max="15872" width="9" style="207"/>
    <col min="15873" max="15873" width="6.09765625" style="207" customWidth="1"/>
    <col min="15874" max="15874" width="16.3984375" style="207" customWidth="1"/>
    <col min="15875" max="15875" width="10.09765625" style="207" customWidth="1"/>
    <col min="15876" max="15876" width="28.8984375" style="207" customWidth="1"/>
    <col min="15877" max="15877" width="15.3984375" style="207" customWidth="1"/>
    <col min="15878" max="15878" width="17" style="207" customWidth="1"/>
    <col min="15879" max="15879" width="20.69921875" style="207" customWidth="1"/>
    <col min="15880" max="15880" width="18" style="207" customWidth="1"/>
    <col min="15881" max="15881" width="17.59765625" style="207" customWidth="1"/>
    <col min="15882" max="15882" width="19.3984375" style="207" customWidth="1"/>
    <col min="15883" max="15883" width="20.69921875" style="207" customWidth="1"/>
    <col min="15884" max="15884" width="16.69921875" style="207" customWidth="1"/>
    <col min="15885" max="15886" width="19.09765625" style="207" customWidth="1"/>
    <col min="15887" max="15887" width="14.69921875" style="207" customWidth="1"/>
    <col min="15888" max="15888" width="12.59765625" style="207" customWidth="1"/>
    <col min="15889" max="16128" width="9" style="207"/>
    <col min="16129" max="16129" width="6.09765625" style="207" customWidth="1"/>
    <col min="16130" max="16130" width="16.3984375" style="207" customWidth="1"/>
    <col min="16131" max="16131" width="10.09765625" style="207" customWidth="1"/>
    <col min="16132" max="16132" width="28.8984375" style="207" customWidth="1"/>
    <col min="16133" max="16133" width="15.3984375" style="207" customWidth="1"/>
    <col min="16134" max="16134" width="17" style="207" customWidth="1"/>
    <col min="16135" max="16135" width="20.69921875" style="207" customWidth="1"/>
    <col min="16136" max="16136" width="18" style="207" customWidth="1"/>
    <col min="16137" max="16137" width="17.59765625" style="207" customWidth="1"/>
    <col min="16138" max="16138" width="19.3984375" style="207" customWidth="1"/>
    <col min="16139" max="16139" width="20.69921875" style="207" customWidth="1"/>
    <col min="16140" max="16140" width="16.69921875" style="207" customWidth="1"/>
    <col min="16141" max="16142" width="19.09765625" style="207" customWidth="1"/>
    <col min="16143" max="16143" width="14.69921875" style="207" customWidth="1"/>
    <col min="16144" max="16144" width="12.59765625" style="207" customWidth="1"/>
    <col min="16145" max="16384" width="9" style="207"/>
  </cols>
  <sheetData>
    <row r="1" spans="1:16" x14ac:dyDescent="0.45">
      <c r="M1" s="284" t="s">
        <v>525</v>
      </c>
      <c r="N1" s="284"/>
      <c r="O1" s="284"/>
      <c r="P1" s="284"/>
    </row>
    <row r="2" spans="1:16" ht="25.8" x14ac:dyDescent="0.5">
      <c r="A2" s="285" t="s">
        <v>558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</row>
    <row r="3" spans="1:16" s="209" customFormat="1" ht="21.75" customHeight="1" x14ac:dyDescent="0.45">
      <c r="A3" s="467" t="s">
        <v>97</v>
      </c>
      <c r="B3" s="467" t="s">
        <v>88</v>
      </c>
      <c r="C3" s="467" t="s">
        <v>96</v>
      </c>
      <c r="D3" s="467" t="s">
        <v>101</v>
      </c>
      <c r="E3" s="468" t="s">
        <v>526</v>
      </c>
      <c r="F3" s="469" t="s">
        <v>527</v>
      </c>
      <c r="G3" s="470" t="s">
        <v>528</v>
      </c>
      <c r="H3" s="471" t="s">
        <v>529</v>
      </c>
      <c r="I3" s="468" t="s">
        <v>530</v>
      </c>
      <c r="J3" s="469" t="s">
        <v>531</v>
      </c>
      <c r="K3" s="470" t="s">
        <v>532</v>
      </c>
      <c r="L3" s="471" t="s">
        <v>533</v>
      </c>
      <c r="M3" s="468" t="s">
        <v>534</v>
      </c>
      <c r="N3" s="468" t="s">
        <v>535</v>
      </c>
      <c r="O3" s="472" t="s">
        <v>536</v>
      </c>
      <c r="P3" s="473" t="s">
        <v>537</v>
      </c>
    </row>
    <row r="4" spans="1:16" s="209" customFormat="1" ht="135" x14ac:dyDescent="0.45">
      <c r="A4" s="467"/>
      <c r="B4" s="467"/>
      <c r="C4" s="467"/>
      <c r="D4" s="467"/>
      <c r="E4" s="474" t="s">
        <v>538</v>
      </c>
      <c r="F4" s="475" t="s">
        <v>221</v>
      </c>
      <c r="G4" s="476" t="s">
        <v>539</v>
      </c>
      <c r="H4" s="477" t="s">
        <v>572</v>
      </c>
      <c r="I4" s="474" t="s">
        <v>540</v>
      </c>
      <c r="J4" s="475" t="s">
        <v>541</v>
      </c>
      <c r="K4" s="476" t="s">
        <v>542</v>
      </c>
      <c r="L4" s="477" t="s">
        <v>543</v>
      </c>
      <c r="M4" s="478" t="s">
        <v>573</v>
      </c>
      <c r="N4" s="478" t="s">
        <v>574</v>
      </c>
      <c r="O4" s="472"/>
      <c r="P4" s="473"/>
    </row>
    <row r="5" spans="1:16" s="209" customFormat="1" ht="27" x14ac:dyDescent="0.45">
      <c r="A5" s="467"/>
      <c r="B5" s="467"/>
      <c r="C5" s="467"/>
      <c r="D5" s="467"/>
      <c r="E5" s="474" t="s">
        <v>544</v>
      </c>
      <c r="F5" s="475" t="s">
        <v>544</v>
      </c>
      <c r="G5" s="476" t="s">
        <v>544</v>
      </c>
      <c r="H5" s="477" t="s">
        <v>544</v>
      </c>
      <c r="I5" s="474" t="s">
        <v>544</v>
      </c>
      <c r="J5" s="475" t="s">
        <v>544</v>
      </c>
      <c r="K5" s="476" t="s">
        <v>544</v>
      </c>
      <c r="L5" s="477" t="s">
        <v>544</v>
      </c>
      <c r="M5" s="474" t="s">
        <v>544</v>
      </c>
      <c r="N5" s="474" t="s">
        <v>544</v>
      </c>
      <c r="O5" s="479" t="s">
        <v>545</v>
      </c>
      <c r="P5" s="473"/>
    </row>
    <row r="6" spans="1:16" s="209" customFormat="1" ht="27" x14ac:dyDescent="0.45">
      <c r="A6" s="467"/>
      <c r="B6" s="467"/>
      <c r="C6" s="467"/>
      <c r="D6" s="467"/>
      <c r="E6" s="480">
        <v>19.25</v>
      </c>
      <c r="F6" s="481">
        <v>7.36</v>
      </c>
      <c r="G6" s="482">
        <v>7</v>
      </c>
      <c r="H6" s="483">
        <v>24.7</v>
      </c>
      <c r="I6" s="480">
        <v>10.34</v>
      </c>
      <c r="J6" s="481">
        <v>9.68</v>
      </c>
      <c r="K6" s="484">
        <v>0.56999999999999995</v>
      </c>
      <c r="L6" s="483">
        <v>13.5</v>
      </c>
      <c r="M6" s="480">
        <v>7.6000000000000005</v>
      </c>
      <c r="N6" s="480">
        <v>0.25</v>
      </c>
      <c r="O6" s="485">
        <v>100</v>
      </c>
      <c r="P6" s="473"/>
    </row>
    <row r="7" spans="1:16" s="210" customFormat="1" ht="27" x14ac:dyDescent="0.75">
      <c r="A7" s="486">
        <v>1</v>
      </c>
      <c r="B7" s="487" t="s">
        <v>95</v>
      </c>
      <c r="C7" s="488" t="s">
        <v>5</v>
      </c>
      <c r="D7" s="487" t="s">
        <v>253</v>
      </c>
      <c r="E7" s="489">
        <v>21</v>
      </c>
      <c r="F7" s="489">
        <v>8</v>
      </c>
      <c r="G7" s="489">
        <v>3.5</v>
      </c>
      <c r="H7" s="489">
        <v>23.5</v>
      </c>
      <c r="I7" s="489">
        <v>22</v>
      </c>
      <c r="J7" s="489">
        <v>0.25</v>
      </c>
      <c r="K7" s="489">
        <v>6</v>
      </c>
      <c r="L7" s="489">
        <v>8</v>
      </c>
      <c r="M7" s="489">
        <v>3.5</v>
      </c>
      <c r="N7" s="490" t="s">
        <v>575</v>
      </c>
      <c r="O7" s="491">
        <v>96</v>
      </c>
      <c r="P7" s="492" t="s">
        <v>113</v>
      </c>
    </row>
    <row r="8" spans="1:16" s="210" customFormat="1" ht="27" x14ac:dyDescent="0.75">
      <c r="A8" s="486">
        <v>2</v>
      </c>
      <c r="B8" s="487" t="s">
        <v>95</v>
      </c>
      <c r="C8" s="488" t="s">
        <v>63</v>
      </c>
      <c r="D8" s="487" t="s">
        <v>254</v>
      </c>
      <c r="E8" s="489">
        <v>21</v>
      </c>
      <c r="F8" s="489">
        <v>8</v>
      </c>
      <c r="G8" s="489">
        <v>3.5</v>
      </c>
      <c r="H8" s="489">
        <v>23.5</v>
      </c>
      <c r="I8" s="489">
        <v>22</v>
      </c>
      <c r="J8" s="489">
        <v>0.25</v>
      </c>
      <c r="K8" s="489">
        <v>10</v>
      </c>
      <c r="L8" s="489">
        <v>8</v>
      </c>
      <c r="M8" s="489">
        <v>3.5</v>
      </c>
      <c r="N8" s="490" t="s">
        <v>575</v>
      </c>
      <c r="O8" s="491">
        <v>100</v>
      </c>
      <c r="P8" s="492" t="s">
        <v>113</v>
      </c>
    </row>
    <row r="9" spans="1:16" s="210" customFormat="1" ht="27" x14ac:dyDescent="0.75">
      <c r="A9" s="486">
        <v>3</v>
      </c>
      <c r="B9" s="487" t="s">
        <v>95</v>
      </c>
      <c r="C9" s="488" t="s">
        <v>64</v>
      </c>
      <c r="D9" s="487" t="s">
        <v>255</v>
      </c>
      <c r="E9" s="489">
        <v>21</v>
      </c>
      <c r="F9" s="489">
        <v>8</v>
      </c>
      <c r="G9" s="489">
        <v>3.5</v>
      </c>
      <c r="H9" s="489">
        <v>23.5</v>
      </c>
      <c r="I9" s="489">
        <v>22</v>
      </c>
      <c r="J9" s="489">
        <v>0.25</v>
      </c>
      <c r="K9" s="489">
        <v>10</v>
      </c>
      <c r="L9" s="489">
        <v>8</v>
      </c>
      <c r="M9" s="489">
        <v>3.5</v>
      </c>
      <c r="N9" s="490" t="s">
        <v>575</v>
      </c>
      <c r="O9" s="491">
        <v>100</v>
      </c>
      <c r="P9" s="492" t="s">
        <v>113</v>
      </c>
    </row>
    <row r="10" spans="1:16" s="210" customFormat="1" ht="27" x14ac:dyDescent="0.75">
      <c r="A10" s="486">
        <v>4</v>
      </c>
      <c r="B10" s="487" t="s">
        <v>95</v>
      </c>
      <c r="C10" s="488" t="s">
        <v>65</v>
      </c>
      <c r="D10" s="487" t="s">
        <v>256</v>
      </c>
      <c r="E10" s="489">
        <v>21</v>
      </c>
      <c r="F10" s="489">
        <v>8</v>
      </c>
      <c r="G10" s="489">
        <v>3.5</v>
      </c>
      <c r="H10" s="489">
        <v>23.5</v>
      </c>
      <c r="I10" s="489">
        <v>22</v>
      </c>
      <c r="J10" s="489">
        <v>0.25</v>
      </c>
      <c r="K10" s="489">
        <v>10</v>
      </c>
      <c r="L10" s="489">
        <v>8</v>
      </c>
      <c r="M10" s="489">
        <v>3.5</v>
      </c>
      <c r="N10" s="490" t="s">
        <v>575</v>
      </c>
      <c r="O10" s="491">
        <v>100</v>
      </c>
      <c r="P10" s="492" t="s">
        <v>113</v>
      </c>
    </row>
    <row r="11" spans="1:16" s="210" customFormat="1" ht="27" x14ac:dyDescent="0.75">
      <c r="A11" s="486">
        <v>5</v>
      </c>
      <c r="B11" s="487" t="s">
        <v>95</v>
      </c>
      <c r="C11" s="488" t="s">
        <v>66</v>
      </c>
      <c r="D11" s="487" t="s">
        <v>257</v>
      </c>
      <c r="E11" s="489">
        <v>21</v>
      </c>
      <c r="F11" s="489">
        <v>8</v>
      </c>
      <c r="G11" s="489">
        <v>3.5</v>
      </c>
      <c r="H11" s="489">
        <v>23.5</v>
      </c>
      <c r="I11" s="489">
        <v>22</v>
      </c>
      <c r="J11" s="489">
        <v>0.25</v>
      </c>
      <c r="K11" s="489">
        <v>10</v>
      </c>
      <c r="L11" s="489">
        <v>8</v>
      </c>
      <c r="M11" s="489">
        <v>3.25</v>
      </c>
      <c r="N11" s="490" t="s">
        <v>575</v>
      </c>
      <c r="O11" s="491">
        <v>99.75</v>
      </c>
      <c r="P11" s="492" t="s">
        <v>113</v>
      </c>
    </row>
    <row r="12" spans="1:16" s="210" customFormat="1" ht="27" x14ac:dyDescent="0.75">
      <c r="A12" s="486">
        <v>6</v>
      </c>
      <c r="B12" s="487" t="s">
        <v>95</v>
      </c>
      <c r="C12" s="488" t="s">
        <v>67</v>
      </c>
      <c r="D12" s="487" t="s">
        <v>258</v>
      </c>
      <c r="E12" s="489">
        <v>21</v>
      </c>
      <c r="F12" s="489">
        <v>8</v>
      </c>
      <c r="G12" s="489">
        <v>3.5</v>
      </c>
      <c r="H12" s="489">
        <v>23.5</v>
      </c>
      <c r="I12" s="489">
        <v>22</v>
      </c>
      <c r="J12" s="489">
        <v>0.25</v>
      </c>
      <c r="K12" s="489">
        <v>10</v>
      </c>
      <c r="L12" s="489">
        <v>8</v>
      </c>
      <c r="M12" s="489">
        <v>3.5</v>
      </c>
      <c r="N12" s="490" t="s">
        <v>575</v>
      </c>
      <c r="O12" s="491">
        <v>100</v>
      </c>
      <c r="P12" s="492" t="s">
        <v>113</v>
      </c>
    </row>
    <row r="13" spans="1:16" s="210" customFormat="1" ht="27" x14ac:dyDescent="0.75">
      <c r="A13" s="486">
        <v>7</v>
      </c>
      <c r="B13" s="487" t="s">
        <v>95</v>
      </c>
      <c r="C13" s="488" t="s">
        <v>68</v>
      </c>
      <c r="D13" s="487" t="s">
        <v>259</v>
      </c>
      <c r="E13" s="489">
        <v>21</v>
      </c>
      <c r="F13" s="489">
        <v>8</v>
      </c>
      <c r="G13" s="489">
        <v>3.5</v>
      </c>
      <c r="H13" s="489">
        <v>23.5</v>
      </c>
      <c r="I13" s="489">
        <v>22</v>
      </c>
      <c r="J13" s="489">
        <v>0.25</v>
      </c>
      <c r="K13" s="489">
        <v>10</v>
      </c>
      <c r="L13" s="489">
        <v>8</v>
      </c>
      <c r="M13" s="489">
        <v>3.5</v>
      </c>
      <c r="N13" s="490" t="s">
        <v>575</v>
      </c>
      <c r="O13" s="491">
        <v>100</v>
      </c>
      <c r="P13" s="492" t="s">
        <v>113</v>
      </c>
    </row>
    <row r="14" spans="1:16" s="210" customFormat="1" ht="27" x14ac:dyDescent="0.75">
      <c r="A14" s="486">
        <v>8</v>
      </c>
      <c r="B14" s="487" t="s">
        <v>95</v>
      </c>
      <c r="C14" s="488" t="s">
        <v>69</v>
      </c>
      <c r="D14" s="487" t="s">
        <v>260</v>
      </c>
      <c r="E14" s="489">
        <v>21</v>
      </c>
      <c r="F14" s="489">
        <v>8</v>
      </c>
      <c r="G14" s="489">
        <v>3.5</v>
      </c>
      <c r="H14" s="489">
        <v>23.5</v>
      </c>
      <c r="I14" s="489">
        <v>22</v>
      </c>
      <c r="J14" s="489">
        <v>0.25</v>
      </c>
      <c r="K14" s="489">
        <v>10</v>
      </c>
      <c r="L14" s="489">
        <v>8</v>
      </c>
      <c r="M14" s="489">
        <v>3.5</v>
      </c>
      <c r="N14" s="490" t="s">
        <v>575</v>
      </c>
      <c r="O14" s="491">
        <v>100</v>
      </c>
      <c r="P14" s="492" t="s">
        <v>113</v>
      </c>
    </row>
    <row r="15" spans="1:16" s="210" customFormat="1" ht="27" x14ac:dyDescent="0.75">
      <c r="A15" s="486">
        <v>9</v>
      </c>
      <c r="B15" s="487" t="s">
        <v>95</v>
      </c>
      <c r="C15" s="488" t="s">
        <v>70</v>
      </c>
      <c r="D15" s="487" t="s">
        <v>261</v>
      </c>
      <c r="E15" s="489">
        <v>21</v>
      </c>
      <c r="F15" s="489">
        <v>8</v>
      </c>
      <c r="G15" s="489">
        <v>3.5</v>
      </c>
      <c r="H15" s="489">
        <v>23.5</v>
      </c>
      <c r="I15" s="489">
        <v>22</v>
      </c>
      <c r="J15" s="489">
        <v>0.25</v>
      </c>
      <c r="K15" s="489">
        <v>10</v>
      </c>
      <c r="L15" s="489">
        <v>8</v>
      </c>
      <c r="M15" s="489">
        <v>3.5</v>
      </c>
      <c r="N15" s="490" t="s">
        <v>575</v>
      </c>
      <c r="O15" s="491">
        <v>100</v>
      </c>
      <c r="P15" s="492" t="s">
        <v>113</v>
      </c>
    </row>
    <row r="16" spans="1:16" s="210" customFormat="1" ht="27" x14ac:dyDescent="0.75">
      <c r="A16" s="486">
        <v>10</v>
      </c>
      <c r="B16" s="487" t="s">
        <v>95</v>
      </c>
      <c r="C16" s="488" t="s">
        <v>71</v>
      </c>
      <c r="D16" s="487" t="s">
        <v>262</v>
      </c>
      <c r="E16" s="489">
        <v>21</v>
      </c>
      <c r="F16" s="489">
        <v>8</v>
      </c>
      <c r="G16" s="489">
        <v>3.5</v>
      </c>
      <c r="H16" s="489">
        <v>23.5</v>
      </c>
      <c r="I16" s="489">
        <v>22</v>
      </c>
      <c r="J16" s="489">
        <v>0.25</v>
      </c>
      <c r="K16" s="489">
        <v>10</v>
      </c>
      <c r="L16" s="489">
        <v>8</v>
      </c>
      <c r="M16" s="489">
        <v>3.5</v>
      </c>
      <c r="N16" s="490" t="s">
        <v>575</v>
      </c>
      <c r="O16" s="491">
        <v>100</v>
      </c>
      <c r="P16" s="492" t="s">
        <v>113</v>
      </c>
    </row>
    <row r="17" spans="1:16" s="210" customFormat="1" ht="27" x14ac:dyDescent="0.75">
      <c r="A17" s="486">
        <v>11</v>
      </c>
      <c r="B17" s="487" t="s">
        <v>95</v>
      </c>
      <c r="C17" s="488" t="s">
        <v>76</v>
      </c>
      <c r="D17" s="487" t="s">
        <v>263</v>
      </c>
      <c r="E17" s="489">
        <v>21</v>
      </c>
      <c r="F17" s="489">
        <v>8</v>
      </c>
      <c r="G17" s="489">
        <v>3.5</v>
      </c>
      <c r="H17" s="489">
        <v>23.5</v>
      </c>
      <c r="I17" s="489">
        <v>22</v>
      </c>
      <c r="J17" s="489">
        <v>0.25</v>
      </c>
      <c r="K17" s="489">
        <v>10</v>
      </c>
      <c r="L17" s="489">
        <v>8</v>
      </c>
      <c r="M17" s="489">
        <v>3.5</v>
      </c>
      <c r="N17" s="490" t="s">
        <v>575</v>
      </c>
      <c r="O17" s="491">
        <v>100</v>
      </c>
      <c r="P17" s="492" t="s">
        <v>113</v>
      </c>
    </row>
    <row r="18" spans="1:16" s="210" customFormat="1" ht="27" x14ac:dyDescent="0.75">
      <c r="A18" s="486">
        <v>12</v>
      </c>
      <c r="B18" s="487" t="s">
        <v>95</v>
      </c>
      <c r="C18" s="488" t="s">
        <v>87</v>
      </c>
      <c r="D18" s="487" t="s">
        <v>264</v>
      </c>
      <c r="E18" s="489">
        <v>21</v>
      </c>
      <c r="F18" s="489">
        <v>8</v>
      </c>
      <c r="G18" s="489">
        <v>3.5</v>
      </c>
      <c r="H18" s="489">
        <v>23.5</v>
      </c>
      <c r="I18" s="489">
        <v>22</v>
      </c>
      <c r="J18" s="489">
        <v>0.25</v>
      </c>
      <c r="K18" s="489">
        <v>10</v>
      </c>
      <c r="L18" s="489">
        <v>8</v>
      </c>
      <c r="M18" s="489">
        <v>3.5</v>
      </c>
      <c r="N18" s="490" t="s">
        <v>575</v>
      </c>
      <c r="O18" s="491">
        <v>100</v>
      </c>
      <c r="P18" s="492" t="s">
        <v>113</v>
      </c>
    </row>
    <row r="19" spans="1:16" s="210" customFormat="1" ht="27" x14ac:dyDescent="0.75">
      <c r="A19" s="492">
        <v>13</v>
      </c>
      <c r="B19" s="493" t="s">
        <v>89</v>
      </c>
      <c r="C19" s="494">
        <v>10671</v>
      </c>
      <c r="D19" s="495" t="s">
        <v>546</v>
      </c>
      <c r="E19" s="489">
        <v>21</v>
      </c>
      <c r="F19" s="489">
        <v>8</v>
      </c>
      <c r="G19" s="489">
        <v>3.5</v>
      </c>
      <c r="H19" s="489">
        <v>23.5</v>
      </c>
      <c r="I19" s="489">
        <v>22</v>
      </c>
      <c r="J19" s="489">
        <v>0.25</v>
      </c>
      <c r="K19" s="489">
        <v>10</v>
      </c>
      <c r="L19" s="489">
        <v>8</v>
      </c>
      <c r="M19" s="489">
        <v>3.5</v>
      </c>
      <c r="N19" s="490" t="s">
        <v>575</v>
      </c>
      <c r="O19" s="491">
        <v>100</v>
      </c>
      <c r="P19" s="492" t="s">
        <v>113</v>
      </c>
    </row>
    <row r="20" spans="1:16" s="210" customFormat="1" ht="27" x14ac:dyDescent="0.75">
      <c r="A20" s="492">
        <v>14</v>
      </c>
      <c r="B20" s="493" t="s">
        <v>89</v>
      </c>
      <c r="C20" s="488" t="s">
        <v>10</v>
      </c>
      <c r="D20" s="496" t="s">
        <v>547</v>
      </c>
      <c r="E20" s="489">
        <v>21</v>
      </c>
      <c r="F20" s="489">
        <v>8</v>
      </c>
      <c r="G20" s="489">
        <v>3.5</v>
      </c>
      <c r="H20" s="489">
        <v>23.5</v>
      </c>
      <c r="I20" s="489">
        <v>22</v>
      </c>
      <c r="J20" s="489">
        <v>0.25</v>
      </c>
      <c r="K20" s="489">
        <v>10</v>
      </c>
      <c r="L20" s="489">
        <v>8</v>
      </c>
      <c r="M20" s="489">
        <v>3.5</v>
      </c>
      <c r="N20" s="490" t="s">
        <v>575</v>
      </c>
      <c r="O20" s="491">
        <v>100</v>
      </c>
      <c r="P20" s="492" t="s">
        <v>113</v>
      </c>
    </row>
    <row r="21" spans="1:16" s="210" customFormat="1" ht="27" x14ac:dyDescent="0.75">
      <c r="A21" s="492">
        <v>15</v>
      </c>
      <c r="B21" s="493" t="s">
        <v>89</v>
      </c>
      <c r="C21" s="488" t="s">
        <v>11</v>
      </c>
      <c r="D21" s="496" t="s">
        <v>548</v>
      </c>
      <c r="E21" s="489">
        <v>21</v>
      </c>
      <c r="F21" s="489">
        <v>8</v>
      </c>
      <c r="G21" s="489">
        <v>3.5</v>
      </c>
      <c r="H21" s="489">
        <v>23.5</v>
      </c>
      <c r="I21" s="489">
        <v>22</v>
      </c>
      <c r="J21" s="489">
        <v>0.25</v>
      </c>
      <c r="K21" s="489">
        <v>10</v>
      </c>
      <c r="L21" s="489">
        <v>8</v>
      </c>
      <c r="M21" s="489">
        <v>3.5</v>
      </c>
      <c r="N21" s="490" t="s">
        <v>575</v>
      </c>
      <c r="O21" s="491">
        <v>100</v>
      </c>
      <c r="P21" s="492" t="s">
        <v>113</v>
      </c>
    </row>
    <row r="22" spans="1:16" s="210" customFormat="1" ht="27" x14ac:dyDescent="0.75">
      <c r="A22" s="492">
        <v>16</v>
      </c>
      <c r="B22" s="493" t="s">
        <v>89</v>
      </c>
      <c r="C22" s="488" t="s">
        <v>12</v>
      </c>
      <c r="D22" s="496" t="s">
        <v>549</v>
      </c>
      <c r="E22" s="489">
        <v>21</v>
      </c>
      <c r="F22" s="489">
        <v>8</v>
      </c>
      <c r="G22" s="489">
        <v>3.5</v>
      </c>
      <c r="H22" s="489">
        <v>23.5</v>
      </c>
      <c r="I22" s="489">
        <v>22</v>
      </c>
      <c r="J22" s="489">
        <v>0.25</v>
      </c>
      <c r="K22" s="489">
        <v>10</v>
      </c>
      <c r="L22" s="489">
        <v>8</v>
      </c>
      <c r="M22" s="489">
        <v>3.5</v>
      </c>
      <c r="N22" s="490" t="s">
        <v>575</v>
      </c>
      <c r="O22" s="491">
        <v>100</v>
      </c>
      <c r="P22" s="492" t="s">
        <v>113</v>
      </c>
    </row>
    <row r="23" spans="1:16" s="210" customFormat="1" ht="27" x14ac:dyDescent="0.75">
      <c r="A23" s="492">
        <v>17</v>
      </c>
      <c r="B23" s="493" t="s">
        <v>89</v>
      </c>
      <c r="C23" s="488" t="s">
        <v>13</v>
      </c>
      <c r="D23" s="496" t="s">
        <v>550</v>
      </c>
      <c r="E23" s="489">
        <v>21</v>
      </c>
      <c r="F23" s="489">
        <v>8</v>
      </c>
      <c r="G23" s="489">
        <v>3.5</v>
      </c>
      <c r="H23" s="489">
        <v>23.5</v>
      </c>
      <c r="I23" s="489">
        <v>22</v>
      </c>
      <c r="J23" s="489">
        <v>0.25</v>
      </c>
      <c r="K23" s="489">
        <v>10</v>
      </c>
      <c r="L23" s="489">
        <v>8</v>
      </c>
      <c r="M23" s="489">
        <v>3.25</v>
      </c>
      <c r="N23" s="490" t="s">
        <v>575</v>
      </c>
      <c r="O23" s="491">
        <v>99.75</v>
      </c>
      <c r="P23" s="492" t="s">
        <v>113</v>
      </c>
    </row>
    <row r="24" spans="1:16" s="210" customFormat="1" ht="27" x14ac:dyDescent="0.75">
      <c r="A24" s="492">
        <v>18</v>
      </c>
      <c r="B24" s="493" t="s">
        <v>89</v>
      </c>
      <c r="C24" s="488" t="s">
        <v>14</v>
      </c>
      <c r="D24" s="496" t="s">
        <v>551</v>
      </c>
      <c r="E24" s="489">
        <v>21</v>
      </c>
      <c r="F24" s="489">
        <v>8</v>
      </c>
      <c r="G24" s="489">
        <v>3.5</v>
      </c>
      <c r="H24" s="489">
        <v>23.5</v>
      </c>
      <c r="I24" s="489">
        <v>21.5</v>
      </c>
      <c r="J24" s="489">
        <v>0.25</v>
      </c>
      <c r="K24" s="489">
        <v>10</v>
      </c>
      <c r="L24" s="489">
        <v>8</v>
      </c>
      <c r="M24" s="489">
        <v>3.5</v>
      </c>
      <c r="N24" s="490" t="s">
        <v>575</v>
      </c>
      <c r="O24" s="491">
        <v>99.5</v>
      </c>
      <c r="P24" s="492" t="s">
        <v>113</v>
      </c>
    </row>
    <row r="25" spans="1:16" s="210" customFormat="1" ht="27" x14ac:dyDescent="0.75">
      <c r="A25" s="492">
        <v>19</v>
      </c>
      <c r="B25" s="493" t="s">
        <v>89</v>
      </c>
      <c r="C25" s="488" t="s">
        <v>15</v>
      </c>
      <c r="D25" s="496" t="s">
        <v>552</v>
      </c>
      <c r="E25" s="489">
        <v>21</v>
      </c>
      <c r="F25" s="489">
        <v>8</v>
      </c>
      <c r="G25" s="489">
        <v>3.5</v>
      </c>
      <c r="H25" s="489">
        <v>23.5</v>
      </c>
      <c r="I25" s="489">
        <v>22</v>
      </c>
      <c r="J25" s="489">
        <v>0.25</v>
      </c>
      <c r="K25" s="489">
        <v>10</v>
      </c>
      <c r="L25" s="489">
        <v>8</v>
      </c>
      <c r="M25" s="489">
        <v>3.5</v>
      </c>
      <c r="N25" s="490" t="s">
        <v>575</v>
      </c>
      <c r="O25" s="491">
        <v>100</v>
      </c>
      <c r="P25" s="492" t="s">
        <v>113</v>
      </c>
    </row>
    <row r="26" spans="1:16" s="210" customFormat="1" ht="27" x14ac:dyDescent="0.75">
      <c r="A26" s="492">
        <v>20</v>
      </c>
      <c r="B26" s="493" t="s">
        <v>89</v>
      </c>
      <c r="C26" s="488" t="s">
        <v>16</v>
      </c>
      <c r="D26" s="496" t="s">
        <v>553</v>
      </c>
      <c r="E26" s="489">
        <v>21</v>
      </c>
      <c r="F26" s="489">
        <v>8</v>
      </c>
      <c r="G26" s="489">
        <v>3.5</v>
      </c>
      <c r="H26" s="489">
        <v>23.5</v>
      </c>
      <c r="I26" s="489">
        <v>22</v>
      </c>
      <c r="J26" s="489">
        <v>0.25</v>
      </c>
      <c r="K26" s="489">
        <v>10</v>
      </c>
      <c r="L26" s="489">
        <v>8</v>
      </c>
      <c r="M26" s="489">
        <v>3.5</v>
      </c>
      <c r="N26" s="490" t="s">
        <v>575</v>
      </c>
      <c r="O26" s="491">
        <v>100</v>
      </c>
      <c r="P26" s="492" t="s">
        <v>113</v>
      </c>
    </row>
    <row r="27" spans="1:16" s="210" customFormat="1" ht="27" x14ac:dyDescent="0.75">
      <c r="A27" s="486">
        <v>21</v>
      </c>
      <c r="B27" s="487" t="s">
        <v>92</v>
      </c>
      <c r="C27" s="488" t="s">
        <v>2</v>
      </c>
      <c r="D27" s="487" t="s">
        <v>273</v>
      </c>
      <c r="E27" s="489">
        <v>21</v>
      </c>
      <c r="F27" s="489">
        <v>8</v>
      </c>
      <c r="G27" s="489">
        <v>3.5</v>
      </c>
      <c r="H27" s="489">
        <v>23.5</v>
      </c>
      <c r="I27" s="489">
        <v>19.5</v>
      </c>
      <c r="J27" s="489">
        <v>0.25</v>
      </c>
      <c r="K27" s="489">
        <v>10</v>
      </c>
      <c r="L27" s="489">
        <v>8</v>
      </c>
      <c r="M27" s="489">
        <v>3.5</v>
      </c>
      <c r="N27" s="490" t="s">
        <v>575</v>
      </c>
      <c r="O27" s="491">
        <v>97.5</v>
      </c>
      <c r="P27" s="492" t="s">
        <v>113</v>
      </c>
    </row>
    <row r="28" spans="1:16" s="210" customFormat="1" ht="27" x14ac:dyDescent="0.75">
      <c r="A28" s="486">
        <v>22</v>
      </c>
      <c r="B28" s="487" t="s">
        <v>92</v>
      </c>
      <c r="C28" s="488" t="s">
        <v>27</v>
      </c>
      <c r="D28" s="487" t="s">
        <v>274</v>
      </c>
      <c r="E28" s="489">
        <v>21</v>
      </c>
      <c r="F28" s="489">
        <v>8</v>
      </c>
      <c r="G28" s="489">
        <v>3.5</v>
      </c>
      <c r="H28" s="489">
        <v>23.5</v>
      </c>
      <c r="I28" s="489">
        <v>22</v>
      </c>
      <c r="J28" s="489">
        <v>0.25</v>
      </c>
      <c r="K28" s="489">
        <v>10</v>
      </c>
      <c r="L28" s="489">
        <v>8</v>
      </c>
      <c r="M28" s="489">
        <v>3.5</v>
      </c>
      <c r="N28" s="490" t="s">
        <v>575</v>
      </c>
      <c r="O28" s="491">
        <v>100</v>
      </c>
      <c r="P28" s="492" t="s">
        <v>113</v>
      </c>
    </row>
    <row r="29" spans="1:16" s="210" customFormat="1" ht="27" x14ac:dyDescent="0.75">
      <c r="A29" s="486">
        <v>23</v>
      </c>
      <c r="B29" s="487" t="s">
        <v>92</v>
      </c>
      <c r="C29" s="488" t="s">
        <v>28</v>
      </c>
      <c r="D29" s="487" t="s">
        <v>275</v>
      </c>
      <c r="E29" s="489">
        <v>21</v>
      </c>
      <c r="F29" s="489">
        <v>8</v>
      </c>
      <c r="G29" s="489">
        <v>3.5</v>
      </c>
      <c r="H29" s="489">
        <v>23.5</v>
      </c>
      <c r="I29" s="489">
        <v>22</v>
      </c>
      <c r="J29" s="489">
        <v>0.25</v>
      </c>
      <c r="K29" s="489">
        <v>10</v>
      </c>
      <c r="L29" s="489">
        <v>8</v>
      </c>
      <c r="M29" s="489">
        <v>3.5</v>
      </c>
      <c r="N29" s="490" t="s">
        <v>575</v>
      </c>
      <c r="O29" s="491">
        <v>100</v>
      </c>
      <c r="P29" s="492" t="s">
        <v>113</v>
      </c>
    </row>
    <row r="30" spans="1:16" s="210" customFormat="1" ht="27" x14ac:dyDescent="0.75">
      <c r="A30" s="486">
        <v>24</v>
      </c>
      <c r="B30" s="487" t="s">
        <v>92</v>
      </c>
      <c r="C30" s="488" t="s">
        <v>29</v>
      </c>
      <c r="D30" s="487" t="s">
        <v>276</v>
      </c>
      <c r="E30" s="489">
        <v>21</v>
      </c>
      <c r="F30" s="489">
        <v>8</v>
      </c>
      <c r="G30" s="489">
        <v>3.5</v>
      </c>
      <c r="H30" s="489">
        <v>23.5</v>
      </c>
      <c r="I30" s="489">
        <v>22</v>
      </c>
      <c r="J30" s="489">
        <v>0.25</v>
      </c>
      <c r="K30" s="489">
        <v>10</v>
      </c>
      <c r="L30" s="489">
        <v>8</v>
      </c>
      <c r="M30" s="489">
        <v>3.5</v>
      </c>
      <c r="N30" s="490" t="s">
        <v>575</v>
      </c>
      <c r="O30" s="491">
        <v>100</v>
      </c>
      <c r="P30" s="492" t="s">
        <v>113</v>
      </c>
    </row>
    <row r="31" spans="1:16" s="210" customFormat="1" ht="27" x14ac:dyDescent="0.75">
      <c r="A31" s="486">
        <v>25</v>
      </c>
      <c r="B31" s="487" t="s">
        <v>92</v>
      </c>
      <c r="C31" s="488" t="s">
        <v>30</v>
      </c>
      <c r="D31" s="487" t="s">
        <v>277</v>
      </c>
      <c r="E31" s="489">
        <v>21</v>
      </c>
      <c r="F31" s="489">
        <v>8</v>
      </c>
      <c r="G31" s="489">
        <v>3.5</v>
      </c>
      <c r="H31" s="489">
        <v>23.5</v>
      </c>
      <c r="I31" s="489">
        <v>22</v>
      </c>
      <c r="J31" s="489">
        <v>0.25</v>
      </c>
      <c r="K31" s="489">
        <v>10</v>
      </c>
      <c r="L31" s="489">
        <v>8</v>
      </c>
      <c r="M31" s="489">
        <v>3.5</v>
      </c>
      <c r="N31" s="490" t="s">
        <v>575</v>
      </c>
      <c r="O31" s="491">
        <v>100</v>
      </c>
      <c r="P31" s="492" t="s">
        <v>113</v>
      </c>
    </row>
    <row r="32" spans="1:16" s="210" customFormat="1" ht="27" x14ac:dyDescent="0.75">
      <c r="A32" s="486">
        <v>26</v>
      </c>
      <c r="B32" s="487" t="s">
        <v>92</v>
      </c>
      <c r="C32" s="488" t="s">
        <v>31</v>
      </c>
      <c r="D32" s="487" t="s">
        <v>278</v>
      </c>
      <c r="E32" s="489">
        <v>21</v>
      </c>
      <c r="F32" s="489">
        <v>8</v>
      </c>
      <c r="G32" s="489">
        <v>3.5</v>
      </c>
      <c r="H32" s="489">
        <v>23.5</v>
      </c>
      <c r="I32" s="489">
        <v>22</v>
      </c>
      <c r="J32" s="489">
        <v>0.25</v>
      </c>
      <c r="K32" s="489">
        <v>10</v>
      </c>
      <c r="L32" s="489">
        <v>8</v>
      </c>
      <c r="M32" s="489">
        <v>3.5</v>
      </c>
      <c r="N32" s="490" t="s">
        <v>575</v>
      </c>
      <c r="O32" s="491">
        <v>100</v>
      </c>
      <c r="P32" s="492" t="s">
        <v>113</v>
      </c>
    </row>
    <row r="33" spans="1:16" s="210" customFormat="1" ht="27" x14ac:dyDescent="0.75">
      <c r="A33" s="486">
        <v>27</v>
      </c>
      <c r="B33" s="487" t="s">
        <v>92</v>
      </c>
      <c r="C33" s="488" t="s">
        <v>32</v>
      </c>
      <c r="D33" s="487" t="s">
        <v>279</v>
      </c>
      <c r="E33" s="489">
        <v>21</v>
      </c>
      <c r="F33" s="489">
        <v>8</v>
      </c>
      <c r="G33" s="489">
        <v>3.5</v>
      </c>
      <c r="H33" s="489">
        <v>23.5</v>
      </c>
      <c r="I33" s="489">
        <v>22</v>
      </c>
      <c r="J33" s="489">
        <v>0.25</v>
      </c>
      <c r="K33" s="489">
        <v>10</v>
      </c>
      <c r="L33" s="489">
        <v>8</v>
      </c>
      <c r="M33" s="489">
        <v>3.5</v>
      </c>
      <c r="N33" s="490" t="s">
        <v>575</v>
      </c>
      <c r="O33" s="491">
        <v>100</v>
      </c>
      <c r="P33" s="492" t="s">
        <v>113</v>
      </c>
    </row>
    <row r="34" spans="1:16" s="210" customFormat="1" ht="27" x14ac:dyDescent="0.75">
      <c r="A34" s="486">
        <v>28</v>
      </c>
      <c r="B34" s="487" t="s">
        <v>92</v>
      </c>
      <c r="C34" s="488" t="s">
        <v>33</v>
      </c>
      <c r="D34" s="487" t="s">
        <v>280</v>
      </c>
      <c r="E34" s="489">
        <v>21</v>
      </c>
      <c r="F34" s="489">
        <v>8</v>
      </c>
      <c r="G34" s="489">
        <v>3.5</v>
      </c>
      <c r="H34" s="489">
        <v>23.5</v>
      </c>
      <c r="I34" s="489">
        <v>22</v>
      </c>
      <c r="J34" s="489">
        <v>0.25</v>
      </c>
      <c r="K34" s="489">
        <v>10</v>
      </c>
      <c r="L34" s="489">
        <v>8</v>
      </c>
      <c r="M34" s="489">
        <v>3.5</v>
      </c>
      <c r="N34" s="490" t="s">
        <v>575</v>
      </c>
      <c r="O34" s="491">
        <v>100</v>
      </c>
      <c r="P34" s="492" t="s">
        <v>113</v>
      </c>
    </row>
    <row r="35" spans="1:16" s="210" customFormat="1" ht="27" x14ac:dyDescent="0.75">
      <c r="A35" s="486">
        <v>29</v>
      </c>
      <c r="B35" s="487" t="s">
        <v>92</v>
      </c>
      <c r="C35" s="488" t="s">
        <v>34</v>
      </c>
      <c r="D35" s="487" t="s">
        <v>281</v>
      </c>
      <c r="E35" s="489">
        <v>21</v>
      </c>
      <c r="F35" s="489">
        <v>8</v>
      </c>
      <c r="G35" s="489">
        <v>3.5</v>
      </c>
      <c r="H35" s="489">
        <v>23.5</v>
      </c>
      <c r="I35" s="489">
        <v>22</v>
      </c>
      <c r="J35" s="489">
        <v>0.25</v>
      </c>
      <c r="K35" s="489">
        <v>10</v>
      </c>
      <c r="L35" s="489">
        <v>8</v>
      </c>
      <c r="M35" s="489">
        <v>3.5</v>
      </c>
      <c r="N35" s="490" t="s">
        <v>575</v>
      </c>
      <c r="O35" s="491">
        <v>100</v>
      </c>
      <c r="P35" s="492" t="s">
        <v>113</v>
      </c>
    </row>
    <row r="36" spans="1:16" s="210" customFormat="1" ht="27" x14ac:dyDescent="0.75">
      <c r="A36" s="486">
        <v>30</v>
      </c>
      <c r="B36" s="487" t="s">
        <v>92</v>
      </c>
      <c r="C36" s="488" t="s">
        <v>35</v>
      </c>
      <c r="D36" s="487" t="s">
        <v>282</v>
      </c>
      <c r="E36" s="489">
        <v>21</v>
      </c>
      <c r="F36" s="489">
        <v>8</v>
      </c>
      <c r="G36" s="489">
        <v>3.5</v>
      </c>
      <c r="H36" s="489">
        <v>23.5</v>
      </c>
      <c r="I36" s="489">
        <v>22</v>
      </c>
      <c r="J36" s="489">
        <v>0.25</v>
      </c>
      <c r="K36" s="489">
        <v>10</v>
      </c>
      <c r="L36" s="489">
        <v>8</v>
      </c>
      <c r="M36" s="489">
        <v>3.5</v>
      </c>
      <c r="N36" s="490" t="s">
        <v>575</v>
      </c>
      <c r="O36" s="491">
        <v>100</v>
      </c>
      <c r="P36" s="492" t="s">
        <v>113</v>
      </c>
    </row>
    <row r="37" spans="1:16" s="210" customFormat="1" ht="27" x14ac:dyDescent="0.75">
      <c r="A37" s="486">
        <v>31</v>
      </c>
      <c r="B37" s="487" t="s">
        <v>92</v>
      </c>
      <c r="C37" s="488" t="s">
        <v>36</v>
      </c>
      <c r="D37" s="487" t="s">
        <v>283</v>
      </c>
      <c r="E37" s="489">
        <v>21</v>
      </c>
      <c r="F37" s="489">
        <v>8</v>
      </c>
      <c r="G37" s="489">
        <v>3.5</v>
      </c>
      <c r="H37" s="489">
        <v>23.5</v>
      </c>
      <c r="I37" s="489">
        <v>22</v>
      </c>
      <c r="J37" s="489">
        <v>0.25</v>
      </c>
      <c r="K37" s="489">
        <v>10</v>
      </c>
      <c r="L37" s="489">
        <v>8</v>
      </c>
      <c r="M37" s="489">
        <v>3.5</v>
      </c>
      <c r="N37" s="490" t="s">
        <v>575</v>
      </c>
      <c r="O37" s="491">
        <v>100</v>
      </c>
      <c r="P37" s="492" t="s">
        <v>113</v>
      </c>
    </row>
    <row r="38" spans="1:16" s="210" customFormat="1" ht="27" x14ac:dyDescent="0.75">
      <c r="A38" s="486">
        <v>32</v>
      </c>
      <c r="B38" s="487" t="s">
        <v>92</v>
      </c>
      <c r="C38" s="488" t="s">
        <v>73</v>
      </c>
      <c r="D38" s="487" t="s">
        <v>284</v>
      </c>
      <c r="E38" s="489">
        <v>21</v>
      </c>
      <c r="F38" s="489">
        <v>8</v>
      </c>
      <c r="G38" s="489">
        <v>3.5</v>
      </c>
      <c r="H38" s="489">
        <v>23.5</v>
      </c>
      <c r="I38" s="489">
        <v>22</v>
      </c>
      <c r="J38" s="489">
        <v>0.25</v>
      </c>
      <c r="K38" s="489">
        <v>10</v>
      </c>
      <c r="L38" s="489">
        <v>8</v>
      </c>
      <c r="M38" s="489">
        <v>3.5</v>
      </c>
      <c r="N38" s="490" t="s">
        <v>575</v>
      </c>
      <c r="O38" s="491">
        <v>100</v>
      </c>
      <c r="P38" s="492" t="s">
        <v>113</v>
      </c>
    </row>
    <row r="39" spans="1:16" s="210" customFormat="1" ht="27" x14ac:dyDescent="0.75">
      <c r="A39" s="486">
        <v>33</v>
      </c>
      <c r="B39" s="487" t="s">
        <v>92</v>
      </c>
      <c r="C39" s="488" t="s">
        <v>77</v>
      </c>
      <c r="D39" s="487" t="s">
        <v>285</v>
      </c>
      <c r="E39" s="489">
        <v>21</v>
      </c>
      <c r="F39" s="489">
        <v>8</v>
      </c>
      <c r="G39" s="489">
        <v>3.25</v>
      </c>
      <c r="H39" s="489">
        <v>23.5</v>
      </c>
      <c r="I39" s="489">
        <v>22</v>
      </c>
      <c r="J39" s="489">
        <v>0.25</v>
      </c>
      <c r="K39" s="489">
        <v>10</v>
      </c>
      <c r="L39" s="489">
        <v>7</v>
      </c>
      <c r="M39" s="489">
        <v>3.5</v>
      </c>
      <c r="N39" s="490" t="s">
        <v>575</v>
      </c>
      <c r="O39" s="491">
        <v>98.75</v>
      </c>
      <c r="P39" s="492" t="s">
        <v>113</v>
      </c>
    </row>
    <row r="40" spans="1:16" s="210" customFormat="1" ht="27" x14ac:dyDescent="0.75">
      <c r="A40" s="486">
        <v>34</v>
      </c>
      <c r="B40" s="487" t="s">
        <v>92</v>
      </c>
      <c r="C40" s="488" t="s">
        <v>86</v>
      </c>
      <c r="D40" s="487" t="s">
        <v>286</v>
      </c>
      <c r="E40" s="489">
        <v>21</v>
      </c>
      <c r="F40" s="489">
        <v>8</v>
      </c>
      <c r="G40" s="489">
        <v>3.5</v>
      </c>
      <c r="H40" s="489">
        <v>23.5</v>
      </c>
      <c r="I40" s="489">
        <v>22</v>
      </c>
      <c r="J40" s="489">
        <v>0.25</v>
      </c>
      <c r="K40" s="489">
        <v>10</v>
      </c>
      <c r="L40" s="489">
        <v>8</v>
      </c>
      <c r="M40" s="489">
        <v>3.5</v>
      </c>
      <c r="N40" s="490" t="s">
        <v>575</v>
      </c>
      <c r="O40" s="491">
        <v>100</v>
      </c>
      <c r="P40" s="492" t="s">
        <v>113</v>
      </c>
    </row>
    <row r="41" spans="1:16" s="210" customFormat="1" ht="27" x14ac:dyDescent="0.75">
      <c r="A41" s="492">
        <v>35</v>
      </c>
      <c r="B41" s="493" t="s">
        <v>94</v>
      </c>
      <c r="C41" s="497" t="s">
        <v>4</v>
      </c>
      <c r="D41" s="493" t="s">
        <v>287</v>
      </c>
      <c r="E41" s="489">
        <v>21</v>
      </c>
      <c r="F41" s="489">
        <v>8</v>
      </c>
      <c r="G41" s="489">
        <v>3.5</v>
      </c>
      <c r="H41" s="489">
        <v>23.5</v>
      </c>
      <c r="I41" s="489">
        <v>22</v>
      </c>
      <c r="J41" s="489">
        <v>0.25</v>
      </c>
      <c r="K41" s="489">
        <v>10</v>
      </c>
      <c r="L41" s="489">
        <v>8</v>
      </c>
      <c r="M41" s="489">
        <v>3.5</v>
      </c>
      <c r="N41" s="490" t="s">
        <v>575</v>
      </c>
      <c r="O41" s="491">
        <v>100</v>
      </c>
      <c r="P41" s="492" t="s">
        <v>113</v>
      </c>
    </row>
    <row r="42" spans="1:16" s="210" customFormat="1" ht="27" x14ac:dyDescent="0.75">
      <c r="A42" s="492">
        <v>36</v>
      </c>
      <c r="B42" s="493" t="s">
        <v>94</v>
      </c>
      <c r="C42" s="497" t="s">
        <v>48</v>
      </c>
      <c r="D42" s="493" t="s">
        <v>288</v>
      </c>
      <c r="E42" s="489">
        <v>21</v>
      </c>
      <c r="F42" s="489">
        <v>8</v>
      </c>
      <c r="G42" s="489">
        <v>3.5</v>
      </c>
      <c r="H42" s="489">
        <v>23.5</v>
      </c>
      <c r="I42" s="489">
        <v>21.5</v>
      </c>
      <c r="J42" s="489">
        <v>0.25</v>
      </c>
      <c r="K42" s="489">
        <v>10</v>
      </c>
      <c r="L42" s="489">
        <v>8</v>
      </c>
      <c r="M42" s="489">
        <v>3.5</v>
      </c>
      <c r="N42" s="490" t="s">
        <v>575</v>
      </c>
      <c r="O42" s="491">
        <v>99.5</v>
      </c>
      <c r="P42" s="492" t="s">
        <v>113</v>
      </c>
    </row>
    <row r="43" spans="1:16" s="210" customFormat="1" ht="27" x14ac:dyDescent="0.75">
      <c r="A43" s="492">
        <v>37</v>
      </c>
      <c r="B43" s="493" t="s">
        <v>94</v>
      </c>
      <c r="C43" s="497" t="s">
        <v>49</v>
      </c>
      <c r="D43" s="493" t="s">
        <v>289</v>
      </c>
      <c r="E43" s="489">
        <v>21</v>
      </c>
      <c r="F43" s="489">
        <v>8</v>
      </c>
      <c r="G43" s="489">
        <v>3.5</v>
      </c>
      <c r="H43" s="489">
        <v>23.5</v>
      </c>
      <c r="I43" s="489">
        <v>22</v>
      </c>
      <c r="J43" s="489">
        <v>0.25</v>
      </c>
      <c r="K43" s="489">
        <v>10</v>
      </c>
      <c r="L43" s="489">
        <v>8</v>
      </c>
      <c r="M43" s="489">
        <v>3.5</v>
      </c>
      <c r="N43" s="490" t="s">
        <v>575</v>
      </c>
      <c r="O43" s="491">
        <v>100</v>
      </c>
      <c r="P43" s="492" t="s">
        <v>113</v>
      </c>
    </row>
    <row r="44" spans="1:16" s="210" customFormat="1" ht="27" x14ac:dyDescent="0.75">
      <c r="A44" s="492">
        <v>38</v>
      </c>
      <c r="B44" s="493" t="s">
        <v>94</v>
      </c>
      <c r="C44" s="497" t="s">
        <v>50</v>
      </c>
      <c r="D44" s="493" t="s">
        <v>290</v>
      </c>
      <c r="E44" s="489">
        <v>21</v>
      </c>
      <c r="F44" s="489">
        <v>8</v>
      </c>
      <c r="G44" s="489">
        <v>3.5</v>
      </c>
      <c r="H44" s="489">
        <v>23.5</v>
      </c>
      <c r="I44" s="489">
        <v>22</v>
      </c>
      <c r="J44" s="489">
        <v>0.25</v>
      </c>
      <c r="K44" s="489">
        <v>10</v>
      </c>
      <c r="L44" s="489">
        <v>8</v>
      </c>
      <c r="M44" s="489">
        <v>3.5</v>
      </c>
      <c r="N44" s="490" t="s">
        <v>575</v>
      </c>
      <c r="O44" s="491">
        <v>100</v>
      </c>
      <c r="P44" s="492" t="s">
        <v>113</v>
      </c>
    </row>
    <row r="45" spans="1:16" s="210" customFormat="1" ht="27" x14ac:dyDescent="0.75">
      <c r="A45" s="492">
        <v>39</v>
      </c>
      <c r="B45" s="493" t="s">
        <v>94</v>
      </c>
      <c r="C45" s="497" t="s">
        <v>51</v>
      </c>
      <c r="D45" s="493" t="s">
        <v>291</v>
      </c>
      <c r="E45" s="489">
        <v>21</v>
      </c>
      <c r="F45" s="489">
        <v>8</v>
      </c>
      <c r="G45" s="489">
        <v>3.5</v>
      </c>
      <c r="H45" s="489">
        <v>23.5</v>
      </c>
      <c r="I45" s="489">
        <v>22</v>
      </c>
      <c r="J45" s="489">
        <v>0.25</v>
      </c>
      <c r="K45" s="489">
        <v>10</v>
      </c>
      <c r="L45" s="489">
        <v>8</v>
      </c>
      <c r="M45" s="489">
        <v>3.5</v>
      </c>
      <c r="N45" s="490" t="s">
        <v>575</v>
      </c>
      <c r="O45" s="491">
        <v>100</v>
      </c>
      <c r="P45" s="492" t="s">
        <v>113</v>
      </c>
    </row>
    <row r="46" spans="1:16" s="210" customFormat="1" ht="27" x14ac:dyDescent="0.75">
      <c r="A46" s="492">
        <v>40</v>
      </c>
      <c r="B46" s="493" t="s">
        <v>94</v>
      </c>
      <c r="C46" s="497" t="s">
        <v>52</v>
      </c>
      <c r="D46" s="493" t="s">
        <v>292</v>
      </c>
      <c r="E46" s="489">
        <v>21</v>
      </c>
      <c r="F46" s="489">
        <v>8</v>
      </c>
      <c r="G46" s="489">
        <v>3.5</v>
      </c>
      <c r="H46" s="489">
        <v>23.5</v>
      </c>
      <c r="I46" s="489">
        <v>22</v>
      </c>
      <c r="J46" s="489">
        <v>0.25</v>
      </c>
      <c r="K46" s="489">
        <v>10</v>
      </c>
      <c r="L46" s="489">
        <v>8</v>
      </c>
      <c r="M46" s="489">
        <v>3.5</v>
      </c>
      <c r="N46" s="490" t="s">
        <v>575</v>
      </c>
      <c r="O46" s="491">
        <v>100</v>
      </c>
      <c r="P46" s="492" t="s">
        <v>113</v>
      </c>
    </row>
    <row r="47" spans="1:16" s="210" customFormat="1" ht="27" x14ac:dyDescent="0.75">
      <c r="A47" s="492">
        <v>41</v>
      </c>
      <c r="B47" s="493" t="s">
        <v>94</v>
      </c>
      <c r="C47" s="497" t="s">
        <v>53</v>
      </c>
      <c r="D47" s="493" t="s">
        <v>293</v>
      </c>
      <c r="E47" s="489">
        <v>21</v>
      </c>
      <c r="F47" s="489">
        <v>8</v>
      </c>
      <c r="G47" s="489">
        <v>3.5</v>
      </c>
      <c r="H47" s="489">
        <v>23.5</v>
      </c>
      <c r="I47" s="489">
        <v>22</v>
      </c>
      <c r="J47" s="489">
        <v>0.25</v>
      </c>
      <c r="K47" s="489">
        <v>10</v>
      </c>
      <c r="L47" s="489">
        <v>8</v>
      </c>
      <c r="M47" s="489">
        <v>3.5</v>
      </c>
      <c r="N47" s="490" t="s">
        <v>575</v>
      </c>
      <c r="O47" s="491">
        <v>100</v>
      </c>
      <c r="P47" s="492" t="s">
        <v>113</v>
      </c>
    </row>
    <row r="48" spans="1:16" s="210" customFormat="1" ht="27" x14ac:dyDescent="0.75">
      <c r="A48" s="492">
        <v>42</v>
      </c>
      <c r="B48" s="493" t="s">
        <v>94</v>
      </c>
      <c r="C48" s="497" t="s">
        <v>54</v>
      </c>
      <c r="D48" s="493" t="s">
        <v>554</v>
      </c>
      <c r="E48" s="489">
        <v>21</v>
      </c>
      <c r="F48" s="489">
        <v>8</v>
      </c>
      <c r="G48" s="489">
        <v>3.5</v>
      </c>
      <c r="H48" s="489">
        <v>23.5</v>
      </c>
      <c r="I48" s="489">
        <v>16.5</v>
      </c>
      <c r="J48" s="489">
        <v>0.25</v>
      </c>
      <c r="K48" s="489">
        <v>8</v>
      </c>
      <c r="L48" s="489">
        <v>8</v>
      </c>
      <c r="M48" s="489">
        <v>3.25</v>
      </c>
      <c r="N48" s="490" t="s">
        <v>575</v>
      </c>
      <c r="O48" s="491">
        <v>92.25</v>
      </c>
      <c r="P48" s="492" t="s">
        <v>113</v>
      </c>
    </row>
    <row r="49" spans="1:16" s="210" customFormat="1" ht="27" x14ac:dyDescent="0.75">
      <c r="A49" s="492">
        <v>43</v>
      </c>
      <c r="B49" s="493" t="s">
        <v>94</v>
      </c>
      <c r="C49" s="497" t="s">
        <v>55</v>
      </c>
      <c r="D49" s="493" t="s">
        <v>295</v>
      </c>
      <c r="E49" s="489">
        <v>21</v>
      </c>
      <c r="F49" s="489">
        <v>8</v>
      </c>
      <c r="G49" s="489">
        <v>3.5</v>
      </c>
      <c r="H49" s="489">
        <v>23.5</v>
      </c>
      <c r="I49" s="489">
        <v>22</v>
      </c>
      <c r="J49" s="489">
        <v>0.25</v>
      </c>
      <c r="K49" s="489">
        <v>10</v>
      </c>
      <c r="L49" s="489">
        <v>8</v>
      </c>
      <c r="M49" s="489">
        <v>3.5</v>
      </c>
      <c r="N49" s="490" t="s">
        <v>575</v>
      </c>
      <c r="O49" s="491">
        <v>100</v>
      </c>
      <c r="P49" s="492" t="s">
        <v>113</v>
      </c>
    </row>
    <row r="50" spans="1:16" s="210" customFormat="1" ht="27" x14ac:dyDescent="0.75">
      <c r="A50" s="492">
        <v>44</v>
      </c>
      <c r="B50" s="493" t="s">
        <v>94</v>
      </c>
      <c r="C50" s="497" t="s">
        <v>56</v>
      </c>
      <c r="D50" s="493" t="s">
        <v>296</v>
      </c>
      <c r="E50" s="489">
        <v>21</v>
      </c>
      <c r="F50" s="489">
        <v>8</v>
      </c>
      <c r="G50" s="489">
        <v>3.5</v>
      </c>
      <c r="H50" s="489">
        <v>23.5</v>
      </c>
      <c r="I50" s="489">
        <v>22</v>
      </c>
      <c r="J50" s="489">
        <v>0.25</v>
      </c>
      <c r="K50" s="489">
        <v>10</v>
      </c>
      <c r="L50" s="489">
        <v>8</v>
      </c>
      <c r="M50" s="489">
        <v>3.5</v>
      </c>
      <c r="N50" s="490" t="s">
        <v>575</v>
      </c>
      <c r="O50" s="491">
        <v>100</v>
      </c>
      <c r="P50" s="492" t="s">
        <v>113</v>
      </c>
    </row>
    <row r="51" spans="1:16" s="210" customFormat="1" ht="27" x14ac:dyDescent="0.75">
      <c r="A51" s="492">
        <v>45</v>
      </c>
      <c r="B51" s="493" t="s">
        <v>94</v>
      </c>
      <c r="C51" s="497" t="s">
        <v>57</v>
      </c>
      <c r="D51" s="493" t="s">
        <v>297</v>
      </c>
      <c r="E51" s="489">
        <v>21</v>
      </c>
      <c r="F51" s="489">
        <v>8</v>
      </c>
      <c r="G51" s="489">
        <v>3.5</v>
      </c>
      <c r="H51" s="489">
        <v>23.5</v>
      </c>
      <c r="I51" s="489">
        <v>22</v>
      </c>
      <c r="J51" s="489">
        <v>0.25</v>
      </c>
      <c r="K51" s="489">
        <v>10</v>
      </c>
      <c r="L51" s="489">
        <v>8</v>
      </c>
      <c r="M51" s="489">
        <v>3.5</v>
      </c>
      <c r="N51" s="490" t="s">
        <v>575</v>
      </c>
      <c r="O51" s="491">
        <v>100</v>
      </c>
      <c r="P51" s="492" t="s">
        <v>113</v>
      </c>
    </row>
    <row r="52" spans="1:16" s="210" customFormat="1" ht="27" x14ac:dyDescent="0.75">
      <c r="A52" s="492">
        <v>46</v>
      </c>
      <c r="B52" s="493" t="s">
        <v>94</v>
      </c>
      <c r="C52" s="497" t="s">
        <v>58</v>
      </c>
      <c r="D52" s="493" t="s">
        <v>298</v>
      </c>
      <c r="E52" s="489">
        <v>21</v>
      </c>
      <c r="F52" s="489">
        <v>8</v>
      </c>
      <c r="G52" s="489">
        <v>3.5</v>
      </c>
      <c r="H52" s="489">
        <v>23.5</v>
      </c>
      <c r="I52" s="489">
        <v>22</v>
      </c>
      <c r="J52" s="489">
        <v>0.25</v>
      </c>
      <c r="K52" s="489">
        <v>10</v>
      </c>
      <c r="L52" s="489">
        <v>8</v>
      </c>
      <c r="M52" s="489">
        <v>3.5</v>
      </c>
      <c r="N52" s="490" t="s">
        <v>575</v>
      </c>
      <c r="O52" s="491">
        <v>100</v>
      </c>
      <c r="P52" s="492" t="s">
        <v>113</v>
      </c>
    </row>
    <row r="53" spans="1:16" s="210" customFormat="1" ht="27" x14ac:dyDescent="0.75">
      <c r="A53" s="492">
        <v>47</v>
      </c>
      <c r="B53" s="493" t="s">
        <v>94</v>
      </c>
      <c r="C53" s="497" t="s">
        <v>59</v>
      </c>
      <c r="D53" s="493" t="s">
        <v>299</v>
      </c>
      <c r="E53" s="489">
        <v>21</v>
      </c>
      <c r="F53" s="489">
        <v>8</v>
      </c>
      <c r="G53" s="489">
        <v>3.5</v>
      </c>
      <c r="H53" s="489">
        <v>23.5</v>
      </c>
      <c r="I53" s="489">
        <v>22</v>
      </c>
      <c r="J53" s="489">
        <v>0.25</v>
      </c>
      <c r="K53" s="489">
        <v>10</v>
      </c>
      <c r="L53" s="489">
        <v>8</v>
      </c>
      <c r="M53" s="489">
        <v>3.5</v>
      </c>
      <c r="N53" s="490" t="s">
        <v>575</v>
      </c>
      <c r="O53" s="491">
        <v>100</v>
      </c>
      <c r="P53" s="492" t="s">
        <v>113</v>
      </c>
    </row>
    <row r="54" spans="1:16" s="210" customFormat="1" ht="27" x14ac:dyDescent="0.75">
      <c r="A54" s="492">
        <v>48</v>
      </c>
      <c r="B54" s="493" t="s">
        <v>94</v>
      </c>
      <c r="C54" s="497" t="s">
        <v>60</v>
      </c>
      <c r="D54" s="493" t="s">
        <v>300</v>
      </c>
      <c r="E54" s="489">
        <v>21</v>
      </c>
      <c r="F54" s="489">
        <v>8</v>
      </c>
      <c r="G54" s="489">
        <v>3.5</v>
      </c>
      <c r="H54" s="489">
        <v>23.5</v>
      </c>
      <c r="I54" s="489">
        <v>22</v>
      </c>
      <c r="J54" s="489">
        <v>0.25</v>
      </c>
      <c r="K54" s="489">
        <v>10</v>
      </c>
      <c r="L54" s="489">
        <v>8</v>
      </c>
      <c r="M54" s="489">
        <v>3.5</v>
      </c>
      <c r="N54" s="490" t="s">
        <v>575</v>
      </c>
      <c r="O54" s="491">
        <v>100</v>
      </c>
      <c r="P54" s="492" t="s">
        <v>113</v>
      </c>
    </row>
    <row r="55" spans="1:16" s="210" customFormat="1" ht="27" x14ac:dyDescent="0.75">
      <c r="A55" s="492">
        <v>49</v>
      </c>
      <c r="B55" s="493" t="s">
        <v>94</v>
      </c>
      <c r="C55" s="497" t="s">
        <v>61</v>
      </c>
      <c r="D55" s="493" t="s">
        <v>301</v>
      </c>
      <c r="E55" s="489">
        <v>21</v>
      </c>
      <c r="F55" s="489">
        <v>8</v>
      </c>
      <c r="G55" s="489">
        <v>3.5</v>
      </c>
      <c r="H55" s="489">
        <v>23.5</v>
      </c>
      <c r="I55" s="489">
        <v>22</v>
      </c>
      <c r="J55" s="489">
        <v>0.25</v>
      </c>
      <c r="K55" s="489">
        <v>10</v>
      </c>
      <c r="L55" s="489">
        <v>8</v>
      </c>
      <c r="M55" s="489">
        <v>3.5</v>
      </c>
      <c r="N55" s="490" t="s">
        <v>575</v>
      </c>
      <c r="O55" s="491">
        <v>100</v>
      </c>
      <c r="P55" s="492" t="s">
        <v>113</v>
      </c>
    </row>
    <row r="56" spans="1:16" s="210" customFormat="1" ht="27" x14ac:dyDescent="0.75">
      <c r="A56" s="492">
        <v>50</v>
      </c>
      <c r="B56" s="493" t="s">
        <v>94</v>
      </c>
      <c r="C56" s="497" t="s">
        <v>62</v>
      </c>
      <c r="D56" s="493" t="s">
        <v>302</v>
      </c>
      <c r="E56" s="489">
        <v>21</v>
      </c>
      <c r="F56" s="489">
        <v>8</v>
      </c>
      <c r="G56" s="489">
        <v>3.5</v>
      </c>
      <c r="H56" s="489">
        <v>23.5</v>
      </c>
      <c r="I56" s="489">
        <v>22</v>
      </c>
      <c r="J56" s="489">
        <v>0.25</v>
      </c>
      <c r="K56" s="489">
        <v>10</v>
      </c>
      <c r="L56" s="489">
        <v>8</v>
      </c>
      <c r="M56" s="489">
        <v>3.5</v>
      </c>
      <c r="N56" s="490" t="s">
        <v>575</v>
      </c>
      <c r="O56" s="491">
        <v>100</v>
      </c>
      <c r="P56" s="492" t="s">
        <v>113</v>
      </c>
    </row>
    <row r="57" spans="1:16" s="210" customFormat="1" ht="27" x14ac:dyDescent="0.75">
      <c r="A57" s="492">
        <v>51</v>
      </c>
      <c r="B57" s="493" t="s">
        <v>94</v>
      </c>
      <c r="C57" s="497" t="s">
        <v>75</v>
      </c>
      <c r="D57" s="493" t="s">
        <v>303</v>
      </c>
      <c r="E57" s="489">
        <v>21</v>
      </c>
      <c r="F57" s="489">
        <v>8</v>
      </c>
      <c r="G57" s="489">
        <v>3.5</v>
      </c>
      <c r="H57" s="489">
        <v>23.5</v>
      </c>
      <c r="I57" s="489">
        <v>22</v>
      </c>
      <c r="J57" s="489">
        <v>0.25</v>
      </c>
      <c r="K57" s="489">
        <v>10</v>
      </c>
      <c r="L57" s="489">
        <v>8</v>
      </c>
      <c r="M57" s="489">
        <v>3.5</v>
      </c>
      <c r="N57" s="490" t="s">
        <v>575</v>
      </c>
      <c r="O57" s="491">
        <v>100</v>
      </c>
      <c r="P57" s="492" t="s">
        <v>113</v>
      </c>
    </row>
    <row r="58" spans="1:16" s="210" customFormat="1" ht="27" x14ac:dyDescent="0.75">
      <c r="A58" s="492">
        <v>52</v>
      </c>
      <c r="B58" s="493" t="s">
        <v>94</v>
      </c>
      <c r="C58" s="497" t="s">
        <v>78</v>
      </c>
      <c r="D58" s="493" t="s">
        <v>304</v>
      </c>
      <c r="E58" s="489">
        <v>21</v>
      </c>
      <c r="F58" s="489">
        <v>8</v>
      </c>
      <c r="G58" s="489">
        <v>3.5</v>
      </c>
      <c r="H58" s="489">
        <v>23.5</v>
      </c>
      <c r="I58" s="489">
        <v>22</v>
      </c>
      <c r="J58" s="489">
        <v>0.25</v>
      </c>
      <c r="K58" s="489">
        <v>10</v>
      </c>
      <c r="L58" s="489">
        <v>8</v>
      </c>
      <c r="M58" s="489">
        <v>3.5</v>
      </c>
      <c r="N58" s="490" t="s">
        <v>575</v>
      </c>
      <c r="O58" s="491">
        <v>100</v>
      </c>
      <c r="P58" s="492" t="s">
        <v>113</v>
      </c>
    </row>
    <row r="59" spans="1:16" s="210" customFormat="1" ht="27" x14ac:dyDescent="0.75">
      <c r="A59" s="492">
        <v>53</v>
      </c>
      <c r="B59" s="493" t="s">
        <v>93</v>
      </c>
      <c r="C59" s="497" t="s">
        <v>3</v>
      </c>
      <c r="D59" s="493" t="s">
        <v>305</v>
      </c>
      <c r="E59" s="489">
        <v>21</v>
      </c>
      <c r="F59" s="489">
        <v>8</v>
      </c>
      <c r="G59" s="489">
        <v>3.5</v>
      </c>
      <c r="H59" s="489">
        <v>23.5</v>
      </c>
      <c r="I59" s="489">
        <v>22</v>
      </c>
      <c r="J59" s="489">
        <v>0.25</v>
      </c>
      <c r="K59" s="489">
        <v>8</v>
      </c>
      <c r="L59" s="489">
        <v>8</v>
      </c>
      <c r="M59" s="489">
        <v>3.5</v>
      </c>
      <c r="N59" s="490" t="s">
        <v>575</v>
      </c>
      <c r="O59" s="491">
        <v>98</v>
      </c>
      <c r="P59" s="492" t="s">
        <v>113</v>
      </c>
    </row>
    <row r="60" spans="1:16" s="210" customFormat="1" ht="27" x14ac:dyDescent="0.75">
      <c r="A60" s="492">
        <v>54</v>
      </c>
      <c r="B60" s="493" t="s">
        <v>93</v>
      </c>
      <c r="C60" s="497" t="s">
        <v>39</v>
      </c>
      <c r="D60" s="493" t="s">
        <v>306</v>
      </c>
      <c r="E60" s="489">
        <v>21</v>
      </c>
      <c r="F60" s="489">
        <v>8</v>
      </c>
      <c r="G60" s="489">
        <v>3.5</v>
      </c>
      <c r="H60" s="489">
        <v>23.5</v>
      </c>
      <c r="I60" s="489">
        <v>22</v>
      </c>
      <c r="J60" s="489">
        <v>0.25</v>
      </c>
      <c r="K60" s="489">
        <v>9</v>
      </c>
      <c r="L60" s="489">
        <v>8</v>
      </c>
      <c r="M60" s="489">
        <v>3.5</v>
      </c>
      <c r="N60" s="490" t="s">
        <v>575</v>
      </c>
      <c r="O60" s="491">
        <v>99</v>
      </c>
      <c r="P60" s="498" t="s">
        <v>113</v>
      </c>
    </row>
    <row r="61" spans="1:16" s="210" customFormat="1" ht="27" x14ac:dyDescent="0.75">
      <c r="A61" s="492">
        <v>55</v>
      </c>
      <c r="B61" s="493" t="s">
        <v>93</v>
      </c>
      <c r="C61" s="497" t="s">
        <v>41</v>
      </c>
      <c r="D61" s="493" t="s">
        <v>307</v>
      </c>
      <c r="E61" s="489">
        <v>21</v>
      </c>
      <c r="F61" s="489">
        <v>8</v>
      </c>
      <c r="G61" s="489">
        <v>3.5</v>
      </c>
      <c r="H61" s="489">
        <v>23.5</v>
      </c>
      <c r="I61" s="489">
        <v>22</v>
      </c>
      <c r="J61" s="489">
        <v>0.25</v>
      </c>
      <c r="K61" s="489">
        <v>10</v>
      </c>
      <c r="L61" s="489">
        <v>8</v>
      </c>
      <c r="M61" s="489">
        <v>3.5</v>
      </c>
      <c r="N61" s="490" t="s">
        <v>575</v>
      </c>
      <c r="O61" s="491">
        <v>100</v>
      </c>
      <c r="P61" s="492" t="s">
        <v>113</v>
      </c>
    </row>
    <row r="62" spans="1:16" s="210" customFormat="1" ht="27" x14ac:dyDescent="0.75">
      <c r="A62" s="492">
        <v>56</v>
      </c>
      <c r="B62" s="493" t="s">
        <v>93</v>
      </c>
      <c r="C62" s="497" t="s">
        <v>42</v>
      </c>
      <c r="D62" s="493" t="s">
        <v>308</v>
      </c>
      <c r="E62" s="489">
        <v>21</v>
      </c>
      <c r="F62" s="489">
        <v>8</v>
      </c>
      <c r="G62" s="489">
        <v>3.5</v>
      </c>
      <c r="H62" s="489">
        <v>23.5</v>
      </c>
      <c r="I62" s="489">
        <v>22</v>
      </c>
      <c r="J62" s="489">
        <v>0.25</v>
      </c>
      <c r="K62" s="489">
        <v>10</v>
      </c>
      <c r="L62" s="489">
        <v>8</v>
      </c>
      <c r="M62" s="489">
        <v>3.5</v>
      </c>
      <c r="N62" s="490" t="s">
        <v>575</v>
      </c>
      <c r="O62" s="491">
        <v>100</v>
      </c>
      <c r="P62" s="492" t="s">
        <v>113</v>
      </c>
    </row>
    <row r="63" spans="1:16" s="210" customFormat="1" ht="27" x14ac:dyDescent="0.75">
      <c r="A63" s="492">
        <v>57</v>
      </c>
      <c r="B63" s="493" t="s">
        <v>93</v>
      </c>
      <c r="C63" s="497" t="s">
        <v>74</v>
      </c>
      <c r="D63" s="493" t="s">
        <v>555</v>
      </c>
      <c r="E63" s="489">
        <v>21</v>
      </c>
      <c r="F63" s="489">
        <v>8</v>
      </c>
      <c r="G63" s="489">
        <v>3.5</v>
      </c>
      <c r="H63" s="489">
        <v>23.5</v>
      </c>
      <c r="I63" s="489">
        <v>22</v>
      </c>
      <c r="J63" s="489">
        <v>0.25</v>
      </c>
      <c r="K63" s="489">
        <v>10</v>
      </c>
      <c r="L63" s="489">
        <v>8</v>
      </c>
      <c r="M63" s="489">
        <v>3.5</v>
      </c>
      <c r="N63" s="490" t="s">
        <v>575</v>
      </c>
      <c r="O63" s="491">
        <v>100</v>
      </c>
      <c r="P63" s="492" t="s">
        <v>113</v>
      </c>
    </row>
    <row r="64" spans="1:16" s="210" customFormat="1" ht="27" x14ac:dyDescent="0.75">
      <c r="A64" s="492">
        <v>58</v>
      </c>
      <c r="B64" s="493" t="s">
        <v>93</v>
      </c>
      <c r="C64" s="497" t="s">
        <v>79</v>
      </c>
      <c r="D64" s="493" t="s">
        <v>310</v>
      </c>
      <c r="E64" s="489">
        <v>21</v>
      </c>
      <c r="F64" s="489">
        <v>8</v>
      </c>
      <c r="G64" s="489">
        <v>3.5</v>
      </c>
      <c r="H64" s="489">
        <v>23.5</v>
      </c>
      <c r="I64" s="489">
        <v>22</v>
      </c>
      <c r="J64" s="489">
        <v>0.25</v>
      </c>
      <c r="K64" s="489">
        <v>10</v>
      </c>
      <c r="L64" s="489">
        <v>8</v>
      </c>
      <c r="M64" s="489">
        <v>3.5</v>
      </c>
      <c r="N64" s="490" t="s">
        <v>575</v>
      </c>
      <c r="O64" s="491">
        <v>100</v>
      </c>
      <c r="P64" s="492" t="s">
        <v>113</v>
      </c>
    </row>
    <row r="65" spans="1:16" s="210" customFormat="1" ht="27" x14ac:dyDescent="0.75">
      <c r="A65" s="492">
        <v>59</v>
      </c>
      <c r="B65" s="493" t="s">
        <v>93</v>
      </c>
      <c r="C65" s="497" t="s">
        <v>83</v>
      </c>
      <c r="D65" s="493" t="s">
        <v>311</v>
      </c>
      <c r="E65" s="489">
        <v>21</v>
      </c>
      <c r="F65" s="489">
        <v>8</v>
      </c>
      <c r="G65" s="489">
        <v>3.5</v>
      </c>
      <c r="H65" s="489">
        <v>23.5</v>
      </c>
      <c r="I65" s="489">
        <v>22</v>
      </c>
      <c r="J65" s="489">
        <v>0.25</v>
      </c>
      <c r="K65" s="489">
        <v>9</v>
      </c>
      <c r="L65" s="489">
        <v>8</v>
      </c>
      <c r="M65" s="489">
        <v>3.5</v>
      </c>
      <c r="N65" s="490" t="s">
        <v>575</v>
      </c>
      <c r="O65" s="491">
        <v>99</v>
      </c>
      <c r="P65" s="492" t="s">
        <v>113</v>
      </c>
    </row>
    <row r="66" spans="1:16" s="210" customFormat="1" ht="27" x14ac:dyDescent="0.75">
      <c r="A66" s="492">
        <v>60</v>
      </c>
      <c r="B66" s="493" t="s">
        <v>93</v>
      </c>
      <c r="C66" s="497" t="s">
        <v>84</v>
      </c>
      <c r="D66" s="493" t="s">
        <v>312</v>
      </c>
      <c r="E66" s="489">
        <v>21</v>
      </c>
      <c r="F66" s="489">
        <v>8</v>
      </c>
      <c r="G66" s="489">
        <v>3.5</v>
      </c>
      <c r="H66" s="489">
        <v>23.5</v>
      </c>
      <c r="I66" s="489">
        <v>22</v>
      </c>
      <c r="J66" s="489">
        <v>0.25</v>
      </c>
      <c r="K66" s="489">
        <v>8</v>
      </c>
      <c r="L66" s="489">
        <v>8</v>
      </c>
      <c r="M66" s="489">
        <v>3.5</v>
      </c>
      <c r="N66" s="490" t="s">
        <v>575</v>
      </c>
      <c r="O66" s="491">
        <v>98</v>
      </c>
      <c r="P66" s="492" t="s">
        <v>113</v>
      </c>
    </row>
    <row r="67" spans="1:16" s="210" customFormat="1" ht="27" x14ac:dyDescent="0.75">
      <c r="A67" s="486">
        <v>61</v>
      </c>
      <c r="B67" s="487" t="s">
        <v>93</v>
      </c>
      <c r="C67" s="488" t="s">
        <v>85</v>
      </c>
      <c r="D67" s="487" t="s">
        <v>313</v>
      </c>
      <c r="E67" s="489">
        <v>21</v>
      </c>
      <c r="F67" s="489">
        <v>8</v>
      </c>
      <c r="G67" s="489">
        <v>3.5</v>
      </c>
      <c r="H67" s="489">
        <v>23.5</v>
      </c>
      <c r="I67" s="489">
        <v>19</v>
      </c>
      <c r="J67" s="489">
        <v>0.25</v>
      </c>
      <c r="K67" s="489">
        <v>10</v>
      </c>
      <c r="L67" s="489">
        <v>8</v>
      </c>
      <c r="M67" s="489">
        <v>3.5</v>
      </c>
      <c r="N67" s="490" t="s">
        <v>575</v>
      </c>
      <c r="O67" s="491">
        <v>97</v>
      </c>
      <c r="P67" s="492" t="s">
        <v>113</v>
      </c>
    </row>
    <row r="68" spans="1:16" s="210" customFormat="1" ht="27" x14ac:dyDescent="0.75">
      <c r="A68" s="492">
        <v>62</v>
      </c>
      <c r="B68" s="493" t="s">
        <v>90</v>
      </c>
      <c r="C68" s="497" t="s">
        <v>1</v>
      </c>
      <c r="D68" s="493" t="s">
        <v>314</v>
      </c>
      <c r="E68" s="489">
        <v>21</v>
      </c>
      <c r="F68" s="489">
        <v>8</v>
      </c>
      <c r="G68" s="489">
        <v>3.5</v>
      </c>
      <c r="H68" s="489">
        <v>23.5</v>
      </c>
      <c r="I68" s="489">
        <v>19.5</v>
      </c>
      <c r="J68" s="489">
        <v>0.25</v>
      </c>
      <c r="K68" s="489">
        <v>10</v>
      </c>
      <c r="L68" s="489">
        <v>8</v>
      </c>
      <c r="M68" s="489">
        <v>3.5</v>
      </c>
      <c r="N68" s="490" t="s">
        <v>575</v>
      </c>
      <c r="O68" s="491">
        <v>97.5</v>
      </c>
      <c r="P68" s="492" t="s">
        <v>113</v>
      </c>
    </row>
    <row r="69" spans="1:16" s="210" customFormat="1" ht="27" x14ac:dyDescent="0.75">
      <c r="A69" s="492">
        <v>63</v>
      </c>
      <c r="B69" s="493" t="s">
        <v>90</v>
      </c>
      <c r="C69" s="497" t="s">
        <v>6</v>
      </c>
      <c r="D69" s="493" t="s">
        <v>315</v>
      </c>
      <c r="E69" s="489">
        <v>18</v>
      </c>
      <c r="F69" s="489">
        <v>8</v>
      </c>
      <c r="G69" s="489">
        <v>3.5</v>
      </c>
      <c r="H69" s="489">
        <v>23.5</v>
      </c>
      <c r="I69" s="489">
        <v>21.5</v>
      </c>
      <c r="J69" s="489">
        <v>0.25</v>
      </c>
      <c r="K69" s="489">
        <v>10</v>
      </c>
      <c r="L69" s="489">
        <v>8</v>
      </c>
      <c r="M69" s="489">
        <v>3.5</v>
      </c>
      <c r="N69" s="490" t="s">
        <v>575</v>
      </c>
      <c r="O69" s="491">
        <v>96.5</v>
      </c>
      <c r="P69" s="492" t="s">
        <v>113</v>
      </c>
    </row>
    <row r="70" spans="1:16" s="210" customFormat="1" ht="27" x14ac:dyDescent="0.75">
      <c r="A70" s="492">
        <v>64</v>
      </c>
      <c r="B70" s="493" t="s">
        <v>90</v>
      </c>
      <c r="C70" s="497" t="s">
        <v>7</v>
      </c>
      <c r="D70" s="493" t="s">
        <v>316</v>
      </c>
      <c r="E70" s="489">
        <v>18</v>
      </c>
      <c r="F70" s="489">
        <v>8</v>
      </c>
      <c r="G70" s="489">
        <v>3.5</v>
      </c>
      <c r="H70" s="489">
        <v>23.5</v>
      </c>
      <c r="I70" s="489">
        <v>22</v>
      </c>
      <c r="J70" s="489">
        <v>0.25</v>
      </c>
      <c r="K70" s="489">
        <v>10</v>
      </c>
      <c r="L70" s="489">
        <v>8</v>
      </c>
      <c r="M70" s="489">
        <v>3.5</v>
      </c>
      <c r="N70" s="490" t="s">
        <v>575</v>
      </c>
      <c r="O70" s="491">
        <v>97</v>
      </c>
      <c r="P70" s="492" t="s">
        <v>113</v>
      </c>
    </row>
    <row r="71" spans="1:16" s="210" customFormat="1" ht="27" x14ac:dyDescent="0.75">
      <c r="A71" s="492">
        <v>65</v>
      </c>
      <c r="B71" s="493" t="s">
        <v>90</v>
      </c>
      <c r="C71" s="497" t="s">
        <v>8</v>
      </c>
      <c r="D71" s="493" t="s">
        <v>317</v>
      </c>
      <c r="E71" s="489">
        <v>21</v>
      </c>
      <c r="F71" s="489">
        <v>8</v>
      </c>
      <c r="G71" s="489">
        <v>3.5</v>
      </c>
      <c r="H71" s="489">
        <v>23.5</v>
      </c>
      <c r="I71" s="489">
        <v>22</v>
      </c>
      <c r="J71" s="489">
        <v>0.25</v>
      </c>
      <c r="K71" s="489">
        <v>10</v>
      </c>
      <c r="L71" s="489">
        <v>8</v>
      </c>
      <c r="M71" s="489">
        <v>3.5</v>
      </c>
      <c r="N71" s="490" t="s">
        <v>575</v>
      </c>
      <c r="O71" s="491">
        <v>100</v>
      </c>
      <c r="P71" s="492" t="s">
        <v>113</v>
      </c>
    </row>
    <row r="72" spans="1:16" s="210" customFormat="1" ht="27" x14ac:dyDescent="0.75">
      <c r="A72" s="492">
        <v>66</v>
      </c>
      <c r="B72" s="493" t="s">
        <v>90</v>
      </c>
      <c r="C72" s="497" t="s">
        <v>9</v>
      </c>
      <c r="D72" s="493" t="s">
        <v>318</v>
      </c>
      <c r="E72" s="489">
        <v>18</v>
      </c>
      <c r="F72" s="489">
        <v>8</v>
      </c>
      <c r="G72" s="489">
        <v>3.5</v>
      </c>
      <c r="H72" s="489">
        <v>23.5</v>
      </c>
      <c r="I72" s="489">
        <v>22</v>
      </c>
      <c r="J72" s="489">
        <v>0.25</v>
      </c>
      <c r="K72" s="489">
        <v>10</v>
      </c>
      <c r="L72" s="489">
        <v>8</v>
      </c>
      <c r="M72" s="489">
        <v>3.5</v>
      </c>
      <c r="N72" s="490" t="s">
        <v>575</v>
      </c>
      <c r="O72" s="491">
        <v>97</v>
      </c>
      <c r="P72" s="492" t="s">
        <v>113</v>
      </c>
    </row>
    <row r="73" spans="1:16" s="210" customFormat="1" ht="27" x14ac:dyDescent="0.75">
      <c r="A73" s="492">
        <v>67</v>
      </c>
      <c r="B73" s="493" t="s">
        <v>90</v>
      </c>
      <c r="C73" s="497" t="s">
        <v>80</v>
      </c>
      <c r="D73" s="493" t="s">
        <v>319</v>
      </c>
      <c r="E73" s="489">
        <v>21</v>
      </c>
      <c r="F73" s="489">
        <v>8</v>
      </c>
      <c r="G73" s="489">
        <v>3.5</v>
      </c>
      <c r="H73" s="489">
        <v>23.5</v>
      </c>
      <c r="I73" s="489">
        <v>22</v>
      </c>
      <c r="J73" s="489">
        <v>0.25</v>
      </c>
      <c r="K73" s="489">
        <v>10</v>
      </c>
      <c r="L73" s="489">
        <v>8</v>
      </c>
      <c r="M73" s="489">
        <v>3.5</v>
      </c>
      <c r="N73" s="490" t="s">
        <v>575</v>
      </c>
      <c r="O73" s="491">
        <v>100</v>
      </c>
      <c r="P73" s="492" t="s">
        <v>113</v>
      </c>
    </row>
    <row r="74" spans="1:16" s="210" customFormat="1" ht="27" x14ac:dyDescent="0.75">
      <c r="A74" s="492">
        <v>68</v>
      </c>
      <c r="B74" s="493" t="s">
        <v>91</v>
      </c>
      <c r="C74" s="497" t="s">
        <v>0</v>
      </c>
      <c r="D74" s="493" t="s">
        <v>320</v>
      </c>
      <c r="E74" s="489">
        <v>21</v>
      </c>
      <c r="F74" s="489">
        <v>8</v>
      </c>
      <c r="G74" s="489">
        <v>3.5</v>
      </c>
      <c r="H74" s="489">
        <v>23.5</v>
      </c>
      <c r="I74" s="489">
        <v>22</v>
      </c>
      <c r="J74" s="489">
        <v>0.25</v>
      </c>
      <c r="K74" s="489">
        <v>8</v>
      </c>
      <c r="L74" s="489">
        <v>8</v>
      </c>
      <c r="M74" s="489">
        <v>3.5</v>
      </c>
      <c r="N74" s="490">
        <v>0.25</v>
      </c>
      <c r="O74" s="491">
        <v>98</v>
      </c>
      <c r="P74" s="492" t="s">
        <v>113</v>
      </c>
    </row>
    <row r="75" spans="1:16" s="210" customFormat="1" ht="27" x14ac:dyDescent="0.75">
      <c r="A75" s="486">
        <v>69</v>
      </c>
      <c r="B75" s="487" t="s">
        <v>91</v>
      </c>
      <c r="C75" s="488" t="s">
        <v>10</v>
      </c>
      <c r="D75" s="487" t="s">
        <v>321</v>
      </c>
      <c r="E75" s="489">
        <v>21</v>
      </c>
      <c r="F75" s="489">
        <v>8</v>
      </c>
      <c r="G75" s="489">
        <v>3.5</v>
      </c>
      <c r="H75" s="489">
        <v>23.5</v>
      </c>
      <c r="I75" s="489">
        <v>22</v>
      </c>
      <c r="J75" s="489">
        <v>0.25</v>
      </c>
      <c r="K75" s="489">
        <v>10</v>
      </c>
      <c r="L75" s="489">
        <v>8</v>
      </c>
      <c r="M75" s="489">
        <v>3.5</v>
      </c>
      <c r="N75" s="490">
        <v>0.25</v>
      </c>
      <c r="O75" s="491">
        <v>100</v>
      </c>
      <c r="P75" s="492" t="s">
        <v>113</v>
      </c>
    </row>
    <row r="76" spans="1:16" s="210" customFormat="1" ht="27" x14ac:dyDescent="0.75">
      <c r="A76" s="486">
        <v>70</v>
      </c>
      <c r="B76" s="487" t="s">
        <v>91</v>
      </c>
      <c r="C76" s="488" t="s">
        <v>11</v>
      </c>
      <c r="D76" s="487" t="s">
        <v>322</v>
      </c>
      <c r="E76" s="489">
        <v>21</v>
      </c>
      <c r="F76" s="489">
        <v>8</v>
      </c>
      <c r="G76" s="489">
        <v>3.5</v>
      </c>
      <c r="H76" s="489">
        <v>23.5</v>
      </c>
      <c r="I76" s="489">
        <v>22</v>
      </c>
      <c r="J76" s="489">
        <v>0.25</v>
      </c>
      <c r="K76" s="489">
        <v>10</v>
      </c>
      <c r="L76" s="489">
        <v>8</v>
      </c>
      <c r="M76" s="489">
        <v>3.5</v>
      </c>
      <c r="N76" s="490">
        <v>0.25</v>
      </c>
      <c r="O76" s="491">
        <v>100</v>
      </c>
      <c r="P76" s="492" t="s">
        <v>113</v>
      </c>
    </row>
    <row r="77" spans="1:16" s="210" customFormat="1" ht="27" x14ac:dyDescent="0.75">
      <c r="A77" s="486">
        <v>71</v>
      </c>
      <c r="B77" s="487" t="s">
        <v>91</v>
      </c>
      <c r="C77" s="488" t="s">
        <v>12</v>
      </c>
      <c r="D77" s="487" t="s">
        <v>323</v>
      </c>
      <c r="E77" s="489">
        <v>21</v>
      </c>
      <c r="F77" s="489">
        <v>8</v>
      </c>
      <c r="G77" s="489">
        <v>3.5</v>
      </c>
      <c r="H77" s="489">
        <v>23.5</v>
      </c>
      <c r="I77" s="489">
        <v>20.5</v>
      </c>
      <c r="J77" s="489">
        <v>0.25</v>
      </c>
      <c r="K77" s="489">
        <v>9</v>
      </c>
      <c r="L77" s="489">
        <v>8</v>
      </c>
      <c r="M77" s="489">
        <v>3.5</v>
      </c>
      <c r="N77" s="490">
        <v>0.25</v>
      </c>
      <c r="O77" s="491">
        <v>97.5</v>
      </c>
      <c r="P77" s="492" t="s">
        <v>113</v>
      </c>
    </row>
    <row r="78" spans="1:16" s="210" customFormat="1" ht="27" x14ac:dyDescent="0.75">
      <c r="A78" s="486">
        <v>72</v>
      </c>
      <c r="B78" s="487" t="s">
        <v>91</v>
      </c>
      <c r="C78" s="488" t="s">
        <v>13</v>
      </c>
      <c r="D78" s="487" t="s">
        <v>324</v>
      </c>
      <c r="E78" s="489">
        <v>18</v>
      </c>
      <c r="F78" s="489">
        <v>8</v>
      </c>
      <c r="G78" s="489">
        <v>3.5</v>
      </c>
      <c r="H78" s="489">
        <v>23.5</v>
      </c>
      <c r="I78" s="489">
        <v>22</v>
      </c>
      <c r="J78" s="489">
        <v>0.25</v>
      </c>
      <c r="K78" s="489">
        <v>10</v>
      </c>
      <c r="L78" s="489">
        <v>8</v>
      </c>
      <c r="M78" s="489">
        <v>3.5</v>
      </c>
      <c r="N78" s="490">
        <v>0.25</v>
      </c>
      <c r="O78" s="491">
        <v>97</v>
      </c>
      <c r="P78" s="492" t="s">
        <v>113</v>
      </c>
    </row>
    <row r="79" spans="1:16" s="210" customFormat="1" ht="27" x14ac:dyDescent="0.75">
      <c r="A79" s="486">
        <v>73</v>
      </c>
      <c r="B79" s="487" t="s">
        <v>91</v>
      </c>
      <c r="C79" s="488" t="s">
        <v>14</v>
      </c>
      <c r="D79" s="487" t="s">
        <v>325</v>
      </c>
      <c r="E79" s="489">
        <v>21</v>
      </c>
      <c r="F79" s="489">
        <v>8</v>
      </c>
      <c r="G79" s="489">
        <v>3.5</v>
      </c>
      <c r="H79" s="489">
        <v>23.5</v>
      </c>
      <c r="I79" s="489">
        <v>22</v>
      </c>
      <c r="J79" s="489">
        <v>0.25</v>
      </c>
      <c r="K79" s="489">
        <v>10</v>
      </c>
      <c r="L79" s="489">
        <v>8</v>
      </c>
      <c r="M79" s="489">
        <v>3.5</v>
      </c>
      <c r="N79" s="490">
        <v>0.25</v>
      </c>
      <c r="O79" s="491">
        <v>100</v>
      </c>
      <c r="P79" s="492" t="s">
        <v>113</v>
      </c>
    </row>
    <row r="80" spans="1:16" s="210" customFormat="1" ht="27" x14ac:dyDescent="0.75">
      <c r="A80" s="486">
        <v>74</v>
      </c>
      <c r="B80" s="487" t="s">
        <v>91</v>
      </c>
      <c r="C80" s="488" t="s">
        <v>15</v>
      </c>
      <c r="D80" s="487" t="s">
        <v>326</v>
      </c>
      <c r="E80" s="489">
        <v>21</v>
      </c>
      <c r="F80" s="489">
        <v>8</v>
      </c>
      <c r="G80" s="489">
        <v>3.5</v>
      </c>
      <c r="H80" s="489">
        <v>23.5</v>
      </c>
      <c r="I80" s="489">
        <v>22</v>
      </c>
      <c r="J80" s="489">
        <v>0.25</v>
      </c>
      <c r="K80" s="489">
        <v>10</v>
      </c>
      <c r="L80" s="489">
        <v>8</v>
      </c>
      <c r="M80" s="489">
        <v>3.5</v>
      </c>
      <c r="N80" s="490">
        <v>0.25</v>
      </c>
      <c r="O80" s="491">
        <v>100</v>
      </c>
      <c r="P80" s="492" t="s">
        <v>113</v>
      </c>
    </row>
    <row r="81" spans="1:16" s="210" customFormat="1" ht="27" x14ac:dyDescent="0.75">
      <c r="A81" s="486">
        <v>75</v>
      </c>
      <c r="B81" s="487" t="s">
        <v>91</v>
      </c>
      <c r="C81" s="488" t="s">
        <v>16</v>
      </c>
      <c r="D81" s="487" t="s">
        <v>327</v>
      </c>
      <c r="E81" s="489">
        <v>21</v>
      </c>
      <c r="F81" s="489">
        <v>8</v>
      </c>
      <c r="G81" s="489">
        <v>3</v>
      </c>
      <c r="H81" s="489">
        <v>23.5</v>
      </c>
      <c r="I81" s="489">
        <v>20.5</v>
      </c>
      <c r="J81" s="489">
        <v>0.25</v>
      </c>
      <c r="K81" s="489">
        <v>9</v>
      </c>
      <c r="L81" s="489">
        <v>8</v>
      </c>
      <c r="M81" s="489">
        <v>3.5</v>
      </c>
      <c r="N81" s="490">
        <v>0.25</v>
      </c>
      <c r="O81" s="491">
        <v>97</v>
      </c>
      <c r="P81" s="492" t="s">
        <v>113</v>
      </c>
    </row>
    <row r="82" spans="1:16" s="210" customFormat="1" ht="27" x14ac:dyDescent="0.75">
      <c r="A82" s="486">
        <v>76</v>
      </c>
      <c r="B82" s="487" t="s">
        <v>91</v>
      </c>
      <c r="C82" s="488" t="s">
        <v>17</v>
      </c>
      <c r="D82" s="487" t="s">
        <v>328</v>
      </c>
      <c r="E82" s="489">
        <v>21</v>
      </c>
      <c r="F82" s="489">
        <v>8</v>
      </c>
      <c r="G82" s="489">
        <v>3.5</v>
      </c>
      <c r="H82" s="489">
        <v>23.5</v>
      </c>
      <c r="I82" s="489">
        <v>22</v>
      </c>
      <c r="J82" s="489">
        <v>0.25</v>
      </c>
      <c r="K82" s="489">
        <v>10</v>
      </c>
      <c r="L82" s="489">
        <v>8</v>
      </c>
      <c r="M82" s="489">
        <v>3.5</v>
      </c>
      <c r="N82" s="490">
        <v>0.25</v>
      </c>
      <c r="O82" s="491">
        <v>100</v>
      </c>
      <c r="P82" s="492" t="s">
        <v>113</v>
      </c>
    </row>
    <row r="83" spans="1:16" s="210" customFormat="1" ht="27" x14ac:dyDescent="0.75">
      <c r="A83" s="486">
        <v>77</v>
      </c>
      <c r="B83" s="487" t="s">
        <v>91</v>
      </c>
      <c r="C83" s="488" t="s">
        <v>18</v>
      </c>
      <c r="D83" s="487" t="s">
        <v>329</v>
      </c>
      <c r="E83" s="489">
        <v>21</v>
      </c>
      <c r="F83" s="489">
        <v>8</v>
      </c>
      <c r="G83" s="489">
        <v>3.5</v>
      </c>
      <c r="H83" s="489">
        <v>23.5</v>
      </c>
      <c r="I83" s="489">
        <v>22</v>
      </c>
      <c r="J83" s="489">
        <v>0.25</v>
      </c>
      <c r="K83" s="489">
        <v>10</v>
      </c>
      <c r="L83" s="489">
        <v>8</v>
      </c>
      <c r="M83" s="489">
        <v>3.5</v>
      </c>
      <c r="N83" s="490">
        <v>0.25</v>
      </c>
      <c r="O83" s="491">
        <v>100</v>
      </c>
      <c r="P83" s="492" t="s">
        <v>113</v>
      </c>
    </row>
    <row r="84" spans="1:16" s="210" customFormat="1" ht="27" x14ac:dyDescent="0.75">
      <c r="A84" s="486">
        <v>78</v>
      </c>
      <c r="B84" s="487" t="s">
        <v>91</v>
      </c>
      <c r="C84" s="488" t="s">
        <v>19</v>
      </c>
      <c r="D84" s="487" t="s">
        <v>330</v>
      </c>
      <c r="E84" s="489">
        <v>21</v>
      </c>
      <c r="F84" s="489">
        <v>8</v>
      </c>
      <c r="G84" s="489">
        <v>3.5</v>
      </c>
      <c r="H84" s="489">
        <v>23.5</v>
      </c>
      <c r="I84" s="489">
        <v>22</v>
      </c>
      <c r="J84" s="489">
        <v>0.25</v>
      </c>
      <c r="K84" s="489">
        <v>10</v>
      </c>
      <c r="L84" s="489">
        <v>8</v>
      </c>
      <c r="M84" s="489">
        <v>3.5</v>
      </c>
      <c r="N84" s="490">
        <v>0.25</v>
      </c>
      <c r="O84" s="491">
        <v>100</v>
      </c>
      <c r="P84" s="492" t="s">
        <v>113</v>
      </c>
    </row>
    <row r="85" spans="1:16" s="210" customFormat="1" ht="27" x14ac:dyDescent="0.75">
      <c r="A85" s="486">
        <v>79</v>
      </c>
      <c r="B85" s="487" t="s">
        <v>91</v>
      </c>
      <c r="C85" s="488" t="s">
        <v>20</v>
      </c>
      <c r="D85" s="487" t="s">
        <v>331</v>
      </c>
      <c r="E85" s="489">
        <v>21</v>
      </c>
      <c r="F85" s="489">
        <v>8</v>
      </c>
      <c r="G85" s="489">
        <v>3.5</v>
      </c>
      <c r="H85" s="489">
        <v>23.5</v>
      </c>
      <c r="I85" s="489">
        <v>22</v>
      </c>
      <c r="J85" s="489">
        <v>0.25</v>
      </c>
      <c r="K85" s="489">
        <v>9</v>
      </c>
      <c r="L85" s="489">
        <v>8</v>
      </c>
      <c r="M85" s="489">
        <v>3.5</v>
      </c>
      <c r="N85" s="490">
        <v>0.25</v>
      </c>
      <c r="O85" s="491">
        <v>99</v>
      </c>
      <c r="P85" s="492" t="s">
        <v>113</v>
      </c>
    </row>
    <row r="86" spans="1:16" s="210" customFormat="1" ht="27" x14ac:dyDescent="0.75">
      <c r="A86" s="486">
        <v>80</v>
      </c>
      <c r="B86" s="487" t="s">
        <v>91</v>
      </c>
      <c r="C86" s="488" t="s">
        <v>21</v>
      </c>
      <c r="D86" s="487" t="s">
        <v>332</v>
      </c>
      <c r="E86" s="489">
        <v>21</v>
      </c>
      <c r="F86" s="489">
        <v>8</v>
      </c>
      <c r="G86" s="489">
        <v>3.5</v>
      </c>
      <c r="H86" s="489">
        <v>23.5</v>
      </c>
      <c r="I86" s="489">
        <v>22</v>
      </c>
      <c r="J86" s="489">
        <v>0.25</v>
      </c>
      <c r="K86" s="489">
        <v>10</v>
      </c>
      <c r="L86" s="489">
        <v>8</v>
      </c>
      <c r="M86" s="489">
        <v>3.5</v>
      </c>
      <c r="N86" s="490">
        <v>0.25</v>
      </c>
      <c r="O86" s="491">
        <v>100</v>
      </c>
      <c r="P86" s="492" t="s">
        <v>113</v>
      </c>
    </row>
    <row r="87" spans="1:16" s="210" customFormat="1" ht="27" x14ac:dyDescent="0.75">
      <c r="A87" s="486">
        <v>81</v>
      </c>
      <c r="B87" s="487" t="s">
        <v>91</v>
      </c>
      <c r="C87" s="488" t="s">
        <v>22</v>
      </c>
      <c r="D87" s="487" t="s">
        <v>333</v>
      </c>
      <c r="E87" s="489">
        <v>21</v>
      </c>
      <c r="F87" s="489">
        <v>8</v>
      </c>
      <c r="G87" s="489">
        <v>3.5</v>
      </c>
      <c r="H87" s="489">
        <v>23.5</v>
      </c>
      <c r="I87" s="489">
        <v>22</v>
      </c>
      <c r="J87" s="489">
        <v>0.25</v>
      </c>
      <c r="K87" s="489">
        <v>10</v>
      </c>
      <c r="L87" s="489">
        <v>8</v>
      </c>
      <c r="M87" s="489">
        <v>3.5</v>
      </c>
      <c r="N87" s="490">
        <v>0.25</v>
      </c>
      <c r="O87" s="491">
        <v>100</v>
      </c>
      <c r="P87" s="492" t="s">
        <v>113</v>
      </c>
    </row>
    <row r="88" spans="1:16" s="210" customFormat="1" ht="27" x14ac:dyDescent="0.75">
      <c r="A88" s="486">
        <v>82</v>
      </c>
      <c r="B88" s="487" t="s">
        <v>91</v>
      </c>
      <c r="C88" s="488" t="s">
        <v>23</v>
      </c>
      <c r="D88" s="487" t="s">
        <v>334</v>
      </c>
      <c r="E88" s="489">
        <v>21</v>
      </c>
      <c r="F88" s="489">
        <v>8</v>
      </c>
      <c r="G88" s="489">
        <v>3.5</v>
      </c>
      <c r="H88" s="489">
        <v>23.5</v>
      </c>
      <c r="I88" s="489">
        <v>22</v>
      </c>
      <c r="J88" s="489">
        <v>0.25</v>
      </c>
      <c r="K88" s="489">
        <v>10</v>
      </c>
      <c r="L88" s="489">
        <v>8</v>
      </c>
      <c r="M88" s="489">
        <v>3.25</v>
      </c>
      <c r="N88" s="490">
        <v>0.25</v>
      </c>
      <c r="O88" s="491">
        <v>99.75</v>
      </c>
      <c r="P88" s="492" t="s">
        <v>113</v>
      </c>
    </row>
    <row r="89" spans="1:16" s="210" customFormat="1" ht="27" x14ac:dyDescent="0.75">
      <c r="A89" s="486">
        <v>83</v>
      </c>
      <c r="B89" s="487" t="s">
        <v>91</v>
      </c>
      <c r="C89" s="488" t="s">
        <v>24</v>
      </c>
      <c r="D89" s="487" t="s">
        <v>335</v>
      </c>
      <c r="E89" s="489">
        <v>21</v>
      </c>
      <c r="F89" s="489">
        <v>8</v>
      </c>
      <c r="G89" s="489">
        <v>3.5</v>
      </c>
      <c r="H89" s="489">
        <v>23.5</v>
      </c>
      <c r="I89" s="489">
        <v>22</v>
      </c>
      <c r="J89" s="489">
        <v>0.25</v>
      </c>
      <c r="K89" s="489">
        <v>10</v>
      </c>
      <c r="L89" s="489">
        <v>8</v>
      </c>
      <c r="M89" s="489">
        <v>3.5</v>
      </c>
      <c r="N89" s="490">
        <v>0.25</v>
      </c>
      <c r="O89" s="491">
        <v>100</v>
      </c>
      <c r="P89" s="492" t="s">
        <v>113</v>
      </c>
    </row>
    <row r="90" spans="1:16" s="210" customFormat="1" ht="27" x14ac:dyDescent="0.75">
      <c r="A90" s="486">
        <v>84</v>
      </c>
      <c r="B90" s="487" t="s">
        <v>91</v>
      </c>
      <c r="C90" s="488" t="s">
        <v>25</v>
      </c>
      <c r="D90" s="487" t="s">
        <v>336</v>
      </c>
      <c r="E90" s="489">
        <v>21</v>
      </c>
      <c r="F90" s="489">
        <v>8</v>
      </c>
      <c r="G90" s="489">
        <v>3.5</v>
      </c>
      <c r="H90" s="489">
        <v>23.5</v>
      </c>
      <c r="I90" s="489">
        <v>22</v>
      </c>
      <c r="J90" s="489">
        <v>0.25</v>
      </c>
      <c r="K90" s="489">
        <v>10</v>
      </c>
      <c r="L90" s="489">
        <v>8</v>
      </c>
      <c r="M90" s="489">
        <v>3.5</v>
      </c>
      <c r="N90" s="490">
        <v>0.25</v>
      </c>
      <c r="O90" s="491">
        <v>100</v>
      </c>
      <c r="P90" s="492" t="s">
        <v>113</v>
      </c>
    </row>
    <row r="91" spans="1:16" ht="27" x14ac:dyDescent="0.75">
      <c r="A91" s="486">
        <v>85</v>
      </c>
      <c r="B91" s="487" t="s">
        <v>91</v>
      </c>
      <c r="C91" s="488" t="s">
        <v>26</v>
      </c>
      <c r="D91" s="487" t="s">
        <v>337</v>
      </c>
      <c r="E91" s="489">
        <v>21</v>
      </c>
      <c r="F91" s="489">
        <v>8</v>
      </c>
      <c r="G91" s="489">
        <v>3.5</v>
      </c>
      <c r="H91" s="489">
        <v>23.5</v>
      </c>
      <c r="I91" s="489">
        <v>22</v>
      </c>
      <c r="J91" s="489">
        <v>0.25</v>
      </c>
      <c r="K91" s="489">
        <v>10</v>
      </c>
      <c r="L91" s="489">
        <v>8</v>
      </c>
      <c r="M91" s="489">
        <v>3.5</v>
      </c>
      <c r="N91" s="490">
        <v>0.25</v>
      </c>
      <c r="O91" s="491">
        <v>100</v>
      </c>
      <c r="P91" s="492" t="s">
        <v>113</v>
      </c>
    </row>
    <row r="92" spans="1:16" ht="27" x14ac:dyDescent="0.75">
      <c r="A92" s="486">
        <v>86</v>
      </c>
      <c r="B92" s="487" t="s">
        <v>91</v>
      </c>
      <c r="C92" s="488" t="s">
        <v>72</v>
      </c>
      <c r="D92" s="487" t="s">
        <v>338</v>
      </c>
      <c r="E92" s="489">
        <v>21</v>
      </c>
      <c r="F92" s="489">
        <v>8</v>
      </c>
      <c r="G92" s="489">
        <v>3.5</v>
      </c>
      <c r="H92" s="489">
        <v>23.5</v>
      </c>
      <c r="I92" s="489">
        <v>22</v>
      </c>
      <c r="J92" s="489">
        <v>0.25</v>
      </c>
      <c r="K92" s="489">
        <v>10</v>
      </c>
      <c r="L92" s="489">
        <v>8</v>
      </c>
      <c r="M92" s="489">
        <v>3.5</v>
      </c>
      <c r="N92" s="490">
        <v>0.25</v>
      </c>
      <c r="O92" s="491">
        <v>100</v>
      </c>
      <c r="P92" s="492" t="s">
        <v>113</v>
      </c>
    </row>
    <row r="93" spans="1:16" ht="27" x14ac:dyDescent="0.75">
      <c r="A93" s="486">
        <v>87</v>
      </c>
      <c r="B93" s="487" t="s">
        <v>91</v>
      </c>
      <c r="C93" s="488" t="s">
        <v>81</v>
      </c>
      <c r="D93" s="487" t="s">
        <v>339</v>
      </c>
      <c r="E93" s="489">
        <v>18</v>
      </c>
      <c r="F93" s="489">
        <v>8</v>
      </c>
      <c r="G93" s="489">
        <v>3.5</v>
      </c>
      <c r="H93" s="489">
        <v>23.5</v>
      </c>
      <c r="I93" s="489">
        <v>22</v>
      </c>
      <c r="J93" s="489">
        <v>0.25</v>
      </c>
      <c r="K93" s="489">
        <v>10</v>
      </c>
      <c r="L93" s="489">
        <v>8</v>
      </c>
      <c r="M93" s="489">
        <v>3.5</v>
      </c>
      <c r="N93" s="490">
        <v>0.25</v>
      </c>
      <c r="O93" s="491">
        <v>97</v>
      </c>
      <c r="P93" s="492" t="s">
        <v>113</v>
      </c>
    </row>
    <row r="94" spans="1:16" ht="27" x14ac:dyDescent="0.75">
      <c r="A94" s="486">
        <v>88</v>
      </c>
      <c r="B94" s="487" t="s">
        <v>91</v>
      </c>
      <c r="C94" s="488" t="s">
        <v>82</v>
      </c>
      <c r="D94" s="487" t="s">
        <v>340</v>
      </c>
      <c r="E94" s="489">
        <v>18</v>
      </c>
      <c r="F94" s="489">
        <v>8</v>
      </c>
      <c r="G94" s="489">
        <v>3.5</v>
      </c>
      <c r="H94" s="489">
        <v>23.5</v>
      </c>
      <c r="I94" s="489">
        <v>22</v>
      </c>
      <c r="J94" s="489">
        <v>0.25</v>
      </c>
      <c r="K94" s="489">
        <v>10</v>
      </c>
      <c r="L94" s="489">
        <v>8</v>
      </c>
      <c r="M94" s="489">
        <v>3.5</v>
      </c>
      <c r="N94" s="490">
        <v>0.25</v>
      </c>
      <c r="O94" s="491">
        <v>97</v>
      </c>
      <c r="P94" s="492" t="s">
        <v>113</v>
      </c>
    </row>
    <row r="95" spans="1:16" ht="27" x14ac:dyDescent="0.75">
      <c r="A95" s="499" t="s">
        <v>576</v>
      </c>
      <c r="B95" s="500"/>
      <c r="C95" s="500"/>
      <c r="D95" s="500"/>
      <c r="E95" s="500"/>
      <c r="F95" s="500"/>
      <c r="G95" s="500"/>
      <c r="H95" s="500"/>
      <c r="I95" s="500"/>
      <c r="J95" s="500"/>
      <c r="K95" s="500"/>
      <c r="L95" s="500"/>
      <c r="M95" s="500"/>
      <c r="N95" s="501"/>
      <c r="O95" s="502">
        <f>AVERAGE(O7:O94)</f>
        <v>99.366477272727266</v>
      </c>
      <c r="P95" s="492" t="s">
        <v>113</v>
      </c>
    </row>
  </sheetData>
  <mergeCells count="9">
    <mergeCell ref="A95:N95"/>
    <mergeCell ref="M1:P1"/>
    <mergeCell ref="A2:P2"/>
    <mergeCell ref="A3:A6"/>
    <mergeCell ref="B3:B6"/>
    <mergeCell ref="C3:C6"/>
    <mergeCell ref="D3:D6"/>
    <mergeCell ref="O3:O4"/>
    <mergeCell ref="P3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D6E5-B146-4109-8E94-F71209CEC5CB}">
  <dimension ref="A2:G18"/>
  <sheetViews>
    <sheetView zoomScale="80" zoomScaleNormal="80" workbookViewId="0">
      <selection activeCell="J11" sqref="J11"/>
    </sheetView>
  </sheetViews>
  <sheetFormatPr defaultColWidth="9.09765625" defaultRowHeight="23.4" x14ac:dyDescent="0.45"/>
  <cols>
    <col min="1" max="1" width="16.3984375" style="220" customWidth="1"/>
    <col min="2" max="3" width="17.19921875" style="251" customWidth="1"/>
    <col min="4" max="5" width="22.5" style="220" customWidth="1"/>
    <col min="6" max="7" width="17.19921875" style="220" customWidth="1"/>
    <col min="8" max="16384" width="9.09765625" style="220"/>
  </cols>
  <sheetData>
    <row r="2" spans="1:7" ht="39.6" customHeight="1" x14ac:dyDescent="0.45">
      <c r="A2" s="294" t="s">
        <v>350</v>
      </c>
      <c r="B2" s="294"/>
      <c r="C2" s="294"/>
      <c r="D2" s="294"/>
      <c r="E2" s="294"/>
      <c r="F2" s="294"/>
      <c r="G2" s="294"/>
    </row>
    <row r="3" spans="1:7" ht="39.6" customHeight="1" x14ac:dyDescent="0.45">
      <c r="A3" s="294" t="s">
        <v>562</v>
      </c>
      <c r="B3" s="294"/>
      <c r="C3" s="294"/>
      <c r="D3" s="294"/>
      <c r="E3" s="294"/>
      <c r="F3" s="294"/>
      <c r="G3" s="294"/>
    </row>
    <row r="4" spans="1:7" ht="32.4" customHeight="1" x14ac:dyDescent="0.7">
      <c r="A4" s="295" t="s">
        <v>351</v>
      </c>
      <c r="B4" s="296" t="s">
        <v>352</v>
      </c>
      <c r="C4" s="296"/>
      <c r="D4" s="297" t="s">
        <v>353</v>
      </c>
      <c r="E4" s="297"/>
      <c r="F4" s="298" t="s">
        <v>354</v>
      </c>
      <c r="G4" s="298"/>
    </row>
    <row r="5" spans="1:7" ht="25.8" x14ac:dyDescent="0.45">
      <c r="A5" s="295"/>
      <c r="B5" s="223" t="s">
        <v>355</v>
      </c>
      <c r="C5" s="223" t="s">
        <v>98</v>
      </c>
      <c r="D5" s="221" t="s">
        <v>355</v>
      </c>
      <c r="E5" s="221" t="s">
        <v>98</v>
      </c>
      <c r="F5" s="222" t="s">
        <v>355</v>
      </c>
      <c r="G5" s="222" t="s">
        <v>98</v>
      </c>
    </row>
    <row r="6" spans="1:7" ht="25.8" x14ac:dyDescent="0.45">
      <c r="A6" s="224">
        <v>0</v>
      </c>
      <c r="B6" s="224">
        <v>25</v>
      </c>
      <c r="C6" s="225">
        <v>28.40909090909091</v>
      </c>
      <c r="D6" s="224">
        <v>6</v>
      </c>
      <c r="E6" s="225">
        <v>6.8181818181818175</v>
      </c>
      <c r="F6" s="224">
        <v>14</v>
      </c>
      <c r="G6" s="225">
        <v>15.909090909090908</v>
      </c>
    </row>
    <row r="7" spans="1:7" ht="25.8" x14ac:dyDescent="0.45">
      <c r="A7" s="226">
        <v>1</v>
      </c>
      <c r="B7" s="226">
        <v>36</v>
      </c>
      <c r="C7" s="227">
        <v>40.909090909090914</v>
      </c>
      <c r="D7" s="226">
        <v>35</v>
      </c>
      <c r="E7" s="227">
        <v>39.772727272727273</v>
      </c>
      <c r="F7" s="226">
        <v>30</v>
      </c>
      <c r="G7" s="227">
        <v>34.090909090909086</v>
      </c>
    </row>
    <row r="8" spans="1:7" ht="25.8" x14ac:dyDescent="0.45">
      <c r="A8" s="228">
        <v>2</v>
      </c>
      <c r="B8" s="228">
        <v>24</v>
      </c>
      <c r="C8" s="229">
        <v>27.27272727272727</v>
      </c>
      <c r="D8" s="228">
        <v>26</v>
      </c>
      <c r="E8" s="229">
        <v>29.545454545454547</v>
      </c>
      <c r="F8" s="228">
        <v>24</v>
      </c>
      <c r="G8" s="229">
        <v>27.27272727272727</v>
      </c>
    </row>
    <row r="9" spans="1:7" ht="25.8" x14ac:dyDescent="0.45">
      <c r="A9" s="299">
        <v>3</v>
      </c>
      <c r="B9" s="230">
        <v>3</v>
      </c>
      <c r="C9" s="231">
        <v>3.4090909090909087</v>
      </c>
      <c r="D9" s="299">
        <v>17</v>
      </c>
      <c r="E9" s="301">
        <v>19.318181818181817</v>
      </c>
      <c r="F9" s="299">
        <v>18</v>
      </c>
      <c r="G9" s="301">
        <v>20.454545454545457</v>
      </c>
    </row>
    <row r="10" spans="1:7" ht="25.8" x14ac:dyDescent="0.45">
      <c r="A10" s="300"/>
      <c r="B10" s="303" t="s">
        <v>559</v>
      </c>
      <c r="C10" s="304"/>
      <c r="D10" s="300"/>
      <c r="E10" s="302"/>
      <c r="F10" s="300"/>
      <c r="G10" s="302"/>
    </row>
    <row r="11" spans="1:7" ht="25.8" x14ac:dyDescent="0.45">
      <c r="A11" s="305">
        <v>4</v>
      </c>
      <c r="B11" s="305">
        <v>0</v>
      </c>
      <c r="C11" s="307">
        <v>0</v>
      </c>
      <c r="D11" s="232">
        <v>3</v>
      </c>
      <c r="E11" s="233">
        <v>3.4090909090909087</v>
      </c>
      <c r="F11" s="232">
        <v>2</v>
      </c>
      <c r="G11" s="233">
        <v>2.2727272727272729</v>
      </c>
    </row>
    <row r="12" spans="1:7" ht="25.8" x14ac:dyDescent="0.45">
      <c r="A12" s="306"/>
      <c r="B12" s="306"/>
      <c r="C12" s="308"/>
      <c r="D12" s="309" t="s">
        <v>560</v>
      </c>
      <c r="E12" s="310"/>
      <c r="F12" s="309" t="s">
        <v>561</v>
      </c>
      <c r="G12" s="310"/>
    </row>
    <row r="13" spans="1:7" ht="25.8" x14ac:dyDescent="0.45">
      <c r="A13" s="286">
        <v>5</v>
      </c>
      <c r="B13" s="286">
        <v>0</v>
      </c>
      <c r="C13" s="288">
        <v>0</v>
      </c>
      <c r="D13" s="235">
        <v>1</v>
      </c>
      <c r="E13" s="234">
        <v>1.1363636363636365</v>
      </c>
      <c r="F13" s="286">
        <v>0</v>
      </c>
      <c r="G13" s="290">
        <v>0</v>
      </c>
    </row>
    <row r="14" spans="1:7" ht="25.8" x14ac:dyDescent="0.45">
      <c r="A14" s="287"/>
      <c r="B14" s="287"/>
      <c r="C14" s="289"/>
      <c r="D14" s="292" t="s">
        <v>459</v>
      </c>
      <c r="E14" s="293"/>
      <c r="F14" s="287"/>
      <c r="G14" s="291"/>
    </row>
    <row r="15" spans="1:7" ht="25.8" x14ac:dyDescent="0.45">
      <c r="A15" s="236">
        <v>6</v>
      </c>
      <c r="B15" s="236">
        <v>0</v>
      </c>
      <c r="C15" s="237">
        <v>0</v>
      </c>
      <c r="D15" s="238">
        <v>0</v>
      </c>
      <c r="E15" s="239">
        <v>0</v>
      </c>
      <c r="F15" s="238">
        <v>0</v>
      </c>
      <c r="G15" s="239">
        <v>0</v>
      </c>
    </row>
    <row r="16" spans="1:7" ht="25.8" x14ac:dyDescent="0.45">
      <c r="A16" s="240">
        <v>7</v>
      </c>
      <c r="B16" s="240">
        <v>0</v>
      </c>
      <c r="C16" s="241">
        <v>0</v>
      </c>
      <c r="D16" s="242">
        <v>0</v>
      </c>
      <c r="E16" s="243">
        <v>0</v>
      </c>
      <c r="F16" s="240">
        <v>0</v>
      </c>
      <c r="G16" s="241">
        <v>0</v>
      </c>
    </row>
    <row r="17" spans="1:7" ht="27" thickBot="1" x14ac:dyDescent="0.75">
      <c r="A17" s="244" t="s">
        <v>99</v>
      </c>
      <c r="B17" s="245">
        <v>88</v>
      </c>
      <c r="C17" s="246">
        <v>100</v>
      </c>
      <c r="D17" s="247">
        <v>88</v>
      </c>
      <c r="E17" s="248">
        <v>100</v>
      </c>
      <c r="F17" s="249">
        <v>88</v>
      </c>
      <c r="G17" s="250">
        <v>99.999999999999986</v>
      </c>
    </row>
    <row r="18" spans="1:7" ht="24" thickTop="1" x14ac:dyDescent="0.45"/>
  </sheetData>
  <mergeCells count="23">
    <mergeCell ref="A11:A12"/>
    <mergeCell ref="B11:B12"/>
    <mergeCell ref="C11:C12"/>
    <mergeCell ref="D12:E12"/>
    <mergeCell ref="F12:G12"/>
    <mergeCell ref="A9:A10"/>
    <mergeCell ref="D9:D10"/>
    <mergeCell ref="E9:E10"/>
    <mergeCell ref="F9:F10"/>
    <mergeCell ref="G9:G10"/>
    <mergeCell ref="B10:C10"/>
    <mergeCell ref="A2:G2"/>
    <mergeCell ref="A3:G3"/>
    <mergeCell ref="A4:A5"/>
    <mergeCell ref="B4:C4"/>
    <mergeCell ref="D4:E4"/>
    <mergeCell ref="F4:G4"/>
    <mergeCell ref="A13:A14"/>
    <mergeCell ref="B13:B14"/>
    <mergeCell ref="C13:C14"/>
    <mergeCell ref="F13:F14"/>
    <mergeCell ref="G13:G14"/>
    <mergeCell ref="D14:E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EED7-6322-4144-89E2-9869B032C809}">
  <dimension ref="A1:AQ115"/>
  <sheetViews>
    <sheetView zoomScale="70" zoomScaleNormal="70" workbookViewId="0">
      <selection activeCell="V20" sqref="V20"/>
    </sheetView>
  </sheetViews>
  <sheetFormatPr defaultColWidth="9" defaultRowHeight="15.6" x14ac:dyDescent="0.3"/>
  <cols>
    <col min="1" max="1" width="4.09765625" style="21" customWidth="1"/>
    <col min="2" max="2" width="4.8984375" style="21" customWidth="1"/>
    <col min="3" max="3" width="10.5" style="21" customWidth="1"/>
    <col min="4" max="4" width="6.5" style="21" customWidth="1"/>
    <col min="5" max="5" width="17.5" style="21" customWidth="1"/>
    <col min="6" max="6" width="5" style="22" customWidth="1"/>
    <col min="7" max="7" width="6.19921875" style="22" customWidth="1"/>
    <col min="8" max="8" width="16.8984375" style="21" customWidth="1"/>
    <col min="9" max="11" width="7.3984375" style="21" customWidth="1"/>
    <col min="12" max="13" width="13.796875" style="23" customWidth="1"/>
    <col min="14" max="15" width="4.59765625" style="24" customWidth="1"/>
    <col min="16" max="16" width="6.19921875" style="24" customWidth="1"/>
    <col min="17" max="17" width="9.5" style="21" customWidth="1"/>
    <col min="18" max="18" width="5.3984375" style="24" customWidth="1"/>
    <col min="19" max="20" width="12.69921875" style="21" customWidth="1"/>
    <col min="21" max="21" width="9.796875" style="21" customWidth="1"/>
    <col min="22" max="22" width="9.09765625" style="21" customWidth="1"/>
    <col min="23" max="23" width="8.296875" style="22" customWidth="1"/>
    <col min="24" max="24" width="8.296875" style="25" customWidth="1"/>
    <col min="25" max="25" width="8.296875" style="26" customWidth="1"/>
    <col min="26" max="26" width="13.796875" style="21" customWidth="1"/>
    <col min="27" max="27" width="12.796875" style="21" customWidth="1"/>
    <col min="28" max="28" width="12.5" style="21" customWidth="1"/>
    <col min="29" max="29" width="12.296875" style="21" customWidth="1"/>
    <col min="30" max="30" width="18.5" style="27" customWidth="1"/>
    <col min="31" max="31" width="16.09765625" style="27" customWidth="1"/>
    <col min="32" max="32" width="9.09765625" style="27" customWidth="1"/>
    <col min="33" max="33" width="12.59765625" style="27" customWidth="1"/>
    <col min="34" max="34" width="11.296875" style="27" customWidth="1"/>
    <col min="35" max="35" width="17.09765625" style="21" customWidth="1"/>
    <col min="36" max="36" width="19.09765625" style="21" customWidth="1"/>
    <col min="37" max="37" width="14.69921875" style="21" customWidth="1"/>
    <col min="38" max="38" width="17.296875" style="21" customWidth="1"/>
    <col min="39" max="39" width="13.8984375" style="21" customWidth="1"/>
    <col min="40" max="40" width="12.296875" style="21" customWidth="1"/>
    <col min="41" max="41" width="14.5" style="21" customWidth="1"/>
    <col min="42" max="42" width="15" style="21" customWidth="1"/>
    <col min="43" max="43" width="16.296875" style="23" customWidth="1"/>
    <col min="44" max="44" width="13.796875" style="21" customWidth="1"/>
    <col min="45" max="49" width="9" style="21"/>
    <col min="50" max="50" width="13.09765625" style="21" customWidth="1"/>
    <col min="51" max="51" width="12.8984375" style="21" customWidth="1"/>
    <col min="52" max="56" width="9" style="21"/>
    <col min="57" max="57" width="11.59765625" style="21" customWidth="1"/>
    <col min="58" max="58" width="12.09765625" style="21" customWidth="1"/>
    <col min="59" max="16384" width="9" style="21"/>
  </cols>
  <sheetData>
    <row r="1" spans="1:43" x14ac:dyDescent="0.3">
      <c r="P1" s="315"/>
      <c r="Q1" s="315"/>
      <c r="R1" s="315"/>
      <c r="X1" s="25" t="s">
        <v>191</v>
      </c>
    </row>
    <row r="2" spans="1:43" x14ac:dyDescent="0.3">
      <c r="C2" s="21" t="s">
        <v>192</v>
      </c>
      <c r="L2" s="23" t="s">
        <v>562</v>
      </c>
      <c r="AA2" s="28" t="s">
        <v>562</v>
      </c>
      <c r="AB2" s="29">
        <v>9</v>
      </c>
    </row>
    <row r="3" spans="1:43" s="32" customFormat="1" ht="46.8" x14ac:dyDescent="0.25">
      <c r="A3" s="316" t="s">
        <v>193</v>
      </c>
      <c r="B3" s="316" t="s">
        <v>194</v>
      </c>
      <c r="C3" s="316" t="s">
        <v>195</v>
      </c>
      <c r="D3" s="316" t="s">
        <v>196</v>
      </c>
      <c r="E3" s="316" t="s">
        <v>197</v>
      </c>
      <c r="F3" s="316" t="s">
        <v>102</v>
      </c>
      <c r="G3" s="316" t="s">
        <v>198</v>
      </c>
      <c r="H3" s="316" t="s">
        <v>199</v>
      </c>
      <c r="I3" s="317" t="s">
        <v>200</v>
      </c>
      <c r="J3" s="317" t="s">
        <v>201</v>
      </c>
      <c r="K3" s="317" t="s">
        <v>202</v>
      </c>
      <c r="L3" s="319" t="s">
        <v>203</v>
      </c>
      <c r="M3" s="319" t="s">
        <v>204</v>
      </c>
      <c r="N3" s="312" t="s">
        <v>205</v>
      </c>
      <c r="O3" s="312" t="s">
        <v>206</v>
      </c>
      <c r="P3" s="323" t="s">
        <v>207</v>
      </c>
      <c r="Q3" s="324" t="s">
        <v>208</v>
      </c>
      <c r="R3" s="327" t="s">
        <v>209</v>
      </c>
      <c r="S3" s="328" t="s">
        <v>210</v>
      </c>
      <c r="T3" s="328" t="s">
        <v>211</v>
      </c>
      <c r="U3" s="331" t="s">
        <v>212</v>
      </c>
      <c r="V3" s="334" t="s">
        <v>213</v>
      </c>
      <c r="W3" s="337" t="s">
        <v>214</v>
      </c>
      <c r="X3" s="340" t="s">
        <v>215</v>
      </c>
      <c r="Y3" s="340" t="s">
        <v>216</v>
      </c>
      <c r="Z3" s="30" t="s">
        <v>217</v>
      </c>
      <c r="AA3" s="31" t="s">
        <v>218</v>
      </c>
      <c r="AB3" s="31" t="s">
        <v>219</v>
      </c>
      <c r="AC3" s="31" t="s">
        <v>220</v>
      </c>
      <c r="AD3" s="343" t="s">
        <v>221</v>
      </c>
      <c r="AE3" s="321" t="s">
        <v>222</v>
      </c>
      <c r="AF3" s="321" t="s">
        <v>223</v>
      </c>
      <c r="AG3" s="345" t="s">
        <v>224</v>
      </c>
      <c r="AH3" s="345" t="s">
        <v>225</v>
      </c>
      <c r="AI3" s="345" t="s">
        <v>226</v>
      </c>
      <c r="AJ3" s="345" t="s">
        <v>227</v>
      </c>
      <c r="AK3" s="345" t="s">
        <v>228</v>
      </c>
      <c r="AL3" s="345" t="s">
        <v>229</v>
      </c>
      <c r="AM3" s="345" t="s">
        <v>230</v>
      </c>
      <c r="AN3" s="347" t="s">
        <v>231</v>
      </c>
      <c r="AO3" s="311" t="s">
        <v>563</v>
      </c>
      <c r="AQ3" s="33"/>
    </row>
    <row r="4" spans="1:43" s="32" customFormat="1" ht="31.2" x14ac:dyDescent="0.25">
      <c r="A4" s="316"/>
      <c r="B4" s="316"/>
      <c r="C4" s="316"/>
      <c r="D4" s="316"/>
      <c r="E4" s="316"/>
      <c r="F4" s="316"/>
      <c r="G4" s="316"/>
      <c r="H4" s="316"/>
      <c r="I4" s="318"/>
      <c r="J4" s="318"/>
      <c r="K4" s="318"/>
      <c r="L4" s="320"/>
      <c r="M4" s="320"/>
      <c r="N4" s="313"/>
      <c r="O4" s="313"/>
      <c r="P4" s="323"/>
      <c r="Q4" s="325"/>
      <c r="R4" s="327"/>
      <c r="S4" s="329"/>
      <c r="T4" s="329"/>
      <c r="U4" s="332"/>
      <c r="V4" s="335"/>
      <c r="W4" s="338"/>
      <c r="X4" s="341"/>
      <c r="Y4" s="341"/>
      <c r="Z4" s="34" t="s">
        <v>232</v>
      </c>
      <c r="AA4" s="35" t="s">
        <v>233</v>
      </c>
      <c r="AB4" s="36"/>
      <c r="AC4" s="36"/>
      <c r="AD4" s="344"/>
      <c r="AE4" s="322"/>
      <c r="AF4" s="322"/>
      <c r="AG4" s="346"/>
      <c r="AH4" s="346"/>
      <c r="AI4" s="346"/>
      <c r="AJ4" s="346"/>
      <c r="AK4" s="346"/>
      <c r="AL4" s="346"/>
      <c r="AM4" s="346"/>
      <c r="AN4" s="348"/>
      <c r="AO4" s="311"/>
      <c r="AQ4" s="33"/>
    </row>
    <row r="5" spans="1:43" s="32" customFormat="1" ht="31.2" x14ac:dyDescent="0.25">
      <c r="A5" s="316"/>
      <c r="B5" s="316"/>
      <c r="C5" s="316"/>
      <c r="D5" s="316"/>
      <c r="E5" s="316"/>
      <c r="F5" s="316"/>
      <c r="G5" s="316"/>
      <c r="H5" s="316"/>
      <c r="I5" s="37" t="s">
        <v>234</v>
      </c>
      <c r="J5" s="37" t="s">
        <v>235</v>
      </c>
      <c r="K5" s="37" t="s">
        <v>236</v>
      </c>
      <c r="L5" s="38" t="s">
        <v>237</v>
      </c>
      <c r="M5" s="38" t="s">
        <v>237</v>
      </c>
      <c r="N5" s="314"/>
      <c r="O5" s="314"/>
      <c r="P5" s="323"/>
      <c r="Q5" s="326"/>
      <c r="R5" s="327"/>
      <c r="S5" s="330"/>
      <c r="T5" s="330"/>
      <c r="U5" s="333"/>
      <c r="V5" s="336"/>
      <c r="W5" s="339"/>
      <c r="X5" s="342"/>
      <c r="Y5" s="342"/>
      <c r="Z5" s="39" t="s">
        <v>238</v>
      </c>
      <c r="AA5" s="35" t="s">
        <v>239</v>
      </c>
      <c r="AB5" s="40" t="s">
        <v>240</v>
      </c>
      <c r="AC5" s="40" t="s">
        <v>241</v>
      </c>
      <c r="AD5" s="41" t="s">
        <v>242</v>
      </c>
      <c r="AE5" s="42" t="s">
        <v>243</v>
      </c>
      <c r="AF5" s="42" t="s">
        <v>244</v>
      </c>
      <c r="AG5" s="42" t="s">
        <v>245</v>
      </c>
      <c r="AH5" s="42" t="s">
        <v>246</v>
      </c>
      <c r="AI5" s="42" t="s">
        <v>247</v>
      </c>
      <c r="AJ5" s="42" t="s">
        <v>248</v>
      </c>
      <c r="AK5" s="42" t="s">
        <v>249</v>
      </c>
      <c r="AL5" s="42" t="s">
        <v>250</v>
      </c>
      <c r="AM5" s="42" t="s">
        <v>251</v>
      </c>
      <c r="AN5" s="43" t="s">
        <v>252</v>
      </c>
      <c r="AO5" s="311"/>
      <c r="AQ5" s="33"/>
    </row>
    <row r="6" spans="1:43" x14ac:dyDescent="0.3">
      <c r="A6" s="44">
        <v>1</v>
      </c>
      <c r="B6" s="45">
        <v>8</v>
      </c>
      <c r="C6" s="46" t="s">
        <v>95</v>
      </c>
      <c r="D6" s="47" t="s">
        <v>5</v>
      </c>
      <c r="E6" s="46" t="s">
        <v>253</v>
      </c>
      <c r="F6" s="48" t="s">
        <v>106</v>
      </c>
      <c r="G6" s="49">
        <v>392</v>
      </c>
      <c r="H6" s="50" t="s">
        <v>121</v>
      </c>
      <c r="I6" s="51">
        <v>2.63</v>
      </c>
      <c r="J6" s="51">
        <v>2.48</v>
      </c>
      <c r="K6" s="51">
        <v>0.64</v>
      </c>
      <c r="L6" s="52">
        <v>331490966.06999999</v>
      </c>
      <c r="M6" s="52">
        <v>138474144.94999999</v>
      </c>
      <c r="N6" s="53">
        <v>1</v>
      </c>
      <c r="O6" s="54">
        <v>0</v>
      </c>
      <c r="P6" s="54">
        <v>0</v>
      </c>
      <c r="Q6" s="54" t="s">
        <v>341</v>
      </c>
      <c r="R6" s="54">
        <v>1</v>
      </c>
      <c r="S6" s="55">
        <v>15386016.105555555</v>
      </c>
      <c r="T6" s="55">
        <v>2.3938834660412178</v>
      </c>
      <c r="U6" s="55">
        <v>0.39588451611668435</v>
      </c>
      <c r="V6" s="56">
        <v>2300.2155674366641</v>
      </c>
      <c r="W6" s="57" t="s">
        <v>108</v>
      </c>
      <c r="X6" s="57">
        <v>16</v>
      </c>
      <c r="Y6" s="58">
        <v>13</v>
      </c>
      <c r="Z6" s="59">
        <v>130282671.41</v>
      </c>
      <c r="AA6" s="59">
        <v>126350641.92</v>
      </c>
      <c r="AB6" s="59">
        <v>197710867.39999998</v>
      </c>
      <c r="AC6" s="59">
        <v>-71360225.479999974</v>
      </c>
      <c r="AD6" s="59">
        <v>358016597.78999996</v>
      </c>
      <c r="AE6" s="59">
        <v>56271948.870000005</v>
      </c>
      <c r="AF6" s="59">
        <v>0</v>
      </c>
      <c r="AG6" s="59">
        <v>17296894.09</v>
      </c>
      <c r="AH6" s="59">
        <v>16973340.27</v>
      </c>
      <c r="AI6" s="59">
        <v>23393155.420000002</v>
      </c>
      <c r="AJ6" s="59">
        <v>16415788.42</v>
      </c>
      <c r="AK6" s="59">
        <v>0</v>
      </c>
      <c r="AL6" s="59">
        <v>130351127.07000001</v>
      </c>
      <c r="AM6" s="59">
        <v>12372432</v>
      </c>
      <c r="AN6" s="59">
        <v>510640</v>
      </c>
      <c r="AO6" s="252">
        <v>144113</v>
      </c>
      <c r="AQ6" s="60"/>
    </row>
    <row r="7" spans="1:43" x14ac:dyDescent="0.3">
      <c r="A7" s="44">
        <v>2</v>
      </c>
      <c r="B7" s="45">
        <v>8</v>
      </c>
      <c r="C7" s="46" t="s">
        <v>95</v>
      </c>
      <c r="D7" s="47" t="s">
        <v>63</v>
      </c>
      <c r="E7" s="46" t="s">
        <v>254</v>
      </c>
      <c r="F7" s="48" t="s">
        <v>105</v>
      </c>
      <c r="G7" s="49">
        <v>30</v>
      </c>
      <c r="H7" s="50" t="s">
        <v>122</v>
      </c>
      <c r="I7" s="51">
        <v>5.07</v>
      </c>
      <c r="J7" s="51">
        <v>4.5599999999999996</v>
      </c>
      <c r="K7" s="51">
        <v>2.78</v>
      </c>
      <c r="L7" s="52">
        <v>38533038.079999998</v>
      </c>
      <c r="M7" s="52">
        <v>-8040586.0499999998</v>
      </c>
      <c r="N7" s="53">
        <v>0</v>
      </c>
      <c r="O7" s="54">
        <v>1</v>
      </c>
      <c r="P7" s="54">
        <v>0</v>
      </c>
      <c r="Q7" s="54">
        <v>43.1</v>
      </c>
      <c r="R7" s="54">
        <v>1</v>
      </c>
      <c r="S7" s="55">
        <v>-893398.45</v>
      </c>
      <c r="T7" s="55">
        <v>-4.792317107283492</v>
      </c>
      <c r="U7" s="55">
        <v>0.37131950483096904</v>
      </c>
      <c r="V7" s="56">
        <v>707.97652047696909</v>
      </c>
      <c r="W7" s="57" t="s">
        <v>109</v>
      </c>
      <c r="X7" s="57">
        <v>6</v>
      </c>
      <c r="Y7" s="58">
        <v>4</v>
      </c>
      <c r="Z7" s="59">
        <v>26348439.470000003</v>
      </c>
      <c r="AA7" s="59">
        <v>26348439.470000003</v>
      </c>
      <c r="AB7" s="59">
        <v>9447619.870000001</v>
      </c>
      <c r="AC7" s="59">
        <v>16900819.600000001</v>
      </c>
      <c r="AD7" s="59">
        <v>16202276.98</v>
      </c>
      <c r="AE7" s="59">
        <v>0</v>
      </c>
      <c r="AF7" s="59">
        <v>0</v>
      </c>
      <c r="AG7" s="59">
        <v>1853404.1</v>
      </c>
      <c r="AH7" s="59">
        <v>684342</v>
      </c>
      <c r="AI7" s="59">
        <v>144728.5</v>
      </c>
      <c r="AJ7" s="59">
        <v>1392928.77</v>
      </c>
      <c r="AK7" s="59">
        <v>180000</v>
      </c>
      <c r="AL7" s="59">
        <v>4255403.37</v>
      </c>
      <c r="AM7" s="59">
        <v>17300</v>
      </c>
      <c r="AN7" s="59">
        <v>2047476.19</v>
      </c>
      <c r="AO7" s="252">
        <v>54427</v>
      </c>
      <c r="AQ7" s="60"/>
    </row>
    <row r="8" spans="1:43" x14ac:dyDescent="0.3">
      <c r="A8" s="44">
        <v>3</v>
      </c>
      <c r="B8" s="45">
        <v>8</v>
      </c>
      <c r="C8" s="46" t="s">
        <v>95</v>
      </c>
      <c r="D8" s="47" t="s">
        <v>64</v>
      </c>
      <c r="E8" s="46" t="s">
        <v>255</v>
      </c>
      <c r="F8" s="48" t="s">
        <v>105</v>
      </c>
      <c r="G8" s="49">
        <v>40</v>
      </c>
      <c r="H8" s="50" t="s">
        <v>122</v>
      </c>
      <c r="I8" s="51">
        <v>4.13</v>
      </c>
      <c r="J8" s="51">
        <v>3.79</v>
      </c>
      <c r="K8" s="51">
        <v>2.35</v>
      </c>
      <c r="L8" s="52">
        <v>41033092.799999997</v>
      </c>
      <c r="M8" s="52">
        <v>-8876651.1300000008</v>
      </c>
      <c r="N8" s="53">
        <v>0</v>
      </c>
      <c r="O8" s="54">
        <v>1</v>
      </c>
      <c r="P8" s="54">
        <v>0</v>
      </c>
      <c r="Q8" s="54">
        <v>41.6</v>
      </c>
      <c r="R8" s="54">
        <v>1</v>
      </c>
      <c r="S8" s="55">
        <v>-986294.57000000007</v>
      </c>
      <c r="T8" s="55">
        <v>-4.6225870769351722</v>
      </c>
      <c r="U8" s="55">
        <v>0.4216477639477092</v>
      </c>
      <c r="V8" s="56">
        <v>688.63647165441546</v>
      </c>
      <c r="W8" s="57" t="s">
        <v>109</v>
      </c>
      <c r="X8" s="57">
        <v>6</v>
      </c>
      <c r="Y8" s="58">
        <v>6</v>
      </c>
      <c r="Z8" s="59">
        <v>30795844.289999999</v>
      </c>
      <c r="AA8" s="59">
        <v>30795844.289999999</v>
      </c>
      <c r="AB8" s="59">
        <v>13102469.339999998</v>
      </c>
      <c r="AC8" s="59">
        <v>17693374.950000003</v>
      </c>
      <c r="AD8" s="59">
        <v>18628207.710000005</v>
      </c>
      <c r="AE8" s="59">
        <v>0</v>
      </c>
      <c r="AF8" s="59">
        <v>0</v>
      </c>
      <c r="AG8" s="59">
        <v>2486931.35</v>
      </c>
      <c r="AH8" s="59">
        <v>604218</v>
      </c>
      <c r="AI8" s="59">
        <v>334190</v>
      </c>
      <c r="AJ8" s="59">
        <v>2168811.4500000002</v>
      </c>
      <c r="AK8" s="59">
        <v>0</v>
      </c>
      <c r="AL8" s="59">
        <v>5594150.8000000007</v>
      </c>
      <c r="AM8" s="59">
        <v>1012170</v>
      </c>
      <c r="AN8" s="59">
        <v>467083.35</v>
      </c>
      <c r="AO8" s="252">
        <v>59586</v>
      </c>
      <c r="AQ8" s="60"/>
    </row>
    <row r="9" spans="1:43" x14ac:dyDescent="0.3">
      <c r="A9" s="44">
        <v>4</v>
      </c>
      <c r="B9" s="45">
        <v>8</v>
      </c>
      <c r="C9" s="46" t="s">
        <v>95</v>
      </c>
      <c r="D9" s="47" t="s">
        <v>65</v>
      </c>
      <c r="E9" s="46" t="s">
        <v>256</v>
      </c>
      <c r="F9" s="48" t="s">
        <v>105</v>
      </c>
      <c r="G9" s="49">
        <v>43</v>
      </c>
      <c r="H9" s="50" t="s">
        <v>123</v>
      </c>
      <c r="I9" s="51">
        <v>3.78</v>
      </c>
      <c r="J9" s="51">
        <v>3.33</v>
      </c>
      <c r="K9" s="51">
        <v>1.18</v>
      </c>
      <c r="L9" s="52">
        <v>29500965.120000001</v>
      </c>
      <c r="M9" s="52">
        <v>-9003448.5999999996</v>
      </c>
      <c r="N9" s="53">
        <v>0</v>
      </c>
      <c r="O9" s="54">
        <v>1</v>
      </c>
      <c r="P9" s="54">
        <v>0</v>
      </c>
      <c r="Q9" s="54">
        <v>29.4</v>
      </c>
      <c r="R9" s="54">
        <v>1</v>
      </c>
      <c r="S9" s="55">
        <v>-1000383.1777777778</v>
      </c>
      <c r="T9" s="55">
        <v>-3.2766294817299233</v>
      </c>
      <c r="U9" s="55">
        <v>0.29607001152767676</v>
      </c>
      <c r="V9" s="56">
        <v>834.25612578474068</v>
      </c>
      <c r="W9" s="57" t="s">
        <v>109</v>
      </c>
      <c r="X9" s="57">
        <v>5</v>
      </c>
      <c r="Y9" s="58">
        <v>5</v>
      </c>
      <c r="Z9" s="59">
        <v>12506087.32</v>
      </c>
      <c r="AA9" s="59">
        <v>12506087.32</v>
      </c>
      <c r="AB9" s="59">
        <v>10588446.640000001</v>
      </c>
      <c r="AC9" s="59">
        <v>1917640.6799999997</v>
      </c>
      <c r="AD9" s="59">
        <v>22026259.349999998</v>
      </c>
      <c r="AE9" s="59">
        <v>0</v>
      </c>
      <c r="AF9" s="59">
        <v>0</v>
      </c>
      <c r="AG9" s="59">
        <v>3302222.1</v>
      </c>
      <c r="AH9" s="59">
        <v>489923.05</v>
      </c>
      <c r="AI9" s="59">
        <v>1094038.6000000001</v>
      </c>
      <c r="AJ9" s="59">
        <v>1972702.86</v>
      </c>
      <c r="AK9" s="59">
        <v>22490</v>
      </c>
      <c r="AL9" s="59">
        <v>6881376.6100000003</v>
      </c>
      <c r="AM9" s="59">
        <v>564004</v>
      </c>
      <c r="AN9" s="59">
        <v>15593.5</v>
      </c>
      <c r="AO9" s="252">
        <v>35362</v>
      </c>
      <c r="AQ9" s="60"/>
    </row>
    <row r="10" spans="1:43" x14ac:dyDescent="0.3">
      <c r="A10" s="44">
        <v>5</v>
      </c>
      <c r="B10" s="45">
        <v>8</v>
      </c>
      <c r="C10" s="46" t="s">
        <v>95</v>
      </c>
      <c r="D10" s="47" t="s">
        <v>66</v>
      </c>
      <c r="E10" s="46" t="s">
        <v>257</v>
      </c>
      <c r="F10" s="48" t="s">
        <v>105</v>
      </c>
      <c r="G10" s="49">
        <v>36</v>
      </c>
      <c r="H10" s="50" t="s">
        <v>123</v>
      </c>
      <c r="I10" s="51">
        <v>2.58</v>
      </c>
      <c r="J10" s="51">
        <v>2.4</v>
      </c>
      <c r="K10" s="51">
        <v>0.99</v>
      </c>
      <c r="L10" s="52">
        <v>20930156.460000001</v>
      </c>
      <c r="M10" s="52">
        <v>-2112628.85</v>
      </c>
      <c r="N10" s="53">
        <v>0</v>
      </c>
      <c r="O10" s="54">
        <v>1</v>
      </c>
      <c r="P10" s="54">
        <v>0</v>
      </c>
      <c r="Q10" s="54">
        <v>89.1</v>
      </c>
      <c r="R10" s="54">
        <v>1</v>
      </c>
      <c r="S10" s="55">
        <v>-234736.5388888889</v>
      </c>
      <c r="T10" s="55">
        <v>-9.9071620933322002</v>
      </c>
      <c r="U10" s="55">
        <v>0.30979150626220003</v>
      </c>
      <c r="V10" s="56">
        <v>882.38433642495784</v>
      </c>
      <c r="W10" s="57" t="s">
        <v>109</v>
      </c>
      <c r="X10" s="57">
        <v>5</v>
      </c>
      <c r="Y10" s="58">
        <v>2</v>
      </c>
      <c r="Z10" s="59">
        <v>13111363</v>
      </c>
      <c r="AA10" s="59">
        <v>13111363</v>
      </c>
      <c r="AB10" s="59">
        <v>13204373.82</v>
      </c>
      <c r="AC10" s="59">
        <v>-93010.820000000298</v>
      </c>
      <c r="AD10" s="59">
        <v>16859119.760000002</v>
      </c>
      <c r="AE10" s="59">
        <v>0</v>
      </c>
      <c r="AF10" s="59">
        <v>0</v>
      </c>
      <c r="AG10" s="59">
        <v>3994041.09</v>
      </c>
      <c r="AH10" s="59">
        <v>2571574.9500000002</v>
      </c>
      <c r="AI10" s="59">
        <v>1696151</v>
      </c>
      <c r="AJ10" s="59">
        <v>1257804.45</v>
      </c>
      <c r="AK10" s="59">
        <v>0</v>
      </c>
      <c r="AL10" s="59">
        <v>9519571.4900000002</v>
      </c>
      <c r="AM10" s="59">
        <v>862330</v>
      </c>
      <c r="AN10" s="59">
        <v>597718</v>
      </c>
      <c r="AO10" s="252">
        <v>23720</v>
      </c>
      <c r="AQ10" s="60"/>
    </row>
    <row r="11" spans="1:43" x14ac:dyDescent="0.3">
      <c r="A11" s="44">
        <v>6</v>
      </c>
      <c r="B11" s="45">
        <v>8</v>
      </c>
      <c r="C11" s="46" t="s">
        <v>95</v>
      </c>
      <c r="D11" s="47" t="s">
        <v>67</v>
      </c>
      <c r="E11" s="46" t="s">
        <v>258</v>
      </c>
      <c r="F11" s="48" t="s">
        <v>105</v>
      </c>
      <c r="G11" s="49">
        <v>30</v>
      </c>
      <c r="H11" s="50" t="s">
        <v>122</v>
      </c>
      <c r="I11" s="51">
        <v>1.61</v>
      </c>
      <c r="J11" s="51">
        <v>1.39</v>
      </c>
      <c r="K11" s="51">
        <v>0.27</v>
      </c>
      <c r="L11" s="52">
        <v>16182294.92</v>
      </c>
      <c r="M11" s="52">
        <v>3304432.72</v>
      </c>
      <c r="N11" s="53">
        <v>1</v>
      </c>
      <c r="O11" s="54">
        <v>0</v>
      </c>
      <c r="P11" s="54">
        <v>0</v>
      </c>
      <c r="Q11" s="54" t="s">
        <v>341</v>
      </c>
      <c r="R11" s="54">
        <v>1</v>
      </c>
      <c r="S11" s="55">
        <v>367159.19111111114</v>
      </c>
      <c r="T11" s="55">
        <v>4.8971476471761841</v>
      </c>
      <c r="U11" s="55">
        <v>0.14879802905961861</v>
      </c>
      <c r="V11" s="56">
        <v>351.65141727150245</v>
      </c>
      <c r="W11" s="57" t="s">
        <v>109</v>
      </c>
      <c r="X11" s="57">
        <v>6</v>
      </c>
      <c r="Y11" s="58">
        <v>5</v>
      </c>
      <c r="Z11" s="59">
        <v>7091024.9000000004</v>
      </c>
      <c r="AA11" s="59">
        <v>7091024.9000000004</v>
      </c>
      <c r="AB11" s="59">
        <v>26167632.180000003</v>
      </c>
      <c r="AC11" s="59">
        <v>-19076607.280000001</v>
      </c>
      <c r="AD11" s="59">
        <v>29032321.240000002</v>
      </c>
      <c r="AE11" s="59">
        <v>0</v>
      </c>
      <c r="AF11" s="59">
        <v>0</v>
      </c>
      <c r="AG11" s="59">
        <v>7720383.1399999997</v>
      </c>
      <c r="AH11" s="59">
        <v>2341210.59</v>
      </c>
      <c r="AI11" s="59">
        <v>1586783.38</v>
      </c>
      <c r="AJ11" s="59">
        <v>5290880.46</v>
      </c>
      <c r="AK11" s="59">
        <v>0</v>
      </c>
      <c r="AL11" s="59">
        <v>16939257.57</v>
      </c>
      <c r="AM11" s="59">
        <v>513166.59</v>
      </c>
      <c r="AN11" s="59">
        <v>3591539</v>
      </c>
      <c r="AO11" s="252">
        <v>46018</v>
      </c>
      <c r="AQ11" s="60"/>
    </row>
    <row r="12" spans="1:43" x14ac:dyDescent="0.3">
      <c r="A12" s="44">
        <v>7</v>
      </c>
      <c r="B12" s="45">
        <v>8</v>
      </c>
      <c r="C12" s="46" t="s">
        <v>95</v>
      </c>
      <c r="D12" s="47" t="s">
        <v>68</v>
      </c>
      <c r="E12" s="46" t="s">
        <v>259</v>
      </c>
      <c r="F12" s="48" t="s">
        <v>105</v>
      </c>
      <c r="G12" s="49">
        <v>61</v>
      </c>
      <c r="H12" s="50" t="s">
        <v>122</v>
      </c>
      <c r="I12" s="51">
        <v>3.78</v>
      </c>
      <c r="J12" s="51">
        <v>3.36</v>
      </c>
      <c r="K12" s="51">
        <v>1.33</v>
      </c>
      <c r="L12" s="52">
        <v>49800497.979999997</v>
      </c>
      <c r="M12" s="52">
        <v>4308718.7</v>
      </c>
      <c r="N12" s="53">
        <v>0</v>
      </c>
      <c r="O12" s="54">
        <v>0</v>
      </c>
      <c r="P12" s="54">
        <v>0</v>
      </c>
      <c r="Q12" s="54" t="s">
        <v>341</v>
      </c>
      <c r="R12" s="54">
        <v>0</v>
      </c>
      <c r="S12" s="55">
        <v>478746.52222222224</v>
      </c>
      <c r="T12" s="55">
        <v>11.55807594958566</v>
      </c>
      <c r="U12" s="55">
        <v>0.3623310192405097</v>
      </c>
      <c r="V12" s="56">
        <v>649.60278074168764</v>
      </c>
      <c r="W12" s="57" t="s">
        <v>109</v>
      </c>
      <c r="X12" s="57">
        <v>6</v>
      </c>
      <c r="Y12" s="58">
        <v>8</v>
      </c>
      <c r="Z12" s="59">
        <v>23850090.68</v>
      </c>
      <c r="AA12" s="59">
        <v>23850090.68</v>
      </c>
      <c r="AB12" s="59">
        <v>17867629.810000002</v>
      </c>
      <c r="AC12" s="59">
        <v>5982460.8699999973</v>
      </c>
      <c r="AD12" s="59">
        <v>34317070.890000001</v>
      </c>
      <c r="AE12" s="59">
        <v>0</v>
      </c>
      <c r="AF12" s="59">
        <v>0</v>
      </c>
      <c r="AG12" s="59">
        <v>5250738.3499999996</v>
      </c>
      <c r="AH12" s="59">
        <v>1345449.57</v>
      </c>
      <c r="AI12" s="59">
        <v>924072</v>
      </c>
      <c r="AJ12" s="59">
        <v>2695031.1799999997</v>
      </c>
      <c r="AK12" s="59">
        <v>0</v>
      </c>
      <c r="AL12" s="59">
        <v>10215291.1</v>
      </c>
      <c r="AM12" s="59">
        <v>2902892</v>
      </c>
      <c r="AN12" s="59">
        <v>1488385</v>
      </c>
      <c r="AO12" s="252">
        <v>76663</v>
      </c>
      <c r="AQ12" s="60"/>
    </row>
    <row r="13" spans="1:43" x14ac:dyDescent="0.3">
      <c r="A13" s="44">
        <v>8</v>
      </c>
      <c r="B13" s="45">
        <v>8</v>
      </c>
      <c r="C13" s="46" t="s">
        <v>95</v>
      </c>
      <c r="D13" s="47" t="s">
        <v>69</v>
      </c>
      <c r="E13" s="46" t="s">
        <v>260</v>
      </c>
      <c r="F13" s="48" t="s">
        <v>105</v>
      </c>
      <c r="G13" s="49">
        <v>90</v>
      </c>
      <c r="H13" s="50" t="s">
        <v>128</v>
      </c>
      <c r="I13" s="51">
        <v>2.21</v>
      </c>
      <c r="J13" s="51">
        <v>1.88</v>
      </c>
      <c r="K13" s="51">
        <v>0.4</v>
      </c>
      <c r="L13" s="52">
        <v>51758277</v>
      </c>
      <c r="M13" s="52">
        <v>1239507.3500000001</v>
      </c>
      <c r="N13" s="53">
        <v>1</v>
      </c>
      <c r="O13" s="54">
        <v>0</v>
      </c>
      <c r="P13" s="54">
        <v>0</v>
      </c>
      <c r="Q13" s="54" t="s">
        <v>341</v>
      </c>
      <c r="R13" s="54">
        <v>1</v>
      </c>
      <c r="S13" s="55">
        <v>137723.0388888889</v>
      </c>
      <c r="T13" s="55">
        <v>41.757136010528697</v>
      </c>
      <c r="U13" s="55">
        <v>0.23218589361196437</v>
      </c>
      <c r="V13" s="56">
        <v>744.56271308350711</v>
      </c>
      <c r="W13" s="57" t="s">
        <v>111</v>
      </c>
      <c r="X13" s="57">
        <v>12</v>
      </c>
      <c r="Y13" s="58">
        <v>9</v>
      </c>
      <c r="Z13" s="59">
        <v>17227840.18</v>
      </c>
      <c r="AA13" s="59">
        <v>17227840.18</v>
      </c>
      <c r="AB13" s="59">
        <v>42458074.679999992</v>
      </c>
      <c r="AC13" s="59">
        <v>-25230234.499999993</v>
      </c>
      <c r="AD13" s="59">
        <v>55022021.95000001</v>
      </c>
      <c r="AE13" s="59">
        <v>0</v>
      </c>
      <c r="AF13" s="59">
        <v>0</v>
      </c>
      <c r="AG13" s="59">
        <v>9709065.4100000001</v>
      </c>
      <c r="AH13" s="59">
        <v>5863936.71</v>
      </c>
      <c r="AI13" s="59">
        <v>3725587.76</v>
      </c>
      <c r="AJ13" s="59">
        <v>5860349.96</v>
      </c>
      <c r="AK13" s="59">
        <v>0</v>
      </c>
      <c r="AL13" s="59">
        <v>25158939.840000004</v>
      </c>
      <c r="AM13" s="59">
        <v>4659149</v>
      </c>
      <c r="AN13" s="59">
        <v>1375160</v>
      </c>
      <c r="AO13" s="252">
        <v>69515</v>
      </c>
      <c r="AQ13" s="60"/>
    </row>
    <row r="14" spans="1:43" x14ac:dyDescent="0.3">
      <c r="A14" s="44">
        <v>9</v>
      </c>
      <c r="B14" s="45">
        <v>8</v>
      </c>
      <c r="C14" s="46" t="s">
        <v>95</v>
      </c>
      <c r="D14" s="47" t="s">
        <v>70</v>
      </c>
      <c r="E14" s="46" t="s">
        <v>261</v>
      </c>
      <c r="F14" s="48" t="s">
        <v>105</v>
      </c>
      <c r="G14" s="49">
        <v>48</v>
      </c>
      <c r="H14" s="50" t="s">
        <v>122</v>
      </c>
      <c r="I14" s="51">
        <v>3.57</v>
      </c>
      <c r="J14" s="51">
        <v>3.19</v>
      </c>
      <c r="K14" s="51">
        <v>1.17</v>
      </c>
      <c r="L14" s="52">
        <v>27497391.25</v>
      </c>
      <c r="M14" s="52">
        <v>-6206315.7699999996</v>
      </c>
      <c r="N14" s="53">
        <v>0</v>
      </c>
      <c r="O14" s="54">
        <v>1</v>
      </c>
      <c r="P14" s="54">
        <v>0</v>
      </c>
      <c r="Q14" s="54">
        <v>39.799999999999997</v>
      </c>
      <c r="R14" s="54">
        <v>1</v>
      </c>
      <c r="S14" s="55">
        <v>-689590.64111111104</v>
      </c>
      <c r="T14" s="55">
        <v>-4.4305498252145821</v>
      </c>
      <c r="U14" s="55">
        <v>0.26521535969950166</v>
      </c>
      <c r="V14" s="56">
        <v>527.4064723708691</v>
      </c>
      <c r="W14" s="57" t="s">
        <v>109</v>
      </c>
      <c r="X14" s="57">
        <v>6</v>
      </c>
      <c r="Y14" s="58">
        <v>6</v>
      </c>
      <c r="Z14" s="59">
        <v>12555748.210000001</v>
      </c>
      <c r="AA14" s="59">
        <v>12555748.210000001</v>
      </c>
      <c r="AB14" s="59">
        <v>10669499.389999999</v>
      </c>
      <c r="AC14" s="59">
        <v>1886248.8200000022</v>
      </c>
      <c r="AD14" s="59">
        <v>20991764.910000004</v>
      </c>
      <c r="AE14" s="59">
        <v>0</v>
      </c>
      <c r="AF14" s="59">
        <v>0</v>
      </c>
      <c r="AG14" s="59">
        <v>2297783.27</v>
      </c>
      <c r="AH14" s="59">
        <v>477513.09</v>
      </c>
      <c r="AI14" s="59">
        <v>612430</v>
      </c>
      <c r="AJ14" s="59">
        <v>1998410.01</v>
      </c>
      <c r="AK14" s="59">
        <v>0</v>
      </c>
      <c r="AL14" s="59">
        <v>5386136.3700000001</v>
      </c>
      <c r="AM14" s="59">
        <v>1507650.9</v>
      </c>
      <c r="AN14" s="59">
        <v>500075</v>
      </c>
      <c r="AO14" s="252">
        <v>52137</v>
      </c>
      <c r="AQ14" s="60"/>
    </row>
    <row r="15" spans="1:43" x14ac:dyDescent="0.3">
      <c r="A15" s="44">
        <v>10</v>
      </c>
      <c r="B15" s="45">
        <v>8</v>
      </c>
      <c r="C15" s="46" t="s">
        <v>95</v>
      </c>
      <c r="D15" s="47" t="s">
        <v>71</v>
      </c>
      <c r="E15" s="46" t="s">
        <v>262</v>
      </c>
      <c r="F15" s="48" t="s">
        <v>105</v>
      </c>
      <c r="G15" s="49">
        <v>50</v>
      </c>
      <c r="H15" s="50" t="s">
        <v>122</v>
      </c>
      <c r="I15" s="51">
        <v>4.03</v>
      </c>
      <c r="J15" s="51">
        <v>3.43</v>
      </c>
      <c r="K15" s="51">
        <v>0.77</v>
      </c>
      <c r="L15" s="52">
        <v>32719297.73</v>
      </c>
      <c r="M15" s="52">
        <v>-10549519.210000001</v>
      </c>
      <c r="N15" s="53">
        <v>1</v>
      </c>
      <c r="O15" s="54">
        <v>1</v>
      </c>
      <c r="P15" s="54">
        <v>0</v>
      </c>
      <c r="Q15" s="54">
        <v>27.9</v>
      </c>
      <c r="R15" s="54">
        <v>2</v>
      </c>
      <c r="S15" s="55">
        <v>-1172168.8011111112</v>
      </c>
      <c r="T15" s="55">
        <v>-3.1014965780606412</v>
      </c>
      <c r="U15" s="55">
        <v>0.27471439291596228</v>
      </c>
      <c r="V15" s="56">
        <v>564.14527621642128</v>
      </c>
      <c r="W15" s="57" t="s">
        <v>109</v>
      </c>
      <c r="X15" s="57">
        <v>6</v>
      </c>
      <c r="Y15" s="58">
        <v>7</v>
      </c>
      <c r="Z15" s="59">
        <v>8359894.6600000001</v>
      </c>
      <c r="AA15" s="59">
        <v>8359894.6600000001</v>
      </c>
      <c r="AB15" s="59">
        <v>10767971.300000001</v>
      </c>
      <c r="AC15" s="59">
        <v>-2408076.6400000006</v>
      </c>
      <c r="AD15" s="59">
        <v>26957313.750000004</v>
      </c>
      <c r="AE15" s="59">
        <v>0</v>
      </c>
      <c r="AF15" s="59">
        <v>0</v>
      </c>
      <c r="AG15" s="59">
        <v>3115844.32</v>
      </c>
      <c r="AH15" s="59">
        <v>441420.1</v>
      </c>
      <c r="AI15" s="59">
        <v>790785</v>
      </c>
      <c r="AJ15" s="59">
        <v>1817962</v>
      </c>
      <c r="AK15" s="59">
        <v>0</v>
      </c>
      <c r="AL15" s="59">
        <v>6166011.4199999999</v>
      </c>
      <c r="AM15" s="59">
        <v>234930</v>
      </c>
      <c r="AN15" s="59">
        <v>87722</v>
      </c>
      <c r="AO15" s="252">
        <v>57998</v>
      </c>
      <c r="AQ15" s="60"/>
    </row>
    <row r="16" spans="1:43" x14ac:dyDescent="0.3">
      <c r="A16" s="44">
        <v>11</v>
      </c>
      <c r="B16" s="45">
        <v>8</v>
      </c>
      <c r="C16" s="46" t="s">
        <v>95</v>
      </c>
      <c r="D16" s="47" t="s">
        <v>76</v>
      </c>
      <c r="E16" s="46" t="s">
        <v>263</v>
      </c>
      <c r="F16" s="48" t="s">
        <v>105</v>
      </c>
      <c r="G16" s="49">
        <v>234</v>
      </c>
      <c r="H16" s="50" t="s">
        <v>125</v>
      </c>
      <c r="I16" s="51">
        <v>1.26</v>
      </c>
      <c r="J16" s="51">
        <v>1.1100000000000001</v>
      </c>
      <c r="K16" s="51">
        <v>0.17</v>
      </c>
      <c r="L16" s="52">
        <v>22436930.5</v>
      </c>
      <c r="M16" s="52">
        <v>57940883.840000004</v>
      </c>
      <c r="N16" s="53">
        <v>2</v>
      </c>
      <c r="O16" s="54">
        <v>0</v>
      </c>
      <c r="P16" s="54">
        <v>0</v>
      </c>
      <c r="Q16" s="54" t="s">
        <v>341</v>
      </c>
      <c r="R16" s="54">
        <v>2</v>
      </c>
      <c r="S16" s="55">
        <v>6437875.9822222227</v>
      </c>
      <c r="T16" s="55">
        <v>0.38723831969767891</v>
      </c>
      <c r="U16" s="55">
        <v>8.6514738286624066E-2</v>
      </c>
      <c r="V16" s="56">
        <v>273.67116545709581</v>
      </c>
      <c r="W16" s="57" t="s">
        <v>111</v>
      </c>
      <c r="X16" s="57">
        <v>13</v>
      </c>
      <c r="Y16" s="58">
        <v>10</v>
      </c>
      <c r="Z16" s="59">
        <v>14863568.600000001</v>
      </c>
      <c r="AA16" s="59">
        <v>14863568.600000001</v>
      </c>
      <c r="AB16" s="59">
        <v>85356650.689999998</v>
      </c>
      <c r="AC16" s="59">
        <v>-70493082.090000004</v>
      </c>
      <c r="AD16" s="59">
        <v>78089317.299999997</v>
      </c>
      <c r="AE16" s="59">
        <v>0</v>
      </c>
      <c r="AF16" s="59">
        <v>0</v>
      </c>
      <c r="AG16" s="59">
        <v>24435201.670000002</v>
      </c>
      <c r="AH16" s="59">
        <v>15996077.710000001</v>
      </c>
      <c r="AI16" s="59">
        <v>8584856</v>
      </c>
      <c r="AJ16" s="59">
        <v>13780900.91</v>
      </c>
      <c r="AK16" s="59">
        <v>0</v>
      </c>
      <c r="AL16" s="59">
        <v>62797036.290000007</v>
      </c>
      <c r="AM16" s="59">
        <v>11134327</v>
      </c>
      <c r="AN16" s="59">
        <v>2960867</v>
      </c>
      <c r="AO16" s="252">
        <v>81985</v>
      </c>
      <c r="AQ16" s="60"/>
    </row>
    <row r="17" spans="1:43" x14ac:dyDescent="0.3">
      <c r="A17" s="44">
        <v>12</v>
      </c>
      <c r="B17" s="45">
        <v>8</v>
      </c>
      <c r="C17" s="46" t="s">
        <v>95</v>
      </c>
      <c r="D17" s="47" t="s">
        <v>87</v>
      </c>
      <c r="E17" s="46" t="s">
        <v>264</v>
      </c>
      <c r="F17" s="48" t="s">
        <v>105</v>
      </c>
      <c r="G17" s="49">
        <v>20</v>
      </c>
      <c r="H17" s="50" t="s">
        <v>126</v>
      </c>
      <c r="I17" s="51">
        <v>1.34</v>
      </c>
      <c r="J17" s="51">
        <v>1.1299999999999999</v>
      </c>
      <c r="K17" s="51">
        <v>0.27</v>
      </c>
      <c r="L17" s="52">
        <v>4532803.51</v>
      </c>
      <c r="M17" s="52">
        <v>3503782.81</v>
      </c>
      <c r="N17" s="53">
        <v>2</v>
      </c>
      <c r="O17" s="54">
        <v>0</v>
      </c>
      <c r="P17" s="54">
        <v>0</v>
      </c>
      <c r="Q17" s="54" t="s">
        <v>341</v>
      </c>
      <c r="R17" s="54">
        <v>2</v>
      </c>
      <c r="S17" s="55">
        <v>389309.20111111109</v>
      </c>
      <c r="T17" s="55">
        <v>1.2936884949212932</v>
      </c>
      <c r="U17" s="55">
        <v>0.11825503163838817</v>
      </c>
      <c r="V17" s="56">
        <v>292.1373749677752</v>
      </c>
      <c r="W17" s="57" t="s">
        <v>112</v>
      </c>
      <c r="X17" s="57">
        <v>2</v>
      </c>
      <c r="Y17" s="58">
        <v>1</v>
      </c>
      <c r="Z17" s="59">
        <v>3671539.87</v>
      </c>
      <c r="AA17" s="59">
        <v>3671539.74</v>
      </c>
      <c r="AB17" s="59">
        <v>13135694.890000001</v>
      </c>
      <c r="AC17" s="59">
        <v>-9464155.1500000004</v>
      </c>
      <c r="AD17" s="59">
        <v>11072317.5</v>
      </c>
      <c r="AE17" s="59">
        <v>0</v>
      </c>
      <c r="AF17" s="59">
        <v>0</v>
      </c>
      <c r="AG17" s="59">
        <v>4612804.67</v>
      </c>
      <c r="AH17" s="59">
        <v>575484.78</v>
      </c>
      <c r="AI17" s="59">
        <v>3678549.4</v>
      </c>
      <c r="AJ17" s="59">
        <v>1617262.23</v>
      </c>
      <c r="AK17" s="59">
        <v>0</v>
      </c>
      <c r="AL17" s="59">
        <v>10484101.08</v>
      </c>
      <c r="AM17" s="59">
        <v>219476.73</v>
      </c>
      <c r="AN17" s="59">
        <v>970588</v>
      </c>
      <c r="AO17" s="252">
        <v>15516</v>
      </c>
      <c r="AQ17" s="60"/>
    </row>
    <row r="18" spans="1:43" x14ac:dyDescent="0.3">
      <c r="A18" s="44">
        <v>13</v>
      </c>
      <c r="B18" s="45">
        <v>8</v>
      </c>
      <c r="C18" s="46" t="s">
        <v>89</v>
      </c>
      <c r="D18" s="47" t="s">
        <v>37</v>
      </c>
      <c r="E18" s="46" t="s">
        <v>265</v>
      </c>
      <c r="F18" s="48" t="s">
        <v>106</v>
      </c>
      <c r="G18" s="49">
        <v>273</v>
      </c>
      <c r="H18" s="50" t="s">
        <v>121</v>
      </c>
      <c r="I18" s="51">
        <v>3.13</v>
      </c>
      <c r="J18" s="51">
        <v>2.78</v>
      </c>
      <c r="K18" s="51">
        <v>1.23</v>
      </c>
      <c r="L18" s="52">
        <v>219445081.53</v>
      </c>
      <c r="M18" s="52">
        <v>-12028829.119999999</v>
      </c>
      <c r="N18" s="53">
        <v>0</v>
      </c>
      <c r="O18" s="54">
        <v>1</v>
      </c>
      <c r="P18" s="54">
        <v>0</v>
      </c>
      <c r="Q18" s="54">
        <v>164.1</v>
      </c>
      <c r="R18" s="54">
        <v>1</v>
      </c>
      <c r="S18" s="55">
        <v>-1336536.5688888887</v>
      </c>
      <c r="T18" s="55">
        <v>-18.243262028316188</v>
      </c>
      <c r="U18" s="55">
        <v>0.36554404152984493</v>
      </c>
      <c r="V18" s="56">
        <v>2361.6560646792941</v>
      </c>
      <c r="W18" s="57" t="s">
        <v>108</v>
      </c>
      <c r="X18" s="57">
        <v>16</v>
      </c>
      <c r="Y18" s="58">
        <v>12</v>
      </c>
      <c r="Z18" s="59">
        <v>126453952.31</v>
      </c>
      <c r="AA18" s="59">
        <v>126453945.52</v>
      </c>
      <c r="AB18" s="59">
        <v>102760173.43000001</v>
      </c>
      <c r="AC18" s="59">
        <v>23693772.089999989</v>
      </c>
      <c r="AD18" s="59">
        <v>154551944.28999999</v>
      </c>
      <c r="AE18" s="59">
        <v>698157.45</v>
      </c>
      <c r="AF18" s="59">
        <v>0</v>
      </c>
      <c r="AG18" s="59">
        <v>16408233.15</v>
      </c>
      <c r="AH18" s="59">
        <v>15930197.699999999</v>
      </c>
      <c r="AI18" s="59">
        <v>3587649.2</v>
      </c>
      <c r="AJ18" s="59">
        <v>5448120.1600000001</v>
      </c>
      <c r="AK18" s="59">
        <v>241800</v>
      </c>
      <c r="AL18" s="59">
        <v>42314157.659999996</v>
      </c>
      <c r="AM18" s="59">
        <v>1196844</v>
      </c>
      <c r="AN18" s="59">
        <v>2386317.5699999998</v>
      </c>
      <c r="AO18" s="252">
        <v>92920</v>
      </c>
      <c r="AQ18" s="60"/>
    </row>
    <row r="19" spans="1:43" x14ac:dyDescent="0.3">
      <c r="A19" s="44">
        <v>14</v>
      </c>
      <c r="B19" s="45">
        <v>8</v>
      </c>
      <c r="C19" s="46" t="s">
        <v>89</v>
      </c>
      <c r="D19" s="47" t="s">
        <v>38</v>
      </c>
      <c r="E19" s="46" t="s">
        <v>266</v>
      </c>
      <c r="F19" s="48" t="s">
        <v>105</v>
      </c>
      <c r="G19" s="49">
        <v>37</v>
      </c>
      <c r="H19" s="50" t="s">
        <v>122</v>
      </c>
      <c r="I19" s="51">
        <v>3.84</v>
      </c>
      <c r="J19" s="51">
        <v>3.52</v>
      </c>
      <c r="K19" s="51">
        <v>1.43</v>
      </c>
      <c r="L19" s="52">
        <v>41348314.990000002</v>
      </c>
      <c r="M19" s="52">
        <v>3876248.9</v>
      </c>
      <c r="N19" s="53">
        <v>0</v>
      </c>
      <c r="O19" s="54">
        <v>0</v>
      </c>
      <c r="P19" s="54">
        <v>0</v>
      </c>
      <c r="Q19" s="54" t="s">
        <v>341</v>
      </c>
      <c r="R19" s="54">
        <v>0</v>
      </c>
      <c r="S19" s="55">
        <v>430694.32222222222</v>
      </c>
      <c r="T19" s="55">
        <v>10.667094930359092</v>
      </c>
      <c r="U19" s="55">
        <v>0.38184715668975333</v>
      </c>
      <c r="V19" s="56">
        <v>933.6234417901012</v>
      </c>
      <c r="W19" s="57" t="s">
        <v>109</v>
      </c>
      <c r="X19" s="57">
        <v>6</v>
      </c>
      <c r="Y19" s="58">
        <v>7</v>
      </c>
      <c r="Z19" s="59">
        <v>20881376.219999995</v>
      </c>
      <c r="AA19" s="59">
        <v>20881376.219999995</v>
      </c>
      <c r="AB19" s="59">
        <v>14549114.389999999</v>
      </c>
      <c r="AC19" s="59">
        <v>6332261.8299999963</v>
      </c>
      <c r="AD19" s="59">
        <v>30096890.280000001</v>
      </c>
      <c r="AE19" s="59">
        <v>0</v>
      </c>
      <c r="AF19" s="59">
        <v>0</v>
      </c>
      <c r="AG19" s="59">
        <v>3595126.78</v>
      </c>
      <c r="AH19" s="59">
        <v>1477816.61</v>
      </c>
      <c r="AI19" s="59">
        <v>922280.75</v>
      </c>
      <c r="AJ19" s="59">
        <v>1779818.7999999998</v>
      </c>
      <c r="AK19" s="59">
        <v>268000</v>
      </c>
      <c r="AL19" s="59">
        <v>8043042.9399999995</v>
      </c>
      <c r="AM19" s="59">
        <v>1161095</v>
      </c>
      <c r="AN19" s="59">
        <v>1766409.75</v>
      </c>
      <c r="AO19" s="252">
        <v>44288</v>
      </c>
      <c r="AQ19" s="60"/>
    </row>
    <row r="20" spans="1:43" x14ac:dyDescent="0.3">
      <c r="A20" s="44">
        <v>15</v>
      </c>
      <c r="B20" s="45">
        <v>8</v>
      </c>
      <c r="C20" s="46" t="s">
        <v>89</v>
      </c>
      <c r="D20" s="47" t="s">
        <v>40</v>
      </c>
      <c r="E20" s="46" t="s">
        <v>267</v>
      </c>
      <c r="F20" s="48" t="s">
        <v>105</v>
      </c>
      <c r="G20" s="49">
        <v>73</v>
      </c>
      <c r="H20" s="50" t="s">
        <v>186</v>
      </c>
      <c r="I20" s="51">
        <v>1.57</v>
      </c>
      <c r="J20" s="51">
        <v>1.4</v>
      </c>
      <c r="K20" s="51">
        <v>0.37</v>
      </c>
      <c r="L20" s="52">
        <v>17727236.629999999</v>
      </c>
      <c r="M20" s="52">
        <v>4866841.71</v>
      </c>
      <c r="N20" s="53">
        <v>1</v>
      </c>
      <c r="O20" s="54">
        <v>0</v>
      </c>
      <c r="P20" s="54">
        <v>0</v>
      </c>
      <c r="Q20" s="54" t="s">
        <v>341</v>
      </c>
      <c r="R20" s="54">
        <v>1</v>
      </c>
      <c r="S20" s="55">
        <v>540760.18999999994</v>
      </c>
      <c r="T20" s="55">
        <v>3.6424518581681999</v>
      </c>
      <c r="U20" s="55">
        <v>0.11943255664162569</v>
      </c>
      <c r="V20" s="56">
        <v>247.58364589880028</v>
      </c>
      <c r="W20" s="57" t="s">
        <v>110</v>
      </c>
      <c r="X20" s="61">
        <v>9</v>
      </c>
      <c r="Y20" s="62">
        <v>9</v>
      </c>
      <c r="Z20" s="59">
        <v>11697499.17</v>
      </c>
      <c r="AA20" s="59">
        <v>11697499.17</v>
      </c>
      <c r="AB20" s="59">
        <v>30798725.550000004</v>
      </c>
      <c r="AC20" s="59">
        <v>-19101226.380000003</v>
      </c>
      <c r="AD20" s="59">
        <v>30830022.449999999</v>
      </c>
      <c r="AE20" s="59">
        <v>0</v>
      </c>
      <c r="AF20" s="59">
        <v>0</v>
      </c>
      <c r="AG20" s="59">
        <v>3446213.6</v>
      </c>
      <c r="AH20" s="59">
        <v>1884501.71</v>
      </c>
      <c r="AI20" s="59">
        <v>1419973.5</v>
      </c>
      <c r="AJ20" s="59">
        <v>4286809.25</v>
      </c>
      <c r="AK20" s="59">
        <v>69000</v>
      </c>
      <c r="AL20" s="59">
        <v>11106498.060000001</v>
      </c>
      <c r="AM20" s="59">
        <v>8928299</v>
      </c>
      <c r="AN20" s="59">
        <v>2502018.4500000002</v>
      </c>
      <c r="AO20" s="252">
        <v>71601</v>
      </c>
      <c r="AQ20" s="60"/>
    </row>
    <row r="21" spans="1:43" x14ac:dyDescent="0.3">
      <c r="A21" s="44">
        <v>16</v>
      </c>
      <c r="B21" s="45">
        <v>8</v>
      </c>
      <c r="C21" s="46" t="s">
        <v>89</v>
      </c>
      <c r="D21" s="47" t="s">
        <v>43</v>
      </c>
      <c r="E21" s="46" t="s">
        <v>268</v>
      </c>
      <c r="F21" s="48" t="s">
        <v>105</v>
      </c>
      <c r="G21" s="49">
        <v>125</v>
      </c>
      <c r="H21" s="50" t="s">
        <v>125</v>
      </c>
      <c r="I21" s="51">
        <v>3.75</v>
      </c>
      <c r="J21" s="51">
        <v>3.41</v>
      </c>
      <c r="K21" s="51">
        <v>0.84</v>
      </c>
      <c r="L21" s="52">
        <v>87572898.019999996</v>
      </c>
      <c r="M21" s="52">
        <v>14038007.84</v>
      </c>
      <c r="N21" s="53">
        <v>0</v>
      </c>
      <c r="O21" s="54">
        <v>0</v>
      </c>
      <c r="P21" s="54">
        <v>0</v>
      </c>
      <c r="Q21" s="54" t="s">
        <v>341</v>
      </c>
      <c r="R21" s="54">
        <v>0</v>
      </c>
      <c r="S21" s="55">
        <v>1559778.6488888888</v>
      </c>
      <c r="T21" s="55">
        <v>6.2382710579822556</v>
      </c>
      <c r="U21" s="55">
        <v>0.4907823015567756</v>
      </c>
      <c r="V21" s="56">
        <v>1008.044961898842</v>
      </c>
      <c r="W21" s="57" t="s">
        <v>111</v>
      </c>
      <c r="X21" s="61">
        <v>13</v>
      </c>
      <c r="Y21" s="62">
        <v>10</v>
      </c>
      <c r="Z21" s="59">
        <v>26920708.689999998</v>
      </c>
      <c r="AA21" s="59">
        <v>26885847.990000002</v>
      </c>
      <c r="AB21" s="59">
        <v>31778508.089999996</v>
      </c>
      <c r="AC21" s="59">
        <v>-4892660.099999994</v>
      </c>
      <c r="AD21" s="59">
        <v>78566824.980000004</v>
      </c>
      <c r="AE21" s="59">
        <v>0</v>
      </c>
      <c r="AF21" s="59">
        <v>0</v>
      </c>
      <c r="AG21" s="59">
        <v>11245723.75</v>
      </c>
      <c r="AH21" s="59">
        <v>2867321.9</v>
      </c>
      <c r="AI21" s="59">
        <v>3044178.75</v>
      </c>
      <c r="AJ21" s="59">
        <v>4354802.21</v>
      </c>
      <c r="AK21" s="59">
        <v>0</v>
      </c>
      <c r="AL21" s="59">
        <v>21512026.609999999</v>
      </c>
      <c r="AM21" s="59">
        <v>3344318.5</v>
      </c>
      <c r="AN21" s="59">
        <v>457262.95</v>
      </c>
      <c r="AO21" s="252">
        <v>86874</v>
      </c>
      <c r="AQ21" s="60"/>
    </row>
    <row r="22" spans="1:43" x14ac:dyDescent="0.3">
      <c r="A22" s="44">
        <v>17</v>
      </c>
      <c r="B22" s="45">
        <v>8</v>
      </c>
      <c r="C22" s="46" t="s">
        <v>89</v>
      </c>
      <c r="D22" s="47" t="s">
        <v>44</v>
      </c>
      <c r="E22" s="46" t="s">
        <v>269</v>
      </c>
      <c r="F22" s="48" t="s">
        <v>105</v>
      </c>
      <c r="G22" s="49">
        <v>41</v>
      </c>
      <c r="H22" s="50" t="s">
        <v>122</v>
      </c>
      <c r="I22" s="51">
        <v>3.68</v>
      </c>
      <c r="J22" s="51">
        <v>3.26</v>
      </c>
      <c r="K22" s="51">
        <v>1.1000000000000001</v>
      </c>
      <c r="L22" s="52">
        <v>34287137.579999998</v>
      </c>
      <c r="M22" s="52">
        <v>-2054692.55</v>
      </c>
      <c r="N22" s="53">
        <v>0</v>
      </c>
      <c r="O22" s="54">
        <v>1</v>
      </c>
      <c r="P22" s="54">
        <v>0</v>
      </c>
      <c r="Q22" s="54">
        <v>150.1</v>
      </c>
      <c r="R22" s="54">
        <v>1</v>
      </c>
      <c r="S22" s="55">
        <v>-228299.17222222223</v>
      </c>
      <c r="T22" s="55">
        <v>-16.687235070765208</v>
      </c>
      <c r="U22" s="55">
        <v>0.33499918162364428</v>
      </c>
      <c r="V22" s="56">
        <v>984.470471459745</v>
      </c>
      <c r="W22" s="57" t="s">
        <v>109</v>
      </c>
      <c r="X22" s="57">
        <v>6</v>
      </c>
      <c r="Y22" s="58">
        <v>6</v>
      </c>
      <c r="Z22" s="59">
        <v>14180928.59</v>
      </c>
      <c r="AA22" s="59">
        <v>14180928.59</v>
      </c>
      <c r="AB22" s="59">
        <v>12776984.35</v>
      </c>
      <c r="AC22" s="59">
        <v>1403944.2400000002</v>
      </c>
      <c r="AD22" s="59">
        <v>26424499.219999995</v>
      </c>
      <c r="AE22" s="59">
        <v>0</v>
      </c>
      <c r="AF22" s="59">
        <v>0</v>
      </c>
      <c r="AG22" s="59">
        <v>2864969.63</v>
      </c>
      <c r="AH22" s="59">
        <v>989984.23</v>
      </c>
      <c r="AI22" s="59">
        <v>1284704.06</v>
      </c>
      <c r="AJ22" s="59">
        <v>1316326.3999999999</v>
      </c>
      <c r="AK22" s="59">
        <v>590000</v>
      </c>
      <c r="AL22" s="59">
        <v>7045984.3200000003</v>
      </c>
      <c r="AM22" s="59">
        <v>497409.5</v>
      </c>
      <c r="AN22" s="59">
        <v>1691476.75</v>
      </c>
      <c r="AO22" s="252">
        <v>34828</v>
      </c>
      <c r="AQ22" s="60"/>
    </row>
    <row r="23" spans="1:43" x14ac:dyDescent="0.3">
      <c r="A23" s="44">
        <v>18</v>
      </c>
      <c r="B23" s="45">
        <v>8</v>
      </c>
      <c r="C23" s="46" t="s">
        <v>89</v>
      </c>
      <c r="D23" s="47" t="s">
        <v>45</v>
      </c>
      <c r="E23" s="46" t="s">
        <v>270</v>
      </c>
      <c r="F23" s="48" t="s">
        <v>105</v>
      </c>
      <c r="G23" s="49">
        <v>52</v>
      </c>
      <c r="H23" s="50" t="s">
        <v>122</v>
      </c>
      <c r="I23" s="51">
        <v>5.03</v>
      </c>
      <c r="J23" s="51">
        <v>4.51</v>
      </c>
      <c r="K23" s="51">
        <v>1.7</v>
      </c>
      <c r="L23" s="52">
        <v>50344307.82</v>
      </c>
      <c r="M23" s="52">
        <v>19340082.949999999</v>
      </c>
      <c r="N23" s="53">
        <v>0</v>
      </c>
      <c r="O23" s="54">
        <v>0</v>
      </c>
      <c r="P23" s="54">
        <v>0</v>
      </c>
      <c r="Q23" s="54" t="s">
        <v>341</v>
      </c>
      <c r="R23" s="54">
        <v>0</v>
      </c>
      <c r="S23" s="55">
        <v>2148898.1055555553</v>
      </c>
      <c r="T23" s="55">
        <v>2.6031071298998749</v>
      </c>
      <c r="U23" s="55">
        <v>0.48595154774601856</v>
      </c>
      <c r="V23" s="56">
        <v>1335.6762129894937</v>
      </c>
      <c r="W23" s="57" t="s">
        <v>109</v>
      </c>
      <c r="X23" s="57">
        <v>6</v>
      </c>
      <c r="Y23" s="58">
        <v>7</v>
      </c>
      <c r="Z23" s="59">
        <v>21309652.619999997</v>
      </c>
      <c r="AA23" s="59">
        <v>21309652.619999997</v>
      </c>
      <c r="AB23" s="59">
        <v>12462882.689999999</v>
      </c>
      <c r="AC23" s="59">
        <v>8846769.9299999978</v>
      </c>
      <c r="AD23" s="59">
        <v>34905096.949999996</v>
      </c>
      <c r="AE23" s="59">
        <v>0</v>
      </c>
      <c r="AF23" s="59">
        <v>0</v>
      </c>
      <c r="AG23" s="59">
        <v>2381216.9</v>
      </c>
      <c r="AH23" s="59">
        <v>1059279.5</v>
      </c>
      <c r="AI23" s="59">
        <v>540752</v>
      </c>
      <c r="AJ23" s="59">
        <v>2048710.22</v>
      </c>
      <c r="AK23" s="59">
        <v>0</v>
      </c>
      <c r="AL23" s="59">
        <v>6029958.6200000001</v>
      </c>
      <c r="AM23" s="59">
        <v>722040</v>
      </c>
      <c r="AN23" s="59">
        <v>416649.5</v>
      </c>
      <c r="AO23" s="252">
        <v>37692</v>
      </c>
      <c r="AQ23" s="60"/>
    </row>
    <row r="24" spans="1:43" x14ac:dyDescent="0.3">
      <c r="A24" s="44">
        <v>19</v>
      </c>
      <c r="B24" s="45">
        <v>8</v>
      </c>
      <c r="C24" s="46" t="s">
        <v>89</v>
      </c>
      <c r="D24" s="47" t="s">
        <v>46</v>
      </c>
      <c r="E24" s="46" t="s">
        <v>271</v>
      </c>
      <c r="F24" s="48" t="s">
        <v>105</v>
      </c>
      <c r="G24" s="49">
        <v>38</v>
      </c>
      <c r="H24" s="50" t="s">
        <v>122</v>
      </c>
      <c r="I24" s="51">
        <v>2.04</v>
      </c>
      <c r="J24" s="51">
        <v>1.87</v>
      </c>
      <c r="K24" s="51">
        <v>0.73</v>
      </c>
      <c r="L24" s="52">
        <v>21811849.73</v>
      </c>
      <c r="M24" s="52">
        <v>-3493760.11</v>
      </c>
      <c r="N24" s="53">
        <v>1</v>
      </c>
      <c r="O24" s="54">
        <v>1</v>
      </c>
      <c r="P24" s="54">
        <v>0</v>
      </c>
      <c r="Q24" s="54">
        <v>56.1</v>
      </c>
      <c r="R24" s="54">
        <v>2</v>
      </c>
      <c r="S24" s="55">
        <v>-388195.56777777779</v>
      </c>
      <c r="T24" s="55">
        <v>-6.2430874024719465</v>
      </c>
      <c r="U24" s="55">
        <v>0.24025098400156791</v>
      </c>
      <c r="V24" s="56">
        <v>548.89148246011371</v>
      </c>
      <c r="W24" s="57" t="s">
        <v>109</v>
      </c>
      <c r="X24" s="57">
        <v>6</v>
      </c>
      <c r="Y24" s="58">
        <v>6</v>
      </c>
      <c r="Z24" s="59">
        <v>15228793.850000001</v>
      </c>
      <c r="AA24" s="59">
        <v>15225559.16</v>
      </c>
      <c r="AB24" s="59">
        <v>20806067.629999995</v>
      </c>
      <c r="AC24" s="59">
        <v>-5580508.4699999951</v>
      </c>
      <c r="AD24" s="59">
        <v>22931898.760000005</v>
      </c>
      <c r="AE24" s="59">
        <v>0</v>
      </c>
      <c r="AF24" s="59">
        <v>0</v>
      </c>
      <c r="AG24" s="59">
        <v>2369481.7999999998</v>
      </c>
      <c r="AH24" s="59">
        <v>572280.81999999995</v>
      </c>
      <c r="AI24" s="59">
        <v>1145688</v>
      </c>
      <c r="AJ24" s="59">
        <v>2416768.5900000003</v>
      </c>
      <c r="AK24" s="59">
        <v>0</v>
      </c>
      <c r="AL24" s="59">
        <v>6504219.21</v>
      </c>
      <c r="AM24" s="59">
        <v>2676506.5499999998</v>
      </c>
      <c r="AN24" s="59">
        <v>2740841.48</v>
      </c>
      <c r="AO24" s="252">
        <v>39738</v>
      </c>
      <c r="AQ24" s="60"/>
    </row>
    <row r="25" spans="1:43" x14ac:dyDescent="0.3">
      <c r="A25" s="44">
        <v>20</v>
      </c>
      <c r="B25" s="45">
        <v>8</v>
      </c>
      <c r="C25" s="46" t="s">
        <v>89</v>
      </c>
      <c r="D25" s="47" t="s">
        <v>47</v>
      </c>
      <c r="E25" s="46" t="s">
        <v>272</v>
      </c>
      <c r="F25" s="48" t="s">
        <v>105</v>
      </c>
      <c r="G25" s="49">
        <v>32</v>
      </c>
      <c r="H25" s="50" t="s">
        <v>126</v>
      </c>
      <c r="I25" s="51">
        <v>1.58</v>
      </c>
      <c r="J25" s="51">
        <v>1.38</v>
      </c>
      <c r="K25" s="51">
        <v>0.19</v>
      </c>
      <c r="L25" s="52">
        <v>6450640.3399999999</v>
      </c>
      <c r="M25" s="52">
        <v>438514.81</v>
      </c>
      <c r="N25" s="53">
        <v>1</v>
      </c>
      <c r="O25" s="54">
        <v>0</v>
      </c>
      <c r="P25" s="54">
        <v>0</v>
      </c>
      <c r="Q25" s="54" t="s">
        <v>341</v>
      </c>
      <c r="R25" s="54">
        <v>1</v>
      </c>
      <c r="S25" s="55">
        <v>48723.867777777778</v>
      </c>
      <c r="T25" s="55">
        <v>14.710199502726031</v>
      </c>
      <c r="U25" s="55">
        <v>0.12028864194444054</v>
      </c>
      <c r="V25" s="56">
        <v>458.98963569090648</v>
      </c>
      <c r="W25" s="57" t="s">
        <v>112</v>
      </c>
      <c r="X25" s="57">
        <v>2</v>
      </c>
      <c r="Y25" s="58">
        <v>2</v>
      </c>
      <c r="Z25" s="59">
        <v>2209092.96</v>
      </c>
      <c r="AA25" s="59">
        <v>2209092.96</v>
      </c>
      <c r="AB25" s="59">
        <v>11060176.930000002</v>
      </c>
      <c r="AC25" s="59">
        <v>-8851083.9700000025</v>
      </c>
      <c r="AD25" s="59">
        <v>12948639.139999999</v>
      </c>
      <c r="AE25" s="59">
        <v>0</v>
      </c>
      <c r="AF25" s="59">
        <v>0</v>
      </c>
      <c r="AG25" s="59">
        <v>2503142.25</v>
      </c>
      <c r="AH25" s="59">
        <v>985652.07</v>
      </c>
      <c r="AI25" s="59">
        <v>1801816.15</v>
      </c>
      <c r="AJ25" s="59">
        <v>1139299.53</v>
      </c>
      <c r="AK25" s="59">
        <v>0</v>
      </c>
      <c r="AL25" s="59">
        <v>6429910</v>
      </c>
      <c r="AM25" s="59">
        <v>836871.75</v>
      </c>
      <c r="AN25" s="59">
        <v>1194244.25</v>
      </c>
      <c r="AO25" s="252">
        <v>14054</v>
      </c>
      <c r="AQ25" s="60"/>
    </row>
    <row r="26" spans="1:43" x14ac:dyDescent="0.3">
      <c r="A26" s="44">
        <v>21</v>
      </c>
      <c r="B26" s="45">
        <v>8</v>
      </c>
      <c r="C26" s="46" t="s">
        <v>92</v>
      </c>
      <c r="D26" s="47" t="s">
        <v>2</v>
      </c>
      <c r="E26" s="46" t="s">
        <v>273</v>
      </c>
      <c r="F26" s="48" t="s">
        <v>106</v>
      </c>
      <c r="G26" s="49">
        <v>558</v>
      </c>
      <c r="H26" s="50" t="s">
        <v>127</v>
      </c>
      <c r="I26" s="51">
        <v>2.48</v>
      </c>
      <c r="J26" s="51">
        <v>2.2599999999999998</v>
      </c>
      <c r="K26" s="51">
        <v>0.7</v>
      </c>
      <c r="L26" s="52">
        <v>393687365.29000002</v>
      </c>
      <c r="M26" s="52">
        <v>645950058.12</v>
      </c>
      <c r="N26" s="53">
        <v>1</v>
      </c>
      <c r="O26" s="54">
        <v>0</v>
      </c>
      <c r="P26" s="54">
        <v>0</v>
      </c>
      <c r="Q26" s="54" t="s">
        <v>341</v>
      </c>
      <c r="R26" s="54">
        <v>1</v>
      </c>
      <c r="S26" s="55">
        <v>71772228.680000007</v>
      </c>
      <c r="T26" s="55">
        <v>0.60947028387272562</v>
      </c>
      <c r="U26" s="55">
        <v>0.38463438638407599</v>
      </c>
      <c r="V26" s="56">
        <v>3186.203992311428</v>
      </c>
      <c r="W26" s="57" t="s">
        <v>108</v>
      </c>
      <c r="X26" s="57">
        <v>17</v>
      </c>
      <c r="Y26" s="58">
        <v>13</v>
      </c>
      <c r="Z26" s="59">
        <v>187030273.16</v>
      </c>
      <c r="AA26" s="59">
        <v>187030273.16</v>
      </c>
      <c r="AB26" s="59">
        <v>265727813.60000002</v>
      </c>
      <c r="AC26" s="59">
        <v>-78697540.440000027</v>
      </c>
      <c r="AD26" s="59">
        <v>401501416.40999997</v>
      </c>
      <c r="AE26" s="59">
        <v>0</v>
      </c>
      <c r="AF26" s="59">
        <v>0</v>
      </c>
      <c r="AG26" s="59">
        <v>79154551.790000007</v>
      </c>
      <c r="AH26" s="59">
        <v>72713961.299999997</v>
      </c>
      <c r="AI26" s="59">
        <v>8125009.75</v>
      </c>
      <c r="AJ26" s="59">
        <v>25733672.649999999</v>
      </c>
      <c r="AK26" s="59">
        <v>580000</v>
      </c>
      <c r="AL26" s="59">
        <v>186307195.49000001</v>
      </c>
      <c r="AM26" s="59">
        <v>36205526.649999999</v>
      </c>
      <c r="AN26" s="59">
        <v>830235.28</v>
      </c>
      <c r="AO26" s="252">
        <v>123560</v>
      </c>
      <c r="AQ26" s="60"/>
    </row>
    <row r="27" spans="1:43" x14ac:dyDescent="0.3">
      <c r="A27" s="44">
        <v>22</v>
      </c>
      <c r="B27" s="45">
        <v>8</v>
      </c>
      <c r="C27" s="46" t="s">
        <v>92</v>
      </c>
      <c r="D27" s="47" t="s">
        <v>27</v>
      </c>
      <c r="E27" s="46" t="s">
        <v>274</v>
      </c>
      <c r="F27" s="48" t="s">
        <v>105</v>
      </c>
      <c r="G27" s="49">
        <v>30</v>
      </c>
      <c r="H27" s="50" t="s">
        <v>123</v>
      </c>
      <c r="I27" s="51">
        <v>4.0199999999999996</v>
      </c>
      <c r="J27" s="51">
        <v>3.84</v>
      </c>
      <c r="K27" s="51">
        <v>2.1800000000000002</v>
      </c>
      <c r="L27" s="52">
        <v>40079453.340000004</v>
      </c>
      <c r="M27" s="52">
        <v>537572.75</v>
      </c>
      <c r="N27" s="53">
        <v>0</v>
      </c>
      <c r="O27" s="54">
        <v>0</v>
      </c>
      <c r="P27" s="54">
        <v>0</v>
      </c>
      <c r="Q27" s="54" t="s">
        <v>341</v>
      </c>
      <c r="R27" s="54">
        <v>0</v>
      </c>
      <c r="S27" s="55">
        <v>59730.305555555555</v>
      </c>
      <c r="T27" s="55">
        <v>74.556333705531031</v>
      </c>
      <c r="U27" s="55">
        <v>0.49989191111845488</v>
      </c>
      <c r="V27" s="56">
        <v>1516.3231439164649</v>
      </c>
      <c r="W27" s="57" t="s">
        <v>109</v>
      </c>
      <c r="X27" s="57">
        <v>5</v>
      </c>
      <c r="Y27" s="58">
        <v>5</v>
      </c>
      <c r="Z27" s="59">
        <v>28963224.809999999</v>
      </c>
      <c r="AA27" s="59">
        <v>28963224.809999999</v>
      </c>
      <c r="AB27" s="59">
        <v>13268173.770000001</v>
      </c>
      <c r="AC27" s="59">
        <v>15695051.039999997</v>
      </c>
      <c r="AD27" s="59">
        <v>18634990.75</v>
      </c>
      <c r="AE27" s="59">
        <v>0</v>
      </c>
      <c r="AF27" s="59">
        <v>0</v>
      </c>
      <c r="AG27" s="59">
        <v>2553309.7000000002</v>
      </c>
      <c r="AH27" s="59">
        <v>696471.43</v>
      </c>
      <c r="AI27" s="59">
        <v>893799</v>
      </c>
      <c r="AJ27" s="59">
        <v>2128298.5700000003</v>
      </c>
      <c r="AK27" s="59">
        <v>0</v>
      </c>
      <c r="AL27" s="59">
        <v>6271878.7000000011</v>
      </c>
      <c r="AM27" s="59">
        <v>155620.5</v>
      </c>
      <c r="AN27" s="59">
        <v>1671200</v>
      </c>
      <c r="AO27" s="252">
        <v>26432</v>
      </c>
      <c r="AQ27" s="60"/>
    </row>
    <row r="28" spans="1:43" x14ac:dyDescent="0.3">
      <c r="A28" s="44">
        <v>23</v>
      </c>
      <c r="B28" s="45">
        <v>8</v>
      </c>
      <c r="C28" s="46" t="s">
        <v>92</v>
      </c>
      <c r="D28" s="47" t="s">
        <v>28</v>
      </c>
      <c r="E28" s="46" t="s">
        <v>275</v>
      </c>
      <c r="F28" s="48" t="s">
        <v>105</v>
      </c>
      <c r="G28" s="49">
        <v>59</v>
      </c>
      <c r="H28" s="50" t="s">
        <v>122</v>
      </c>
      <c r="I28" s="51">
        <v>1.85</v>
      </c>
      <c r="J28" s="51">
        <v>1.61</v>
      </c>
      <c r="K28" s="51">
        <v>0.33</v>
      </c>
      <c r="L28" s="52">
        <v>31893823.600000001</v>
      </c>
      <c r="M28" s="52">
        <v>22347496.399999999</v>
      </c>
      <c r="N28" s="53">
        <v>1</v>
      </c>
      <c r="O28" s="54">
        <v>0</v>
      </c>
      <c r="P28" s="54">
        <v>0</v>
      </c>
      <c r="Q28" s="54" t="s">
        <v>341</v>
      </c>
      <c r="R28" s="54">
        <v>1</v>
      </c>
      <c r="S28" s="55">
        <v>2483055.1555555556</v>
      </c>
      <c r="T28" s="55">
        <v>1.4271765852035221</v>
      </c>
      <c r="U28" s="55">
        <v>0.25519777917710834</v>
      </c>
      <c r="V28" s="56">
        <v>524.32800026303676</v>
      </c>
      <c r="W28" s="57" t="s">
        <v>109</v>
      </c>
      <c r="X28" s="57">
        <v>6</v>
      </c>
      <c r="Y28" s="58">
        <v>8</v>
      </c>
      <c r="Z28" s="59">
        <v>12546773.880000003</v>
      </c>
      <c r="AA28" s="59">
        <v>12499016.070000002</v>
      </c>
      <c r="AB28" s="59">
        <v>37462248.68</v>
      </c>
      <c r="AC28" s="59">
        <v>-24963232.609999999</v>
      </c>
      <c r="AD28" s="59">
        <v>45168264.709999993</v>
      </c>
      <c r="AE28" s="59">
        <v>0</v>
      </c>
      <c r="AF28" s="59">
        <v>0</v>
      </c>
      <c r="AG28" s="59">
        <v>15328949.470000001</v>
      </c>
      <c r="AH28" s="59">
        <v>5798493.5099999998</v>
      </c>
      <c r="AI28" s="59">
        <v>5326105</v>
      </c>
      <c r="AJ28" s="59">
        <v>2596230.21</v>
      </c>
      <c r="AK28" s="59">
        <v>0</v>
      </c>
      <c r="AL28" s="59">
        <v>29049778.190000001</v>
      </c>
      <c r="AM28" s="59">
        <v>977681.5</v>
      </c>
      <c r="AN28" s="59">
        <v>254500</v>
      </c>
      <c r="AO28" s="252">
        <v>60828</v>
      </c>
      <c r="AQ28" s="60"/>
    </row>
    <row r="29" spans="1:43" x14ac:dyDescent="0.3">
      <c r="A29" s="44">
        <v>24</v>
      </c>
      <c r="B29" s="45">
        <v>8</v>
      </c>
      <c r="C29" s="46" t="s">
        <v>92</v>
      </c>
      <c r="D29" s="47" t="s">
        <v>29</v>
      </c>
      <c r="E29" s="46" t="s">
        <v>276</v>
      </c>
      <c r="F29" s="48" t="s">
        <v>105</v>
      </c>
      <c r="G29" s="49">
        <v>34</v>
      </c>
      <c r="H29" s="50" t="s">
        <v>122</v>
      </c>
      <c r="I29" s="51">
        <v>2.69</v>
      </c>
      <c r="J29" s="51">
        <v>2.16</v>
      </c>
      <c r="K29" s="51">
        <v>0.84</v>
      </c>
      <c r="L29" s="52">
        <v>35496812.57</v>
      </c>
      <c r="M29" s="52">
        <v>12720430.800000001</v>
      </c>
      <c r="N29" s="53">
        <v>0</v>
      </c>
      <c r="O29" s="54">
        <v>0</v>
      </c>
      <c r="P29" s="54">
        <v>0</v>
      </c>
      <c r="Q29" s="54" t="s">
        <v>341</v>
      </c>
      <c r="R29" s="54">
        <v>0</v>
      </c>
      <c r="S29" s="55">
        <v>1413381.2000000002</v>
      </c>
      <c r="T29" s="55">
        <v>2.7905354093825188</v>
      </c>
      <c r="U29" s="63">
        <v>0.37323895068872054</v>
      </c>
      <c r="V29" s="56">
        <v>839.6445399280916</v>
      </c>
      <c r="W29" s="57" t="s">
        <v>109</v>
      </c>
      <c r="X29" s="57">
        <v>6</v>
      </c>
      <c r="Y29" s="58">
        <v>7</v>
      </c>
      <c r="Z29" s="59">
        <v>17667193.699999999</v>
      </c>
      <c r="AA29" s="59">
        <v>17667193.699999999</v>
      </c>
      <c r="AB29" s="59">
        <v>20914872.18</v>
      </c>
      <c r="AC29" s="59">
        <v>-3247678.4800000004</v>
      </c>
      <c r="AD29" s="59">
        <v>25183079.440000001</v>
      </c>
      <c r="AE29" s="59">
        <v>0</v>
      </c>
      <c r="AF29" s="59">
        <v>0</v>
      </c>
      <c r="AG29" s="59">
        <v>5859074.29</v>
      </c>
      <c r="AH29" s="59">
        <v>2824899.92</v>
      </c>
      <c r="AI29" s="59">
        <v>1342477</v>
      </c>
      <c r="AJ29" s="59">
        <v>2868672.77</v>
      </c>
      <c r="AK29" s="59">
        <v>30000</v>
      </c>
      <c r="AL29" s="59">
        <v>12925123.98</v>
      </c>
      <c r="AM29" s="59">
        <v>665255.19999999995</v>
      </c>
      <c r="AN29" s="59">
        <v>78289.5</v>
      </c>
      <c r="AO29" s="252">
        <v>42276</v>
      </c>
      <c r="AQ29" s="60"/>
    </row>
    <row r="30" spans="1:43" x14ac:dyDescent="0.3">
      <c r="A30" s="44">
        <v>25</v>
      </c>
      <c r="B30" s="45">
        <v>8</v>
      </c>
      <c r="C30" s="46" t="s">
        <v>92</v>
      </c>
      <c r="D30" s="47" t="s">
        <v>30</v>
      </c>
      <c r="E30" s="46" t="s">
        <v>277</v>
      </c>
      <c r="F30" s="48" t="s">
        <v>105</v>
      </c>
      <c r="G30" s="49">
        <v>20</v>
      </c>
      <c r="H30" s="50" t="s">
        <v>126</v>
      </c>
      <c r="I30" s="51">
        <v>1.25</v>
      </c>
      <c r="J30" s="51">
        <v>1.06</v>
      </c>
      <c r="K30" s="51">
        <v>0.18</v>
      </c>
      <c r="L30" s="52">
        <v>3261749.05</v>
      </c>
      <c r="M30" s="52">
        <v>2782148.55</v>
      </c>
      <c r="N30" s="53">
        <v>2</v>
      </c>
      <c r="O30" s="54">
        <v>0</v>
      </c>
      <c r="P30" s="54">
        <v>0</v>
      </c>
      <c r="Q30" s="54" t="s">
        <v>341</v>
      </c>
      <c r="R30" s="54">
        <v>2</v>
      </c>
      <c r="S30" s="55">
        <v>309127.61666666664</v>
      </c>
      <c r="T30" s="55">
        <v>1.1723849360955223</v>
      </c>
      <c r="U30" s="63">
        <v>5.9914314120510757E-2</v>
      </c>
      <c r="V30" s="56">
        <v>279.04431944563265</v>
      </c>
      <c r="W30" s="57" t="s">
        <v>112</v>
      </c>
      <c r="X30" s="57">
        <v>2</v>
      </c>
      <c r="Y30" s="58">
        <v>2</v>
      </c>
      <c r="Z30" s="59">
        <v>2340896.9</v>
      </c>
      <c r="AA30" s="59">
        <v>2340896.9</v>
      </c>
      <c r="AB30" s="59">
        <v>12764832.159999998</v>
      </c>
      <c r="AC30" s="59">
        <v>-10423935.259999998</v>
      </c>
      <c r="AD30" s="59">
        <v>9496013.4100000001</v>
      </c>
      <c r="AE30" s="59">
        <v>0</v>
      </c>
      <c r="AF30" s="59">
        <v>0</v>
      </c>
      <c r="AG30" s="59">
        <v>3660692.59</v>
      </c>
      <c r="AH30" s="59">
        <v>1011849.77</v>
      </c>
      <c r="AI30" s="59">
        <v>1797675</v>
      </c>
      <c r="AJ30" s="59">
        <v>2707017.8000000003</v>
      </c>
      <c r="AK30" s="59">
        <v>0</v>
      </c>
      <c r="AL30" s="59">
        <v>9177235.1600000001</v>
      </c>
      <c r="AM30" s="59">
        <v>33494.5</v>
      </c>
      <c r="AN30" s="59">
        <v>0</v>
      </c>
      <c r="AO30" s="252">
        <v>11689</v>
      </c>
      <c r="AQ30" s="60"/>
    </row>
    <row r="31" spans="1:43" x14ac:dyDescent="0.3">
      <c r="A31" s="44">
        <v>26</v>
      </c>
      <c r="B31" s="45">
        <v>8</v>
      </c>
      <c r="C31" s="46" t="s">
        <v>92</v>
      </c>
      <c r="D31" s="47" t="s">
        <v>31</v>
      </c>
      <c r="E31" s="46" t="s">
        <v>278</v>
      </c>
      <c r="F31" s="48" t="s">
        <v>105</v>
      </c>
      <c r="G31" s="49">
        <v>30</v>
      </c>
      <c r="H31" s="50" t="s">
        <v>123</v>
      </c>
      <c r="I31" s="51">
        <v>3.06</v>
      </c>
      <c r="J31" s="51">
        <v>2.81</v>
      </c>
      <c r="K31" s="51">
        <v>0.61</v>
      </c>
      <c r="L31" s="52">
        <v>21252002.66</v>
      </c>
      <c r="M31" s="52">
        <v>6299291.9400000004</v>
      </c>
      <c r="N31" s="53">
        <v>1</v>
      </c>
      <c r="O31" s="54">
        <v>0</v>
      </c>
      <c r="P31" s="54">
        <v>0</v>
      </c>
      <c r="Q31" s="54" t="s">
        <v>341</v>
      </c>
      <c r="R31" s="54">
        <v>1</v>
      </c>
      <c r="S31" s="55">
        <v>699921.32666666666</v>
      </c>
      <c r="T31" s="55">
        <v>3.3737129287581484</v>
      </c>
      <c r="U31" s="63">
        <v>0.33142962537304416</v>
      </c>
      <c r="V31" s="56">
        <v>940.89532297339179</v>
      </c>
      <c r="W31" s="57" t="s">
        <v>109</v>
      </c>
      <c r="X31" s="57">
        <v>5</v>
      </c>
      <c r="Y31" s="58">
        <v>4</v>
      </c>
      <c r="Z31" s="59">
        <v>6297625.6500000004</v>
      </c>
      <c r="AA31" s="59">
        <v>6297625.6500000004</v>
      </c>
      <c r="AB31" s="59">
        <v>10272181.549999999</v>
      </c>
      <c r="AC31" s="59">
        <v>-3974555.8999999985</v>
      </c>
      <c r="AD31" s="59">
        <v>21429217.379999999</v>
      </c>
      <c r="AE31" s="59">
        <v>0</v>
      </c>
      <c r="AF31" s="59">
        <v>0</v>
      </c>
      <c r="AG31" s="59">
        <v>2321647.1800000002</v>
      </c>
      <c r="AH31" s="59">
        <v>501168.66</v>
      </c>
      <c r="AI31" s="59">
        <v>384437.85</v>
      </c>
      <c r="AJ31" s="59">
        <v>1644997.9</v>
      </c>
      <c r="AK31" s="59">
        <v>330000</v>
      </c>
      <c r="AL31" s="59">
        <v>5182251.59</v>
      </c>
      <c r="AM31" s="59">
        <v>125617.2</v>
      </c>
      <c r="AN31" s="59">
        <v>1823480.27</v>
      </c>
      <c r="AO31" s="252">
        <v>22587</v>
      </c>
      <c r="AQ31" s="60"/>
    </row>
    <row r="32" spans="1:43" x14ac:dyDescent="0.3">
      <c r="A32" s="44">
        <v>27</v>
      </c>
      <c r="B32" s="45">
        <v>8</v>
      </c>
      <c r="C32" s="46" t="s">
        <v>92</v>
      </c>
      <c r="D32" s="47" t="s">
        <v>32</v>
      </c>
      <c r="E32" s="46" t="s">
        <v>279</v>
      </c>
      <c r="F32" s="48" t="s">
        <v>105</v>
      </c>
      <c r="G32" s="49">
        <v>35</v>
      </c>
      <c r="H32" s="50" t="s">
        <v>123</v>
      </c>
      <c r="I32" s="51">
        <v>3.54</v>
      </c>
      <c r="J32" s="51">
        <v>3.2</v>
      </c>
      <c r="K32" s="51">
        <v>0.71</v>
      </c>
      <c r="L32" s="52">
        <v>33541752.859999999</v>
      </c>
      <c r="M32" s="52">
        <v>-618054.06000000006</v>
      </c>
      <c r="N32" s="53">
        <v>1</v>
      </c>
      <c r="O32" s="54">
        <v>1</v>
      </c>
      <c r="P32" s="54">
        <v>0</v>
      </c>
      <c r="Q32" s="54">
        <v>488.4</v>
      </c>
      <c r="R32" s="54">
        <v>2</v>
      </c>
      <c r="S32" s="55">
        <v>-68672.67333333334</v>
      </c>
      <c r="T32" s="55">
        <v>-54.269933701268776</v>
      </c>
      <c r="U32" s="63">
        <v>0.44398226705610921</v>
      </c>
      <c r="V32" s="56">
        <v>1200.8360611485034</v>
      </c>
      <c r="W32" s="57" t="s">
        <v>109</v>
      </c>
      <c r="X32" s="57">
        <v>5</v>
      </c>
      <c r="Y32" s="58">
        <v>5</v>
      </c>
      <c r="Z32" s="59">
        <v>9387822.120000001</v>
      </c>
      <c r="AA32" s="59">
        <v>9387822.120000001</v>
      </c>
      <c r="AB32" s="59">
        <v>13191801.710000001</v>
      </c>
      <c r="AC32" s="59">
        <v>-3803979.59</v>
      </c>
      <c r="AD32" s="59">
        <v>32039869.359999999</v>
      </c>
      <c r="AE32" s="59">
        <v>0</v>
      </c>
      <c r="AF32" s="59">
        <v>0</v>
      </c>
      <c r="AG32" s="59">
        <v>4659889.25</v>
      </c>
      <c r="AH32" s="59">
        <v>1264446.94</v>
      </c>
      <c r="AI32" s="59">
        <v>1344132</v>
      </c>
      <c r="AJ32" s="59">
        <v>1205498.73</v>
      </c>
      <c r="AK32" s="59">
        <v>0</v>
      </c>
      <c r="AL32" s="59">
        <v>8473966.9199999999</v>
      </c>
      <c r="AM32" s="59">
        <v>163225</v>
      </c>
      <c r="AN32" s="59">
        <v>0</v>
      </c>
      <c r="AO32" s="252">
        <v>27932</v>
      </c>
      <c r="AQ32" s="60"/>
    </row>
    <row r="33" spans="1:43" x14ac:dyDescent="0.3">
      <c r="A33" s="44">
        <v>28</v>
      </c>
      <c r="B33" s="45">
        <v>8</v>
      </c>
      <c r="C33" s="46" t="s">
        <v>92</v>
      </c>
      <c r="D33" s="47" t="s">
        <v>33</v>
      </c>
      <c r="E33" s="46" t="s">
        <v>280</v>
      </c>
      <c r="F33" s="48" t="s">
        <v>105</v>
      </c>
      <c r="G33" s="49">
        <v>120</v>
      </c>
      <c r="H33" s="50" t="s">
        <v>125</v>
      </c>
      <c r="I33" s="51">
        <v>1.18</v>
      </c>
      <c r="J33" s="51">
        <v>1.07</v>
      </c>
      <c r="K33" s="51">
        <v>0.15</v>
      </c>
      <c r="L33" s="52">
        <v>19974016.940000001</v>
      </c>
      <c r="M33" s="52">
        <v>26587382.789999999</v>
      </c>
      <c r="N33" s="53">
        <v>2</v>
      </c>
      <c r="O33" s="54">
        <v>0</v>
      </c>
      <c r="P33" s="54">
        <v>0</v>
      </c>
      <c r="Q33" s="54" t="s">
        <v>341</v>
      </c>
      <c r="R33" s="54">
        <v>2</v>
      </c>
      <c r="S33" s="55">
        <v>2954153.6433333331</v>
      </c>
      <c r="T33" s="55">
        <v>0.7512592381794192</v>
      </c>
      <c r="U33" s="63">
        <v>7.4098085349085116E-2</v>
      </c>
      <c r="V33" s="56">
        <v>179.75824309730373</v>
      </c>
      <c r="W33" s="57" t="s">
        <v>111</v>
      </c>
      <c r="X33" s="57">
        <v>13</v>
      </c>
      <c r="Y33" s="58">
        <v>10</v>
      </c>
      <c r="Z33" s="59">
        <v>16418357.140000001</v>
      </c>
      <c r="AA33" s="59">
        <v>16418357.140000001</v>
      </c>
      <c r="AB33" s="59">
        <v>106405097.83</v>
      </c>
      <c r="AC33" s="59">
        <v>-89986740.689999998</v>
      </c>
      <c r="AD33" s="59">
        <v>93465978.670000002</v>
      </c>
      <c r="AE33" s="59">
        <v>0</v>
      </c>
      <c r="AF33" s="59">
        <v>0</v>
      </c>
      <c r="AG33" s="59">
        <v>35283385.619999997</v>
      </c>
      <c r="AH33" s="59">
        <v>10610793.529999999</v>
      </c>
      <c r="AI33" s="59">
        <v>15395106</v>
      </c>
      <c r="AJ33" s="59">
        <v>12127907.539999999</v>
      </c>
      <c r="AK33" s="59">
        <v>2502550</v>
      </c>
      <c r="AL33" s="59">
        <v>75919742.689999998</v>
      </c>
      <c r="AM33" s="59">
        <v>17577500.550000001</v>
      </c>
      <c r="AN33" s="59">
        <v>3064000</v>
      </c>
      <c r="AO33" s="252">
        <v>111116</v>
      </c>
      <c r="AQ33" s="60"/>
    </row>
    <row r="34" spans="1:43" x14ac:dyDescent="0.3">
      <c r="A34" s="44">
        <v>29</v>
      </c>
      <c r="B34" s="45">
        <v>8</v>
      </c>
      <c r="C34" s="46" t="s">
        <v>92</v>
      </c>
      <c r="D34" s="47" t="s">
        <v>34</v>
      </c>
      <c r="E34" s="46" t="s">
        <v>281</v>
      </c>
      <c r="F34" s="48" t="s">
        <v>105</v>
      </c>
      <c r="G34" s="49">
        <v>32</v>
      </c>
      <c r="H34" s="50" t="s">
        <v>123</v>
      </c>
      <c r="I34" s="51">
        <v>1.55</v>
      </c>
      <c r="J34" s="51">
        <v>1.43</v>
      </c>
      <c r="K34" s="51">
        <v>0.52</v>
      </c>
      <c r="L34" s="52">
        <v>10960275.43</v>
      </c>
      <c r="M34" s="52">
        <v>4722920.97</v>
      </c>
      <c r="N34" s="53">
        <v>1</v>
      </c>
      <c r="O34" s="54">
        <v>0</v>
      </c>
      <c r="P34" s="54">
        <v>0</v>
      </c>
      <c r="Q34" s="54" t="s">
        <v>341</v>
      </c>
      <c r="R34" s="54">
        <v>1</v>
      </c>
      <c r="S34" s="55">
        <v>524768.99666666659</v>
      </c>
      <c r="T34" s="55">
        <v>2.320656115065165</v>
      </c>
      <c r="U34" s="63">
        <v>0.15821507101130616</v>
      </c>
      <c r="V34" s="56">
        <v>317.44990528876787</v>
      </c>
      <c r="W34" s="57" t="s">
        <v>109</v>
      </c>
      <c r="X34" s="57">
        <v>5</v>
      </c>
      <c r="Y34" s="58">
        <v>6</v>
      </c>
      <c r="Z34" s="59">
        <v>10224408.560000001</v>
      </c>
      <c r="AA34" s="59">
        <v>10224408.560000001</v>
      </c>
      <c r="AB34" s="59">
        <v>19611593.200000007</v>
      </c>
      <c r="AC34" s="59">
        <v>-9387184.6400000062</v>
      </c>
      <c r="AD34" s="59">
        <v>16560958.609999999</v>
      </c>
      <c r="AE34" s="59">
        <v>0</v>
      </c>
      <c r="AF34" s="59">
        <v>0</v>
      </c>
      <c r="AG34" s="59">
        <v>8331040.5300000003</v>
      </c>
      <c r="AH34" s="59">
        <v>3004139.2</v>
      </c>
      <c r="AI34" s="59">
        <v>2052504</v>
      </c>
      <c r="AJ34" s="59">
        <v>2428239.67</v>
      </c>
      <c r="AK34" s="59">
        <v>0</v>
      </c>
      <c r="AL34" s="59">
        <v>15815923.4</v>
      </c>
      <c r="AM34" s="59">
        <v>581814.5</v>
      </c>
      <c r="AN34" s="59">
        <v>0</v>
      </c>
      <c r="AO34" s="253">
        <v>34526</v>
      </c>
      <c r="AQ34" s="60"/>
    </row>
    <row r="35" spans="1:43" x14ac:dyDescent="0.3">
      <c r="A35" s="44">
        <v>30</v>
      </c>
      <c r="B35" s="45">
        <v>8</v>
      </c>
      <c r="C35" s="46" t="s">
        <v>92</v>
      </c>
      <c r="D35" s="47" t="s">
        <v>35</v>
      </c>
      <c r="E35" s="46" t="s">
        <v>282</v>
      </c>
      <c r="F35" s="48" t="s">
        <v>105</v>
      </c>
      <c r="G35" s="49">
        <v>40</v>
      </c>
      <c r="H35" s="50" t="s">
        <v>123</v>
      </c>
      <c r="I35" s="51">
        <v>1.5</v>
      </c>
      <c r="J35" s="51">
        <v>1.37</v>
      </c>
      <c r="K35" s="51">
        <v>0.19</v>
      </c>
      <c r="L35" s="52">
        <v>13200516.199999999</v>
      </c>
      <c r="M35" s="52">
        <v>5368930.0800000001</v>
      </c>
      <c r="N35" s="53">
        <v>1</v>
      </c>
      <c r="O35" s="54">
        <v>0</v>
      </c>
      <c r="P35" s="54">
        <v>0</v>
      </c>
      <c r="Q35" s="54" t="s">
        <v>341</v>
      </c>
      <c r="R35" s="54">
        <v>1</v>
      </c>
      <c r="S35" s="55">
        <v>596547.78666666662</v>
      </c>
      <c r="T35" s="55">
        <v>2.4586865545471954</v>
      </c>
      <c r="U35" s="63">
        <v>0.16741559507789211</v>
      </c>
      <c r="V35" s="56">
        <v>527.05087439112026</v>
      </c>
      <c r="W35" s="57" t="s">
        <v>109</v>
      </c>
      <c r="X35" s="57">
        <v>5</v>
      </c>
      <c r="Y35" s="58">
        <v>6</v>
      </c>
      <c r="Z35" s="59">
        <v>5111603.3800000008</v>
      </c>
      <c r="AA35" s="59">
        <v>5111603.3800000008</v>
      </c>
      <c r="AB35" s="59">
        <v>26318779.350000001</v>
      </c>
      <c r="AC35" s="59">
        <v>-21207175.969999999</v>
      </c>
      <c r="AD35" s="59">
        <v>27226738.84</v>
      </c>
      <c r="AE35" s="59">
        <v>0</v>
      </c>
      <c r="AF35" s="59">
        <v>0</v>
      </c>
      <c r="AG35" s="59">
        <v>6933452.1500000004</v>
      </c>
      <c r="AH35" s="59">
        <v>2794673.4</v>
      </c>
      <c r="AI35" s="59">
        <v>2430702</v>
      </c>
      <c r="AJ35" s="59">
        <v>6340641.9100000001</v>
      </c>
      <c r="AK35" s="59">
        <v>306700</v>
      </c>
      <c r="AL35" s="59">
        <v>18806169.460000001</v>
      </c>
      <c r="AM35" s="59">
        <v>281699.25</v>
      </c>
      <c r="AN35" s="59">
        <v>2223268.46</v>
      </c>
      <c r="AO35" s="252">
        <v>25046</v>
      </c>
      <c r="AQ35" s="60"/>
    </row>
    <row r="36" spans="1:43" x14ac:dyDescent="0.3">
      <c r="A36" s="44">
        <v>31</v>
      </c>
      <c r="B36" s="45">
        <v>8</v>
      </c>
      <c r="C36" s="46" t="s">
        <v>92</v>
      </c>
      <c r="D36" s="47" t="s">
        <v>36</v>
      </c>
      <c r="E36" s="46" t="s">
        <v>283</v>
      </c>
      <c r="F36" s="48" t="s">
        <v>105</v>
      </c>
      <c r="G36" s="49">
        <v>40</v>
      </c>
      <c r="H36" s="50" t="s">
        <v>122</v>
      </c>
      <c r="I36" s="51">
        <v>1.06</v>
      </c>
      <c r="J36" s="51">
        <v>0.94</v>
      </c>
      <c r="K36" s="51">
        <v>0.19</v>
      </c>
      <c r="L36" s="52">
        <v>2343400.39</v>
      </c>
      <c r="M36" s="52">
        <v>9067490.5399999991</v>
      </c>
      <c r="N36" s="53">
        <v>3</v>
      </c>
      <c r="O36" s="54">
        <v>0</v>
      </c>
      <c r="P36" s="54">
        <v>0</v>
      </c>
      <c r="Q36" s="54" t="s">
        <v>341</v>
      </c>
      <c r="R36" s="54">
        <v>3</v>
      </c>
      <c r="S36" s="55">
        <v>1007498.9488888888</v>
      </c>
      <c r="T36" s="55">
        <v>0.25843979430277964</v>
      </c>
      <c r="U36" s="63">
        <v>2.3383548809859218E-2</v>
      </c>
      <c r="V36" s="56">
        <v>55.722277731542029</v>
      </c>
      <c r="W36" s="57" t="s">
        <v>109</v>
      </c>
      <c r="X36" s="57">
        <v>6</v>
      </c>
      <c r="Y36" s="58">
        <v>7</v>
      </c>
      <c r="Z36" s="59">
        <v>6469028.2699999996</v>
      </c>
      <c r="AA36" s="59">
        <v>6469028.2699999996</v>
      </c>
      <c r="AB36" s="59">
        <v>33569542.549999997</v>
      </c>
      <c r="AC36" s="59">
        <v>-27100514.279999997</v>
      </c>
      <c r="AD36" s="59">
        <v>22226549.189999998</v>
      </c>
      <c r="AE36" s="59">
        <v>0</v>
      </c>
      <c r="AF36" s="59">
        <v>0</v>
      </c>
      <c r="AG36" s="59">
        <v>10956856.029999999</v>
      </c>
      <c r="AH36" s="59">
        <v>3327561.95</v>
      </c>
      <c r="AI36" s="59">
        <v>6032233</v>
      </c>
      <c r="AJ36" s="59">
        <v>5304932.18</v>
      </c>
      <c r="AK36" s="59">
        <v>0</v>
      </c>
      <c r="AL36" s="59">
        <v>25621583.16</v>
      </c>
      <c r="AM36" s="59">
        <v>623000.80000000005</v>
      </c>
      <c r="AN36" s="59">
        <v>328600</v>
      </c>
      <c r="AO36" s="252">
        <v>42055</v>
      </c>
      <c r="AQ36" s="60"/>
    </row>
    <row r="37" spans="1:43" x14ac:dyDescent="0.3">
      <c r="A37" s="44">
        <v>32</v>
      </c>
      <c r="B37" s="45">
        <v>8</v>
      </c>
      <c r="C37" s="46" t="s">
        <v>92</v>
      </c>
      <c r="D37" s="47" t="s">
        <v>73</v>
      </c>
      <c r="E37" s="46" t="s">
        <v>284</v>
      </c>
      <c r="F37" s="48" t="s">
        <v>105</v>
      </c>
      <c r="G37" s="49">
        <v>60</v>
      </c>
      <c r="H37" s="50" t="s">
        <v>128</v>
      </c>
      <c r="I37" s="51">
        <v>1.58</v>
      </c>
      <c r="J37" s="51">
        <v>1.46</v>
      </c>
      <c r="K37" s="51">
        <v>0.56000000000000005</v>
      </c>
      <c r="L37" s="52">
        <v>31790087.07</v>
      </c>
      <c r="M37" s="52">
        <v>16348736.25</v>
      </c>
      <c r="N37" s="53">
        <v>1</v>
      </c>
      <c r="O37" s="54">
        <v>0</v>
      </c>
      <c r="P37" s="54">
        <v>0</v>
      </c>
      <c r="Q37" s="54" t="s">
        <v>341</v>
      </c>
      <c r="R37" s="54">
        <v>1</v>
      </c>
      <c r="S37" s="55">
        <v>1816526.25</v>
      </c>
      <c r="T37" s="55">
        <v>1.9444981302453883</v>
      </c>
      <c r="U37" s="63">
        <v>0.20783966679129176</v>
      </c>
      <c r="V37" s="56">
        <v>614.97856711740474</v>
      </c>
      <c r="W37" s="57" t="s">
        <v>111</v>
      </c>
      <c r="X37" s="57">
        <v>12</v>
      </c>
      <c r="Y37" s="58">
        <v>8</v>
      </c>
      <c r="Z37" s="59">
        <v>30819898.420000002</v>
      </c>
      <c r="AA37" s="59">
        <v>30819898.420000002</v>
      </c>
      <c r="AB37" s="59">
        <v>54357322.150000006</v>
      </c>
      <c r="AC37" s="59">
        <v>-23537423.730000004</v>
      </c>
      <c r="AD37" s="59">
        <v>43533560.150000006</v>
      </c>
      <c r="AE37" s="59">
        <v>0</v>
      </c>
      <c r="AF37" s="59">
        <v>0</v>
      </c>
      <c r="AG37" s="59">
        <v>22534357.199999999</v>
      </c>
      <c r="AH37" s="59">
        <v>5035063.25</v>
      </c>
      <c r="AI37" s="59">
        <v>3111711.48</v>
      </c>
      <c r="AJ37" s="59">
        <v>3737045.9</v>
      </c>
      <c r="AK37" s="59">
        <v>0</v>
      </c>
      <c r="AL37" s="59">
        <v>34418177.829999998</v>
      </c>
      <c r="AM37" s="59">
        <v>4106100</v>
      </c>
      <c r="AN37" s="59">
        <v>4808072.83</v>
      </c>
      <c r="AO37" s="252">
        <v>51693</v>
      </c>
      <c r="AQ37" s="60"/>
    </row>
    <row r="38" spans="1:43" x14ac:dyDescent="0.3">
      <c r="A38" s="44">
        <v>33</v>
      </c>
      <c r="B38" s="45">
        <v>8</v>
      </c>
      <c r="C38" s="46" t="s">
        <v>92</v>
      </c>
      <c r="D38" s="47" t="s">
        <v>77</v>
      </c>
      <c r="E38" s="46" t="s">
        <v>285</v>
      </c>
      <c r="F38" s="48" t="s">
        <v>105</v>
      </c>
      <c r="G38" s="49">
        <v>32</v>
      </c>
      <c r="H38" s="50" t="s">
        <v>122</v>
      </c>
      <c r="I38" s="51">
        <v>3.84</v>
      </c>
      <c r="J38" s="51">
        <v>3.55</v>
      </c>
      <c r="K38" s="51">
        <v>2.04</v>
      </c>
      <c r="L38" s="52">
        <v>38184348.859999999</v>
      </c>
      <c r="M38" s="52">
        <v>-6142255.3899999997</v>
      </c>
      <c r="N38" s="53">
        <v>0</v>
      </c>
      <c r="O38" s="54">
        <v>1</v>
      </c>
      <c r="P38" s="54">
        <v>0</v>
      </c>
      <c r="Q38" s="54">
        <v>55.9</v>
      </c>
      <c r="R38" s="54">
        <v>1</v>
      </c>
      <c r="S38" s="55">
        <v>-682472.82111111109</v>
      </c>
      <c r="T38" s="55">
        <v>-6.2166657742963052</v>
      </c>
      <c r="U38" s="63">
        <v>0.4488183027482015</v>
      </c>
      <c r="V38" s="56">
        <v>1122.9369738854252</v>
      </c>
      <c r="W38" s="57" t="s">
        <v>109</v>
      </c>
      <c r="X38" s="57">
        <v>6</v>
      </c>
      <c r="Y38" s="58">
        <v>6</v>
      </c>
      <c r="Z38" s="59">
        <v>27481791.510000002</v>
      </c>
      <c r="AA38" s="59">
        <v>27481791.510000002</v>
      </c>
      <c r="AB38" s="59">
        <v>13440921.809999999</v>
      </c>
      <c r="AC38" s="59">
        <v>14040869.700000003</v>
      </c>
      <c r="AD38" s="59">
        <v>19800089.340000004</v>
      </c>
      <c r="AE38" s="59">
        <v>0</v>
      </c>
      <c r="AF38" s="59">
        <v>0</v>
      </c>
      <c r="AG38" s="59">
        <v>4090473.24</v>
      </c>
      <c r="AH38" s="59">
        <v>1506213.66</v>
      </c>
      <c r="AI38" s="59">
        <v>1041515</v>
      </c>
      <c r="AJ38" s="59">
        <v>2375632.7000000002</v>
      </c>
      <c r="AK38" s="59">
        <v>0</v>
      </c>
      <c r="AL38" s="59">
        <v>9013834.6000000015</v>
      </c>
      <c r="AM38" s="59">
        <v>256456.5</v>
      </c>
      <c r="AN38" s="59">
        <v>0</v>
      </c>
      <c r="AO38" s="252">
        <v>34004</v>
      </c>
      <c r="AQ38" s="60"/>
    </row>
    <row r="39" spans="1:43" x14ac:dyDescent="0.3">
      <c r="A39" s="44">
        <v>34</v>
      </c>
      <c r="B39" s="45">
        <v>8</v>
      </c>
      <c r="C39" s="46" t="s">
        <v>92</v>
      </c>
      <c r="D39" s="47" t="s">
        <v>86</v>
      </c>
      <c r="E39" s="46" t="s">
        <v>286</v>
      </c>
      <c r="F39" s="48" t="s">
        <v>105</v>
      </c>
      <c r="G39" s="49">
        <v>30</v>
      </c>
      <c r="H39" s="50" t="s">
        <v>123</v>
      </c>
      <c r="I39" s="51">
        <v>1.84</v>
      </c>
      <c r="J39" s="51">
        <v>1.59</v>
      </c>
      <c r="K39" s="51">
        <v>0.49</v>
      </c>
      <c r="L39" s="52">
        <v>12403486.75</v>
      </c>
      <c r="M39" s="52">
        <v>-3089468.46</v>
      </c>
      <c r="N39" s="53">
        <v>1</v>
      </c>
      <c r="O39" s="54">
        <v>1</v>
      </c>
      <c r="P39" s="54">
        <v>0</v>
      </c>
      <c r="Q39" s="54">
        <v>36.1</v>
      </c>
      <c r="R39" s="54">
        <v>2</v>
      </c>
      <c r="S39" s="55">
        <v>-343274.27333333332</v>
      </c>
      <c r="T39" s="55">
        <v>-4.0147639992414748</v>
      </c>
      <c r="U39" s="63">
        <v>0.20553863832838024</v>
      </c>
      <c r="V39" s="56">
        <v>496.37773131102932</v>
      </c>
      <c r="W39" s="57" t="s">
        <v>109</v>
      </c>
      <c r="X39" s="57">
        <v>5</v>
      </c>
      <c r="Y39" s="58">
        <v>3</v>
      </c>
      <c r="Z39" s="59">
        <v>7238609.4699999997</v>
      </c>
      <c r="AA39" s="59">
        <v>7238609.4699999997</v>
      </c>
      <c r="AB39" s="59">
        <v>14598932.779999999</v>
      </c>
      <c r="AC39" s="59">
        <v>-7360323.3099999996</v>
      </c>
      <c r="AD39" s="59">
        <v>14763971.849999998</v>
      </c>
      <c r="AE39" s="59">
        <v>0</v>
      </c>
      <c r="AF39" s="59">
        <v>0</v>
      </c>
      <c r="AG39" s="59">
        <v>4227429.97</v>
      </c>
      <c r="AH39" s="59">
        <v>1395976.4</v>
      </c>
      <c r="AI39" s="59">
        <v>1295336</v>
      </c>
      <c r="AJ39" s="59">
        <v>3733286.3800000004</v>
      </c>
      <c r="AK39" s="59">
        <v>0</v>
      </c>
      <c r="AL39" s="59">
        <v>10652028.75</v>
      </c>
      <c r="AM39" s="59">
        <v>247155.71</v>
      </c>
      <c r="AN39" s="59">
        <v>427000</v>
      </c>
      <c r="AO39" s="252">
        <v>24988</v>
      </c>
      <c r="AQ39" s="60"/>
    </row>
    <row r="40" spans="1:43" x14ac:dyDescent="0.3">
      <c r="A40" s="44">
        <v>35</v>
      </c>
      <c r="B40" s="45">
        <v>8</v>
      </c>
      <c r="C40" s="46" t="s">
        <v>94</v>
      </c>
      <c r="D40" s="47" t="s">
        <v>4</v>
      </c>
      <c r="E40" s="46" t="s">
        <v>287</v>
      </c>
      <c r="F40" s="48" t="s">
        <v>104</v>
      </c>
      <c r="G40" s="49">
        <v>907</v>
      </c>
      <c r="H40" s="50" t="s">
        <v>129</v>
      </c>
      <c r="I40" s="51">
        <v>5.33</v>
      </c>
      <c r="J40" s="51">
        <v>4.8099999999999996</v>
      </c>
      <c r="K40" s="51">
        <v>0.63</v>
      </c>
      <c r="L40" s="52">
        <v>1256923373.8099999</v>
      </c>
      <c r="M40" s="52">
        <v>654829583.12</v>
      </c>
      <c r="N40" s="53">
        <v>1</v>
      </c>
      <c r="O40" s="54">
        <v>0</v>
      </c>
      <c r="P40" s="54">
        <v>0</v>
      </c>
      <c r="Q40" s="54" t="s">
        <v>341</v>
      </c>
      <c r="R40" s="54">
        <v>1</v>
      </c>
      <c r="S40" s="55">
        <v>72758842.568888888</v>
      </c>
      <c r="T40" s="55">
        <v>1.9194663866914272</v>
      </c>
      <c r="U40" s="63">
        <v>0.62007004525338305</v>
      </c>
      <c r="V40" s="56">
        <v>6477.1167797439912</v>
      </c>
      <c r="W40" s="57" t="s">
        <v>113</v>
      </c>
      <c r="X40" s="57">
        <v>19</v>
      </c>
      <c r="Y40" s="58">
        <v>14</v>
      </c>
      <c r="Z40" s="59">
        <v>185368828.20000002</v>
      </c>
      <c r="AA40" s="59">
        <v>181896137.58000001</v>
      </c>
      <c r="AB40" s="59">
        <v>289826873.49000001</v>
      </c>
      <c r="AC40" s="59">
        <v>-107930735.91</v>
      </c>
      <c r="AD40" s="59">
        <v>1207313053.5599999</v>
      </c>
      <c r="AE40" s="59">
        <v>1744194</v>
      </c>
      <c r="AF40" s="59">
        <v>0</v>
      </c>
      <c r="AG40" s="59">
        <v>69736127.859999999</v>
      </c>
      <c r="AH40" s="59">
        <v>36268587.530000001</v>
      </c>
      <c r="AI40" s="59">
        <v>11621170.5</v>
      </c>
      <c r="AJ40" s="59">
        <v>40835005.380000003</v>
      </c>
      <c r="AK40" s="59">
        <v>4189000</v>
      </c>
      <c r="AL40" s="59">
        <v>164394085.27000001</v>
      </c>
      <c r="AM40" s="59">
        <v>24902154.52</v>
      </c>
      <c r="AN40" s="59">
        <v>122054</v>
      </c>
      <c r="AO40" s="252">
        <v>194056</v>
      </c>
      <c r="AQ40" s="60"/>
    </row>
    <row r="41" spans="1:43" x14ac:dyDescent="0.3">
      <c r="A41" s="44">
        <v>36</v>
      </c>
      <c r="B41" s="45">
        <v>8</v>
      </c>
      <c r="C41" s="46" t="s">
        <v>94</v>
      </c>
      <c r="D41" s="47" t="s">
        <v>48</v>
      </c>
      <c r="E41" s="46" t="s">
        <v>288</v>
      </c>
      <c r="F41" s="48" t="s">
        <v>105</v>
      </c>
      <c r="G41" s="49">
        <v>40</v>
      </c>
      <c r="H41" s="50" t="s">
        <v>122</v>
      </c>
      <c r="I41" s="51">
        <v>6.74</v>
      </c>
      <c r="J41" s="51">
        <v>6.4</v>
      </c>
      <c r="K41" s="51">
        <v>4.28</v>
      </c>
      <c r="L41" s="52">
        <v>64382388.780000001</v>
      </c>
      <c r="M41" s="52">
        <v>16220705.77</v>
      </c>
      <c r="N41" s="53">
        <v>0</v>
      </c>
      <c r="O41" s="54">
        <v>0</v>
      </c>
      <c r="P41" s="54">
        <v>0</v>
      </c>
      <c r="Q41" s="54" t="s">
        <v>341</v>
      </c>
      <c r="R41" s="54">
        <v>0</v>
      </c>
      <c r="S41" s="55">
        <v>1802300.641111111</v>
      </c>
      <c r="T41" s="55">
        <v>3.9691484262709738</v>
      </c>
      <c r="U41" s="63">
        <v>0.64580423181711111</v>
      </c>
      <c r="V41" s="56">
        <v>1347.5321022227804</v>
      </c>
      <c r="W41" s="57" t="s">
        <v>109</v>
      </c>
      <c r="X41" s="57">
        <v>6</v>
      </c>
      <c r="Y41" s="58">
        <v>6</v>
      </c>
      <c r="Z41" s="59">
        <v>47988302.390000001</v>
      </c>
      <c r="AA41" s="59">
        <v>47988302.390000001</v>
      </c>
      <c r="AB41" s="59">
        <v>11211790.420000002</v>
      </c>
      <c r="AC41" s="59">
        <v>36776511.969999999</v>
      </c>
      <c r="AD41" s="59">
        <v>23273903.189999998</v>
      </c>
      <c r="AE41" s="59">
        <v>0</v>
      </c>
      <c r="AF41" s="59">
        <v>0</v>
      </c>
      <c r="AG41" s="59">
        <v>2738998.14</v>
      </c>
      <c r="AH41" s="59">
        <v>1063552.1000000001</v>
      </c>
      <c r="AI41" s="59">
        <v>937028</v>
      </c>
      <c r="AJ41" s="59">
        <v>2971549.74</v>
      </c>
      <c r="AK41" s="59">
        <v>0</v>
      </c>
      <c r="AL41" s="59">
        <v>7711127.9800000004</v>
      </c>
      <c r="AM41" s="59">
        <v>157145</v>
      </c>
      <c r="AN41" s="59">
        <v>0</v>
      </c>
      <c r="AO41" s="252">
        <v>47778</v>
      </c>
      <c r="AQ41" s="60"/>
    </row>
    <row r="42" spans="1:43" x14ac:dyDescent="0.3">
      <c r="A42" s="44">
        <v>37</v>
      </c>
      <c r="B42" s="45">
        <v>8</v>
      </c>
      <c r="C42" s="46" t="s">
        <v>94</v>
      </c>
      <c r="D42" s="47" t="s">
        <v>49</v>
      </c>
      <c r="E42" s="46" t="s">
        <v>289</v>
      </c>
      <c r="F42" s="48" t="s">
        <v>105</v>
      </c>
      <c r="G42" s="49">
        <v>39</v>
      </c>
      <c r="H42" s="50" t="s">
        <v>123</v>
      </c>
      <c r="I42" s="51">
        <v>5.9</v>
      </c>
      <c r="J42" s="51">
        <v>5.58</v>
      </c>
      <c r="K42" s="51">
        <v>2.98</v>
      </c>
      <c r="L42" s="52">
        <v>35351316.009999998</v>
      </c>
      <c r="M42" s="52">
        <v>9129646.3699999992</v>
      </c>
      <c r="N42" s="53">
        <v>0</v>
      </c>
      <c r="O42" s="54">
        <v>0</v>
      </c>
      <c r="P42" s="54">
        <v>0</v>
      </c>
      <c r="Q42" s="54" t="s">
        <v>341</v>
      </c>
      <c r="R42" s="54">
        <v>0</v>
      </c>
      <c r="S42" s="55">
        <v>1014405.1522222222</v>
      </c>
      <c r="T42" s="55">
        <v>3.8721451606454722</v>
      </c>
      <c r="U42" s="63">
        <v>0.48577951567922273</v>
      </c>
      <c r="V42" s="56">
        <v>1076.2418488750875</v>
      </c>
      <c r="W42" s="57" t="s">
        <v>109</v>
      </c>
      <c r="X42" s="57">
        <v>5</v>
      </c>
      <c r="Y42" s="58">
        <v>4</v>
      </c>
      <c r="Z42" s="59">
        <v>21486095.069999997</v>
      </c>
      <c r="AA42" s="59">
        <v>21403095.069999997</v>
      </c>
      <c r="AB42" s="59">
        <v>7203670.1599999992</v>
      </c>
      <c r="AC42" s="59">
        <v>14199424.909999996</v>
      </c>
      <c r="AD42" s="59">
        <v>17517541.760000002</v>
      </c>
      <c r="AE42" s="59">
        <v>0</v>
      </c>
      <c r="AF42" s="59">
        <v>0</v>
      </c>
      <c r="AG42" s="59">
        <v>1780117.66</v>
      </c>
      <c r="AH42" s="59">
        <v>1089656.6499999999</v>
      </c>
      <c r="AI42" s="59">
        <v>528835</v>
      </c>
      <c r="AJ42" s="59">
        <v>950000.24</v>
      </c>
      <c r="AK42" s="59">
        <v>0</v>
      </c>
      <c r="AL42" s="59">
        <v>4348609.55</v>
      </c>
      <c r="AM42" s="59">
        <v>66020</v>
      </c>
      <c r="AN42" s="59">
        <v>0</v>
      </c>
      <c r="AO42" s="252">
        <v>32847</v>
      </c>
      <c r="AQ42" s="60"/>
    </row>
    <row r="43" spans="1:43" x14ac:dyDescent="0.3">
      <c r="A43" s="44">
        <v>38</v>
      </c>
      <c r="B43" s="45">
        <v>8</v>
      </c>
      <c r="C43" s="46" t="s">
        <v>94</v>
      </c>
      <c r="D43" s="47" t="s">
        <v>50</v>
      </c>
      <c r="E43" s="46" t="s">
        <v>290</v>
      </c>
      <c r="F43" s="48" t="s">
        <v>105</v>
      </c>
      <c r="G43" s="49">
        <v>90</v>
      </c>
      <c r="H43" s="50" t="s">
        <v>124</v>
      </c>
      <c r="I43" s="51">
        <v>2.37</v>
      </c>
      <c r="J43" s="51">
        <v>1.98</v>
      </c>
      <c r="K43" s="51">
        <v>0.43</v>
      </c>
      <c r="L43" s="52">
        <v>72972237.390000001</v>
      </c>
      <c r="M43" s="52">
        <v>84540486.180000007</v>
      </c>
      <c r="N43" s="53">
        <v>1</v>
      </c>
      <c r="O43" s="54">
        <v>0</v>
      </c>
      <c r="P43" s="54">
        <v>0</v>
      </c>
      <c r="Q43" s="54" t="s">
        <v>341</v>
      </c>
      <c r="R43" s="54">
        <v>1</v>
      </c>
      <c r="S43" s="55">
        <v>9393387.3533333335</v>
      </c>
      <c r="T43" s="55">
        <v>0.86316320957311055</v>
      </c>
      <c r="U43" s="63">
        <v>0.37247564850761605</v>
      </c>
      <c r="V43" s="56">
        <v>907.67134013309283</v>
      </c>
      <c r="W43" s="57" t="s">
        <v>110</v>
      </c>
      <c r="X43" s="57">
        <v>10</v>
      </c>
      <c r="Y43" s="58">
        <v>9</v>
      </c>
      <c r="Z43" s="59">
        <v>22910977.079999998</v>
      </c>
      <c r="AA43" s="59">
        <v>22910977.079999998</v>
      </c>
      <c r="AB43" s="59">
        <v>53075855.240000002</v>
      </c>
      <c r="AC43" s="59">
        <v>-30164878.160000004</v>
      </c>
      <c r="AD43" s="59">
        <v>63613894.319999993</v>
      </c>
      <c r="AE43" s="59">
        <v>0</v>
      </c>
      <c r="AF43" s="59">
        <v>0</v>
      </c>
      <c r="AG43" s="59">
        <v>16489407.52</v>
      </c>
      <c r="AH43" s="59">
        <v>16055161.199999999</v>
      </c>
      <c r="AI43" s="59">
        <v>3439796.5</v>
      </c>
      <c r="AJ43" s="59">
        <v>11892621.83</v>
      </c>
      <c r="AK43" s="59">
        <v>0</v>
      </c>
      <c r="AL43" s="59">
        <v>47876987.049999997</v>
      </c>
      <c r="AM43" s="59">
        <v>2401150</v>
      </c>
      <c r="AN43" s="59">
        <v>66083</v>
      </c>
      <c r="AO43" s="252">
        <v>80395</v>
      </c>
      <c r="AQ43" s="60"/>
    </row>
    <row r="44" spans="1:43" x14ac:dyDescent="0.3">
      <c r="A44" s="44">
        <v>39</v>
      </c>
      <c r="B44" s="45">
        <v>8</v>
      </c>
      <c r="C44" s="46" t="s">
        <v>94</v>
      </c>
      <c r="D44" s="47" t="s">
        <v>51</v>
      </c>
      <c r="E44" s="46" t="s">
        <v>291</v>
      </c>
      <c r="F44" s="48" t="s">
        <v>105</v>
      </c>
      <c r="G44" s="49">
        <v>107</v>
      </c>
      <c r="H44" s="50" t="s">
        <v>125</v>
      </c>
      <c r="I44" s="51">
        <v>2.93</v>
      </c>
      <c r="J44" s="51">
        <v>2.63</v>
      </c>
      <c r="K44" s="51">
        <v>0.66</v>
      </c>
      <c r="L44" s="52">
        <v>48706503.159999996</v>
      </c>
      <c r="M44" s="52">
        <v>14986935.65</v>
      </c>
      <c r="N44" s="53">
        <v>1</v>
      </c>
      <c r="O44" s="54">
        <v>0</v>
      </c>
      <c r="P44" s="54">
        <v>0</v>
      </c>
      <c r="Q44" s="54" t="s">
        <v>341</v>
      </c>
      <c r="R44" s="54">
        <v>1</v>
      </c>
      <c r="S44" s="55">
        <v>1665215.0722222223</v>
      </c>
      <c r="T44" s="55">
        <v>3.2499307595278824</v>
      </c>
      <c r="U44" s="63">
        <v>0.29598785404893896</v>
      </c>
      <c r="V44" s="56">
        <v>929.12332913662192</v>
      </c>
      <c r="W44" s="57" t="s">
        <v>111</v>
      </c>
      <c r="X44" s="57">
        <v>13</v>
      </c>
      <c r="Y44" s="58">
        <v>9</v>
      </c>
      <c r="Z44" s="59">
        <v>16747743.75</v>
      </c>
      <c r="AA44" s="59">
        <v>16747743.75</v>
      </c>
      <c r="AB44" s="59">
        <v>25123919.459999997</v>
      </c>
      <c r="AC44" s="59">
        <v>-8376175.7099999972</v>
      </c>
      <c r="AD44" s="59">
        <v>48693281.340000004</v>
      </c>
      <c r="AE44" s="59">
        <v>0</v>
      </c>
      <c r="AF44" s="59">
        <v>0</v>
      </c>
      <c r="AG44" s="59">
        <v>5741500.4299999997</v>
      </c>
      <c r="AH44" s="59">
        <v>3940032.4</v>
      </c>
      <c r="AI44" s="59">
        <v>2393474.7999999998</v>
      </c>
      <c r="AJ44" s="59">
        <v>5209722.9399999995</v>
      </c>
      <c r="AK44" s="59">
        <v>615000</v>
      </c>
      <c r="AL44" s="59">
        <v>17899730.57</v>
      </c>
      <c r="AM44" s="59">
        <v>2664625</v>
      </c>
      <c r="AN44" s="59">
        <v>0</v>
      </c>
      <c r="AO44" s="252">
        <v>52422</v>
      </c>
      <c r="AQ44" s="60"/>
    </row>
    <row r="45" spans="1:43" x14ac:dyDescent="0.3">
      <c r="A45" s="44">
        <v>40</v>
      </c>
      <c r="B45" s="45">
        <v>8</v>
      </c>
      <c r="C45" s="46" t="s">
        <v>94</v>
      </c>
      <c r="D45" s="47" t="s">
        <v>52</v>
      </c>
      <c r="E45" s="46" t="s">
        <v>292</v>
      </c>
      <c r="F45" s="48" t="s">
        <v>105</v>
      </c>
      <c r="G45" s="49">
        <v>43</v>
      </c>
      <c r="H45" s="50" t="s">
        <v>122</v>
      </c>
      <c r="I45" s="51">
        <v>3.07</v>
      </c>
      <c r="J45" s="51">
        <v>2.7</v>
      </c>
      <c r="K45" s="51">
        <v>0.6</v>
      </c>
      <c r="L45" s="52">
        <v>25611372.82</v>
      </c>
      <c r="M45" s="52">
        <v>5727210.79</v>
      </c>
      <c r="N45" s="53">
        <v>1</v>
      </c>
      <c r="O45" s="54">
        <v>0</v>
      </c>
      <c r="P45" s="54">
        <v>0</v>
      </c>
      <c r="Q45" s="54" t="s">
        <v>341</v>
      </c>
      <c r="R45" s="54">
        <v>1</v>
      </c>
      <c r="S45" s="55">
        <v>636356.75444444444</v>
      </c>
      <c r="T45" s="55">
        <v>4.4718753611651163</v>
      </c>
      <c r="U45" s="63">
        <v>0.25153555109058273</v>
      </c>
      <c r="V45" s="56">
        <v>486.6029453004769</v>
      </c>
      <c r="W45" s="57" t="s">
        <v>109</v>
      </c>
      <c r="X45" s="57">
        <v>6</v>
      </c>
      <c r="Y45" s="58">
        <v>6</v>
      </c>
      <c r="Z45" s="59">
        <v>7458634.4400000004</v>
      </c>
      <c r="AA45" s="59">
        <v>7458634.4400000004</v>
      </c>
      <c r="AB45" s="59">
        <v>12356569.92</v>
      </c>
      <c r="AC45" s="59">
        <v>-4897935.4799999995</v>
      </c>
      <c r="AD45" s="59">
        <v>25626289.780000001</v>
      </c>
      <c r="AE45" s="59">
        <v>0</v>
      </c>
      <c r="AF45" s="59">
        <v>0</v>
      </c>
      <c r="AG45" s="59">
        <v>3715245.89</v>
      </c>
      <c r="AH45" s="59">
        <v>1039158.4</v>
      </c>
      <c r="AI45" s="59">
        <v>1360134.25</v>
      </c>
      <c r="AJ45" s="59">
        <v>1508787.26</v>
      </c>
      <c r="AK45" s="59">
        <v>0</v>
      </c>
      <c r="AL45" s="59">
        <v>7623325.7999999998</v>
      </c>
      <c r="AM45" s="59">
        <v>1685110</v>
      </c>
      <c r="AN45" s="59">
        <v>0</v>
      </c>
      <c r="AO45" s="252">
        <v>52633</v>
      </c>
      <c r="AQ45" s="60"/>
    </row>
    <row r="46" spans="1:43" x14ac:dyDescent="0.3">
      <c r="A46" s="44">
        <v>41</v>
      </c>
      <c r="B46" s="45">
        <v>8</v>
      </c>
      <c r="C46" s="46" t="s">
        <v>94</v>
      </c>
      <c r="D46" s="47" t="s">
        <v>53</v>
      </c>
      <c r="E46" s="46" t="s">
        <v>293</v>
      </c>
      <c r="F46" s="48" t="s">
        <v>105</v>
      </c>
      <c r="G46" s="49">
        <v>15</v>
      </c>
      <c r="H46" s="50" t="s">
        <v>126</v>
      </c>
      <c r="I46" s="51">
        <v>3.28</v>
      </c>
      <c r="J46" s="51">
        <v>3.05</v>
      </c>
      <c r="K46" s="51">
        <v>1.41</v>
      </c>
      <c r="L46" s="52">
        <v>12854887.039999999</v>
      </c>
      <c r="M46" s="52">
        <v>-3828800.31</v>
      </c>
      <c r="N46" s="53">
        <v>0</v>
      </c>
      <c r="O46" s="54">
        <v>1</v>
      </c>
      <c r="P46" s="54">
        <v>0</v>
      </c>
      <c r="Q46" s="54">
        <v>30.2</v>
      </c>
      <c r="R46" s="54">
        <v>1</v>
      </c>
      <c r="S46" s="55">
        <v>-425422.25666666665</v>
      </c>
      <c r="T46" s="55">
        <v>-3.3574190344755794</v>
      </c>
      <c r="U46" s="63">
        <v>0.26882796052044161</v>
      </c>
      <c r="V46" s="56">
        <v>863.49748371061992</v>
      </c>
      <c r="W46" s="57" t="s">
        <v>112</v>
      </c>
      <c r="X46" s="57">
        <v>2</v>
      </c>
      <c r="Y46" s="58">
        <v>1</v>
      </c>
      <c r="Z46" s="59">
        <v>7980494.2299999995</v>
      </c>
      <c r="AA46" s="59">
        <v>7918994.2299999995</v>
      </c>
      <c r="AB46" s="59">
        <v>5631318.3599999994</v>
      </c>
      <c r="AC46" s="59">
        <v>2287675.87</v>
      </c>
      <c r="AD46" s="59">
        <v>7830067.29</v>
      </c>
      <c r="AE46" s="59">
        <v>0</v>
      </c>
      <c r="AF46" s="59">
        <v>0</v>
      </c>
      <c r="AG46" s="59">
        <v>1116749.5900000001</v>
      </c>
      <c r="AH46" s="59">
        <v>187587.86</v>
      </c>
      <c r="AI46" s="59">
        <v>620660</v>
      </c>
      <c r="AJ46" s="59">
        <v>347102.67</v>
      </c>
      <c r="AK46" s="59">
        <v>0</v>
      </c>
      <c r="AL46" s="59">
        <v>2272100.12</v>
      </c>
      <c r="AM46" s="59">
        <v>464573.4</v>
      </c>
      <c r="AN46" s="59">
        <v>0</v>
      </c>
      <c r="AO46" s="252">
        <v>14887</v>
      </c>
      <c r="AQ46" s="60"/>
    </row>
    <row r="47" spans="1:43" x14ac:dyDescent="0.3">
      <c r="A47" s="44">
        <v>42</v>
      </c>
      <c r="B47" s="45">
        <v>8</v>
      </c>
      <c r="C47" s="46" t="s">
        <v>94</v>
      </c>
      <c r="D47" s="47" t="s">
        <v>54</v>
      </c>
      <c r="E47" s="46" t="s">
        <v>294</v>
      </c>
      <c r="F47" s="48" t="s">
        <v>106</v>
      </c>
      <c r="G47" s="49">
        <v>264</v>
      </c>
      <c r="H47" s="50" t="s">
        <v>130</v>
      </c>
      <c r="I47" s="51">
        <v>3.67</v>
      </c>
      <c r="J47" s="51">
        <v>3.42</v>
      </c>
      <c r="K47" s="51">
        <v>0.67</v>
      </c>
      <c r="L47" s="52">
        <v>212471052.25</v>
      </c>
      <c r="M47" s="52">
        <v>120594988.14</v>
      </c>
      <c r="N47" s="53">
        <v>1</v>
      </c>
      <c r="O47" s="54">
        <v>0</v>
      </c>
      <c r="P47" s="54">
        <v>0</v>
      </c>
      <c r="Q47" s="54" t="s">
        <v>341</v>
      </c>
      <c r="R47" s="54">
        <v>1</v>
      </c>
      <c r="S47" s="55">
        <v>13399443.126666667</v>
      </c>
      <c r="T47" s="55">
        <v>1.7618564048726477</v>
      </c>
      <c r="U47" s="63">
        <v>0.43974370962559262</v>
      </c>
      <c r="V47" s="56">
        <v>1682.0730099354787</v>
      </c>
      <c r="W47" s="57" t="s">
        <v>114</v>
      </c>
      <c r="X47" s="57">
        <v>15</v>
      </c>
      <c r="Y47" s="58">
        <v>12</v>
      </c>
      <c r="Z47" s="59">
        <v>53442131.459999993</v>
      </c>
      <c r="AA47" s="59">
        <v>53442131.459999993</v>
      </c>
      <c r="AB47" s="59">
        <v>79555148.600000024</v>
      </c>
      <c r="AC47" s="59">
        <v>-26113017.14000003</v>
      </c>
      <c r="AD47" s="59">
        <v>215474363.30999997</v>
      </c>
      <c r="AE47" s="59">
        <v>0</v>
      </c>
      <c r="AF47" s="59">
        <v>0</v>
      </c>
      <c r="AG47" s="59">
        <v>20128459.449999999</v>
      </c>
      <c r="AH47" s="59">
        <v>4816219.0999999996</v>
      </c>
      <c r="AI47" s="59">
        <v>5536022.1900000004</v>
      </c>
      <c r="AJ47" s="59">
        <v>25321026.240000002</v>
      </c>
      <c r="AK47" s="59">
        <v>0</v>
      </c>
      <c r="AL47" s="59">
        <v>55801726.980000004</v>
      </c>
      <c r="AM47" s="59">
        <v>7008373.4800000004</v>
      </c>
      <c r="AN47" s="59">
        <v>0</v>
      </c>
      <c r="AO47" s="252">
        <v>126315</v>
      </c>
      <c r="AQ47" s="60"/>
    </row>
    <row r="48" spans="1:43" x14ac:dyDescent="0.3">
      <c r="A48" s="44">
        <v>43</v>
      </c>
      <c r="B48" s="45">
        <v>8</v>
      </c>
      <c r="C48" s="46" t="s">
        <v>94</v>
      </c>
      <c r="D48" s="47" t="s">
        <v>55</v>
      </c>
      <c r="E48" s="46" t="s">
        <v>295</v>
      </c>
      <c r="F48" s="48" t="s">
        <v>105</v>
      </c>
      <c r="G48" s="49">
        <v>40</v>
      </c>
      <c r="H48" s="50" t="s">
        <v>122</v>
      </c>
      <c r="I48" s="51">
        <v>5</v>
      </c>
      <c r="J48" s="51">
        <v>4.66</v>
      </c>
      <c r="K48" s="51">
        <v>2.0699999999999998</v>
      </c>
      <c r="L48" s="52">
        <v>50919659.200000003</v>
      </c>
      <c r="M48" s="52">
        <v>11931234.27</v>
      </c>
      <c r="N48" s="53">
        <v>0</v>
      </c>
      <c r="O48" s="54">
        <v>0</v>
      </c>
      <c r="P48" s="54">
        <v>0</v>
      </c>
      <c r="Q48" s="54" t="s">
        <v>341</v>
      </c>
      <c r="R48" s="54">
        <v>0</v>
      </c>
      <c r="S48" s="55">
        <v>1325692.6966666665</v>
      </c>
      <c r="T48" s="55">
        <v>4.2677612431123615</v>
      </c>
      <c r="U48" s="63">
        <v>0.56340042830071313</v>
      </c>
      <c r="V48" s="56">
        <v>1269.4370562425211</v>
      </c>
      <c r="W48" s="57" t="s">
        <v>109</v>
      </c>
      <c r="X48" s="57">
        <v>6</v>
      </c>
      <c r="Y48" s="58">
        <v>7</v>
      </c>
      <c r="Z48" s="59">
        <v>26386132.969999999</v>
      </c>
      <c r="AA48" s="59">
        <v>26268832.969999999</v>
      </c>
      <c r="AB48" s="59">
        <v>12704240.100000001</v>
      </c>
      <c r="AC48" s="59">
        <v>13564592.869999997</v>
      </c>
      <c r="AD48" s="59">
        <v>32113006.090000004</v>
      </c>
      <c r="AE48" s="59">
        <v>0</v>
      </c>
      <c r="AF48" s="59">
        <v>0</v>
      </c>
      <c r="AG48" s="59">
        <v>2835115.43</v>
      </c>
      <c r="AH48" s="59">
        <v>434694.65</v>
      </c>
      <c r="AI48" s="59">
        <v>1691315.06</v>
      </c>
      <c r="AJ48" s="59">
        <v>3760339.2399999998</v>
      </c>
      <c r="AK48" s="59">
        <v>0</v>
      </c>
      <c r="AL48" s="59">
        <v>8721464.3800000008</v>
      </c>
      <c r="AM48" s="59">
        <v>780468.26</v>
      </c>
      <c r="AN48" s="59">
        <v>0</v>
      </c>
      <c r="AO48" s="252">
        <v>40112</v>
      </c>
      <c r="AQ48" s="60"/>
    </row>
    <row r="49" spans="1:43" x14ac:dyDescent="0.3">
      <c r="A49" s="44">
        <v>44</v>
      </c>
      <c r="B49" s="45">
        <v>8</v>
      </c>
      <c r="C49" s="46" t="s">
        <v>94</v>
      </c>
      <c r="D49" s="47" t="s">
        <v>56</v>
      </c>
      <c r="E49" s="46" t="s">
        <v>296</v>
      </c>
      <c r="F49" s="48" t="s">
        <v>105</v>
      </c>
      <c r="G49" s="49">
        <v>82</v>
      </c>
      <c r="H49" s="50" t="s">
        <v>124</v>
      </c>
      <c r="I49" s="51">
        <v>2.88</v>
      </c>
      <c r="J49" s="51">
        <v>2.67</v>
      </c>
      <c r="K49" s="51">
        <v>0.63</v>
      </c>
      <c r="L49" s="52">
        <v>53290252.390000001</v>
      </c>
      <c r="M49" s="52">
        <v>38358740.689999998</v>
      </c>
      <c r="N49" s="53">
        <v>1</v>
      </c>
      <c r="O49" s="54">
        <v>0</v>
      </c>
      <c r="P49" s="54">
        <v>0</v>
      </c>
      <c r="Q49" s="54" t="s">
        <v>341</v>
      </c>
      <c r="R49" s="54">
        <v>1</v>
      </c>
      <c r="S49" s="55">
        <v>4262082.2988888882</v>
      </c>
      <c r="T49" s="55">
        <v>1.3892596949589797</v>
      </c>
      <c r="U49" s="63">
        <v>0.30715431314701352</v>
      </c>
      <c r="V49" s="56">
        <v>750.60922291396696</v>
      </c>
      <c r="W49" s="57" t="s">
        <v>110</v>
      </c>
      <c r="X49" s="57">
        <v>10</v>
      </c>
      <c r="Y49" s="58">
        <v>9</v>
      </c>
      <c r="Z49" s="59">
        <v>17973627.809999999</v>
      </c>
      <c r="AA49" s="59">
        <v>17762327.809999999</v>
      </c>
      <c r="AB49" s="59">
        <v>28199793.350000005</v>
      </c>
      <c r="AC49" s="59">
        <v>-10437465.540000007</v>
      </c>
      <c r="AD49" s="59">
        <v>56699889.440000005</v>
      </c>
      <c r="AE49" s="59">
        <v>0</v>
      </c>
      <c r="AF49" s="59">
        <v>0</v>
      </c>
      <c r="AG49" s="59">
        <v>11836801.16</v>
      </c>
      <c r="AH49" s="59">
        <v>2588760.7599999998</v>
      </c>
      <c r="AI49" s="59">
        <v>2612181</v>
      </c>
      <c r="AJ49" s="59">
        <v>4363898.51</v>
      </c>
      <c r="AK49" s="59">
        <v>0</v>
      </c>
      <c r="AL49" s="59">
        <v>21401641.43</v>
      </c>
      <c r="AM49" s="59">
        <v>625419.5</v>
      </c>
      <c r="AN49" s="59">
        <v>0</v>
      </c>
      <c r="AO49" s="252">
        <v>70996</v>
      </c>
      <c r="AQ49" s="60"/>
    </row>
    <row r="50" spans="1:43" x14ac:dyDescent="0.3">
      <c r="A50" s="44">
        <v>1</v>
      </c>
      <c r="B50" s="45">
        <v>8</v>
      </c>
      <c r="C50" s="46" t="s">
        <v>94</v>
      </c>
      <c r="D50" s="47" t="s">
        <v>57</v>
      </c>
      <c r="E50" s="46" t="s">
        <v>297</v>
      </c>
      <c r="F50" s="48" t="s">
        <v>105</v>
      </c>
      <c r="G50" s="49">
        <v>82</v>
      </c>
      <c r="H50" s="50" t="s">
        <v>124</v>
      </c>
      <c r="I50" s="51">
        <v>2.04</v>
      </c>
      <c r="J50" s="51">
        <v>1.84</v>
      </c>
      <c r="K50" s="51">
        <v>0.41</v>
      </c>
      <c r="L50" s="52">
        <v>35966188.090000004</v>
      </c>
      <c r="M50" s="52">
        <v>23001489.73</v>
      </c>
      <c r="N50" s="53">
        <v>1</v>
      </c>
      <c r="O50" s="54">
        <v>0</v>
      </c>
      <c r="P50" s="54">
        <v>0</v>
      </c>
      <c r="Q50" s="54" t="s">
        <v>341</v>
      </c>
      <c r="R50" s="54">
        <v>1</v>
      </c>
      <c r="S50" s="55">
        <v>2555721.0811111112</v>
      </c>
      <c r="T50" s="55">
        <v>1.5636460295478436</v>
      </c>
      <c r="U50" s="63">
        <v>0.23060722745224863</v>
      </c>
      <c r="V50" s="56">
        <v>498.54023384112116</v>
      </c>
      <c r="W50" s="57" t="s">
        <v>110</v>
      </c>
      <c r="X50" s="57">
        <v>10</v>
      </c>
      <c r="Y50" s="58">
        <v>9</v>
      </c>
      <c r="Z50" s="59">
        <v>14290852.129999999</v>
      </c>
      <c r="AA50" s="59">
        <v>14044902.129999999</v>
      </c>
      <c r="AB50" s="59">
        <v>34519990.13000001</v>
      </c>
      <c r="AC50" s="59">
        <v>-20475088.000000011</v>
      </c>
      <c r="AD50" s="59">
        <v>48920937.919999994</v>
      </c>
      <c r="AE50" s="59">
        <v>0</v>
      </c>
      <c r="AF50" s="59">
        <v>0</v>
      </c>
      <c r="AG50" s="59">
        <v>13847070.65</v>
      </c>
      <c r="AH50" s="59">
        <v>3497966.9</v>
      </c>
      <c r="AI50" s="59">
        <v>4281635.5</v>
      </c>
      <c r="AJ50" s="59">
        <v>6066310.4199999999</v>
      </c>
      <c r="AK50" s="59">
        <v>0</v>
      </c>
      <c r="AL50" s="59">
        <v>27692983.469999999</v>
      </c>
      <c r="AM50" s="59">
        <v>1882054.44</v>
      </c>
      <c r="AN50" s="59">
        <v>0</v>
      </c>
      <c r="AO50" s="252">
        <v>72143</v>
      </c>
      <c r="AQ50" s="60"/>
    </row>
    <row r="51" spans="1:43" x14ac:dyDescent="0.3">
      <c r="A51" s="44">
        <v>46</v>
      </c>
      <c r="B51" s="45">
        <v>8</v>
      </c>
      <c r="C51" s="46" t="s">
        <v>94</v>
      </c>
      <c r="D51" s="47" t="s">
        <v>58</v>
      </c>
      <c r="E51" s="46" t="s">
        <v>298</v>
      </c>
      <c r="F51" s="48" t="s">
        <v>105</v>
      </c>
      <c r="G51" s="49">
        <v>38</v>
      </c>
      <c r="H51" s="50" t="s">
        <v>123</v>
      </c>
      <c r="I51" s="51">
        <v>5.0999999999999996</v>
      </c>
      <c r="J51" s="51">
        <v>4.8</v>
      </c>
      <c r="K51" s="51">
        <v>2.38</v>
      </c>
      <c r="L51" s="52">
        <v>40265024.829999998</v>
      </c>
      <c r="M51" s="52">
        <v>15802477.529999999</v>
      </c>
      <c r="N51" s="53">
        <v>0</v>
      </c>
      <c r="O51" s="54">
        <v>0</v>
      </c>
      <c r="P51" s="54">
        <v>0</v>
      </c>
      <c r="Q51" s="54" t="s">
        <v>341</v>
      </c>
      <c r="R51" s="54">
        <v>0</v>
      </c>
      <c r="S51" s="55">
        <v>1755830.8366666667</v>
      </c>
      <c r="T51" s="55">
        <v>2.5480197490272904</v>
      </c>
      <c r="U51" s="63">
        <v>0.47341007518218353</v>
      </c>
      <c r="V51" s="56">
        <v>1166.8315993392837</v>
      </c>
      <c r="W51" s="57" t="s">
        <v>109</v>
      </c>
      <c r="X51" s="57">
        <v>5</v>
      </c>
      <c r="Y51" s="58">
        <v>6</v>
      </c>
      <c r="Z51" s="59">
        <v>23436843.359999999</v>
      </c>
      <c r="AA51" s="59">
        <v>23312343.359999999</v>
      </c>
      <c r="AB51" s="59">
        <v>9813262.7300000004</v>
      </c>
      <c r="AC51" s="59">
        <v>13499080.629999999</v>
      </c>
      <c r="AD51" s="59">
        <v>23313878.779999997</v>
      </c>
      <c r="AE51" s="59">
        <v>0</v>
      </c>
      <c r="AF51" s="59">
        <v>0</v>
      </c>
      <c r="AG51" s="59">
        <v>1822634.73</v>
      </c>
      <c r="AH51" s="59">
        <v>513042.1</v>
      </c>
      <c r="AI51" s="59">
        <v>699990</v>
      </c>
      <c r="AJ51" s="59">
        <v>2015064.18</v>
      </c>
      <c r="AK51" s="59">
        <v>0</v>
      </c>
      <c r="AL51" s="59">
        <v>5050731.01</v>
      </c>
      <c r="AM51" s="59">
        <v>519343.1</v>
      </c>
      <c r="AN51" s="59">
        <v>7261.68</v>
      </c>
      <c r="AO51" s="252">
        <v>34508</v>
      </c>
      <c r="AQ51" s="60"/>
    </row>
    <row r="52" spans="1:43" x14ac:dyDescent="0.3">
      <c r="A52" s="44">
        <v>47</v>
      </c>
      <c r="B52" s="45">
        <v>8</v>
      </c>
      <c r="C52" s="46" t="s">
        <v>94</v>
      </c>
      <c r="D52" s="47" t="s">
        <v>59</v>
      </c>
      <c r="E52" s="46" t="s">
        <v>299</v>
      </c>
      <c r="F52" s="48" t="s">
        <v>105</v>
      </c>
      <c r="G52" s="49">
        <v>35</v>
      </c>
      <c r="H52" s="50" t="s">
        <v>123</v>
      </c>
      <c r="I52" s="51">
        <v>3.02</v>
      </c>
      <c r="J52" s="51">
        <v>2.77</v>
      </c>
      <c r="K52" s="51">
        <v>1.2</v>
      </c>
      <c r="L52" s="52">
        <v>16246208.48</v>
      </c>
      <c r="M52" s="52">
        <v>2385311.64</v>
      </c>
      <c r="N52" s="53">
        <v>0</v>
      </c>
      <c r="O52" s="54">
        <v>0</v>
      </c>
      <c r="P52" s="54">
        <v>0</v>
      </c>
      <c r="Q52" s="54" t="s">
        <v>341</v>
      </c>
      <c r="R52" s="54">
        <v>0</v>
      </c>
      <c r="S52" s="55">
        <v>265034.62666666671</v>
      </c>
      <c r="T52" s="55">
        <v>6.8109374924276143</v>
      </c>
      <c r="U52" s="63">
        <v>0.2871393679698786</v>
      </c>
      <c r="V52" s="56">
        <v>667.16802102583063</v>
      </c>
      <c r="W52" s="57" t="s">
        <v>109</v>
      </c>
      <c r="X52" s="57">
        <v>5</v>
      </c>
      <c r="Y52" s="58">
        <v>4</v>
      </c>
      <c r="Z52" s="59">
        <v>9696063.7400000002</v>
      </c>
      <c r="AA52" s="59">
        <v>9366375.7400000002</v>
      </c>
      <c r="AB52" s="59">
        <v>8027927.6499999994</v>
      </c>
      <c r="AC52" s="59">
        <v>1338448.0900000008</v>
      </c>
      <c r="AD52" s="59">
        <v>11688010.07</v>
      </c>
      <c r="AE52" s="59">
        <v>0</v>
      </c>
      <c r="AF52" s="59">
        <v>0</v>
      </c>
      <c r="AG52" s="59">
        <v>1601652.06</v>
      </c>
      <c r="AH52" s="59">
        <v>893861.3</v>
      </c>
      <c r="AI52" s="59">
        <v>1017486.54</v>
      </c>
      <c r="AJ52" s="59">
        <v>1284967.6600000001</v>
      </c>
      <c r="AK52" s="59">
        <v>0</v>
      </c>
      <c r="AL52" s="59">
        <v>4797967.5600000005</v>
      </c>
      <c r="AM52" s="59">
        <v>341050</v>
      </c>
      <c r="AN52" s="59">
        <v>34821.43</v>
      </c>
      <c r="AO52" s="252">
        <v>24351</v>
      </c>
      <c r="AQ52" s="60"/>
    </row>
    <row r="53" spans="1:43" x14ac:dyDescent="0.3">
      <c r="A53" s="44">
        <v>48</v>
      </c>
      <c r="B53" s="45">
        <v>8</v>
      </c>
      <c r="C53" s="46" t="s">
        <v>94</v>
      </c>
      <c r="D53" s="47" t="s">
        <v>60</v>
      </c>
      <c r="E53" s="46" t="s">
        <v>300</v>
      </c>
      <c r="F53" s="48" t="s">
        <v>105</v>
      </c>
      <c r="G53" s="49">
        <v>42</v>
      </c>
      <c r="H53" s="50" t="s">
        <v>123</v>
      </c>
      <c r="I53" s="51">
        <v>4.22</v>
      </c>
      <c r="J53" s="51">
        <v>3.98</v>
      </c>
      <c r="K53" s="51">
        <v>2.23</v>
      </c>
      <c r="L53" s="52">
        <v>44124545.5</v>
      </c>
      <c r="M53" s="52">
        <v>9755982.5</v>
      </c>
      <c r="N53" s="53">
        <v>0</v>
      </c>
      <c r="O53" s="54">
        <v>0</v>
      </c>
      <c r="P53" s="54">
        <v>0</v>
      </c>
      <c r="Q53" s="54" t="s">
        <v>341</v>
      </c>
      <c r="R53" s="54">
        <v>0</v>
      </c>
      <c r="S53" s="55">
        <v>1083998.0555555555</v>
      </c>
      <c r="T53" s="55">
        <v>4.522819254749586</v>
      </c>
      <c r="U53" s="63">
        <v>0.45529503571825064</v>
      </c>
      <c r="V53" s="56">
        <v>1282.6529897386704</v>
      </c>
      <c r="W53" s="57" t="s">
        <v>109</v>
      </c>
      <c r="X53" s="57">
        <v>5</v>
      </c>
      <c r="Y53" s="58">
        <v>6</v>
      </c>
      <c r="Z53" s="59">
        <v>30538024.600000001</v>
      </c>
      <c r="AA53" s="59">
        <v>30399024.600000001</v>
      </c>
      <c r="AB53" s="59">
        <v>13694176.66</v>
      </c>
      <c r="AC53" s="59">
        <v>16704847.940000001</v>
      </c>
      <c r="AD53" s="59">
        <v>22851590.369999994</v>
      </c>
      <c r="AE53" s="59">
        <v>0</v>
      </c>
      <c r="AF53" s="59">
        <v>0</v>
      </c>
      <c r="AG53" s="59">
        <v>2779060.71</v>
      </c>
      <c r="AH53" s="59">
        <v>450292.9</v>
      </c>
      <c r="AI53" s="59">
        <v>694239.82</v>
      </c>
      <c r="AJ53" s="59">
        <v>5218212.0200000005</v>
      </c>
      <c r="AK53" s="59">
        <v>0</v>
      </c>
      <c r="AL53" s="59">
        <v>9141805.4499999993</v>
      </c>
      <c r="AM53" s="59">
        <v>509756</v>
      </c>
      <c r="AN53" s="59">
        <v>16515.75</v>
      </c>
      <c r="AO53" s="252">
        <v>34401</v>
      </c>
      <c r="AQ53" s="60"/>
    </row>
    <row r="54" spans="1:43" x14ac:dyDescent="0.3">
      <c r="A54" s="44">
        <v>49</v>
      </c>
      <c r="B54" s="45">
        <v>8</v>
      </c>
      <c r="C54" s="46" t="s">
        <v>94</v>
      </c>
      <c r="D54" s="47" t="s">
        <v>61</v>
      </c>
      <c r="E54" s="46" t="s">
        <v>301</v>
      </c>
      <c r="F54" s="48" t="s">
        <v>105</v>
      </c>
      <c r="G54" s="49">
        <v>40</v>
      </c>
      <c r="H54" s="50" t="s">
        <v>122</v>
      </c>
      <c r="I54" s="51">
        <v>2.77</v>
      </c>
      <c r="J54" s="51">
        <v>2.57</v>
      </c>
      <c r="K54" s="51">
        <v>1.01</v>
      </c>
      <c r="L54" s="52">
        <v>30645521.969999999</v>
      </c>
      <c r="M54" s="52">
        <v>15484856.689999999</v>
      </c>
      <c r="N54" s="53">
        <v>0</v>
      </c>
      <c r="O54" s="54">
        <v>0</v>
      </c>
      <c r="P54" s="54">
        <v>0</v>
      </c>
      <c r="Q54" s="54" t="s">
        <v>341</v>
      </c>
      <c r="R54" s="54">
        <v>0</v>
      </c>
      <c r="S54" s="55">
        <v>1720539.6322222222</v>
      </c>
      <c r="T54" s="55">
        <v>1.979063970917512</v>
      </c>
      <c r="U54" s="63">
        <v>0.37021050706294578</v>
      </c>
      <c r="V54" s="56">
        <v>677.89329019842057</v>
      </c>
      <c r="W54" s="57" t="s">
        <v>109</v>
      </c>
      <c r="X54" s="57">
        <v>6</v>
      </c>
      <c r="Y54" s="58">
        <v>5</v>
      </c>
      <c r="Z54" s="59">
        <v>17501813.530000001</v>
      </c>
      <c r="AA54" s="59">
        <v>17498213.530000001</v>
      </c>
      <c r="AB54" s="59">
        <v>17277678.77</v>
      </c>
      <c r="AC54" s="59">
        <v>220534.76000000164</v>
      </c>
      <c r="AD54" s="59">
        <v>26868825.079999998</v>
      </c>
      <c r="AE54" s="59">
        <v>0</v>
      </c>
      <c r="AF54" s="59">
        <v>0</v>
      </c>
      <c r="AG54" s="59">
        <v>5874641.7000000002</v>
      </c>
      <c r="AH54" s="59">
        <v>3655302.07</v>
      </c>
      <c r="AI54" s="59">
        <v>2034695</v>
      </c>
      <c r="AJ54" s="59">
        <v>3019822.0900000003</v>
      </c>
      <c r="AK54" s="59">
        <v>909300</v>
      </c>
      <c r="AL54" s="59">
        <v>15493760.859999999</v>
      </c>
      <c r="AM54" s="59">
        <v>1437215</v>
      </c>
      <c r="AN54" s="59">
        <v>0</v>
      </c>
      <c r="AO54" s="252">
        <v>45207</v>
      </c>
      <c r="AQ54" s="60"/>
    </row>
    <row r="55" spans="1:43" x14ac:dyDescent="0.3">
      <c r="A55" s="44">
        <v>50</v>
      </c>
      <c r="B55" s="45">
        <v>8</v>
      </c>
      <c r="C55" s="46" t="s">
        <v>94</v>
      </c>
      <c r="D55" s="47" t="s">
        <v>62</v>
      </c>
      <c r="E55" s="46" t="s">
        <v>302</v>
      </c>
      <c r="F55" s="48" t="s">
        <v>105</v>
      </c>
      <c r="G55" s="49">
        <v>34</v>
      </c>
      <c r="H55" s="50" t="s">
        <v>123</v>
      </c>
      <c r="I55" s="51">
        <v>8.8800000000000008</v>
      </c>
      <c r="J55" s="51">
        <v>8.25</v>
      </c>
      <c r="K55" s="51">
        <v>4.49</v>
      </c>
      <c r="L55" s="52">
        <v>46632701.159999996</v>
      </c>
      <c r="M55" s="52">
        <v>7271648.1200000001</v>
      </c>
      <c r="N55" s="53">
        <v>0</v>
      </c>
      <c r="O55" s="54">
        <v>0</v>
      </c>
      <c r="P55" s="54">
        <v>0</v>
      </c>
      <c r="Q55" s="54" t="s">
        <v>341</v>
      </c>
      <c r="R55" s="54">
        <v>0</v>
      </c>
      <c r="S55" s="55">
        <v>807960.90222222218</v>
      </c>
      <c r="T55" s="55">
        <v>6.4129479851673565</v>
      </c>
      <c r="U55" s="63">
        <v>0.62423798697745481</v>
      </c>
      <c r="V55" s="56">
        <v>1261.0931137433067</v>
      </c>
      <c r="W55" s="57" t="s">
        <v>109</v>
      </c>
      <c r="X55" s="57">
        <v>5</v>
      </c>
      <c r="Y55" s="58">
        <v>5</v>
      </c>
      <c r="Z55" s="59">
        <v>26572914.710000005</v>
      </c>
      <c r="AA55" s="59">
        <v>26572914.710000005</v>
      </c>
      <c r="AB55" s="59">
        <v>5912882.4000000004</v>
      </c>
      <c r="AC55" s="59">
        <v>20660032.310000002</v>
      </c>
      <c r="AD55" s="59">
        <v>21614971.030000001</v>
      </c>
      <c r="AE55" s="59">
        <v>0</v>
      </c>
      <c r="AF55" s="59">
        <v>0</v>
      </c>
      <c r="AG55" s="59">
        <v>634641.94999999995</v>
      </c>
      <c r="AH55" s="59">
        <v>238929.95</v>
      </c>
      <c r="AI55" s="59">
        <v>441945</v>
      </c>
      <c r="AJ55" s="59">
        <v>1662426.23</v>
      </c>
      <c r="AK55" s="59">
        <v>0</v>
      </c>
      <c r="AL55" s="59">
        <v>2977943.13</v>
      </c>
      <c r="AM55" s="59">
        <v>120630</v>
      </c>
      <c r="AN55" s="59">
        <v>0</v>
      </c>
      <c r="AO55" s="252">
        <v>36978</v>
      </c>
      <c r="AQ55" s="60"/>
    </row>
    <row r="56" spans="1:43" x14ac:dyDescent="0.3">
      <c r="A56" s="44">
        <v>51</v>
      </c>
      <c r="B56" s="45">
        <v>8</v>
      </c>
      <c r="C56" s="46" t="s">
        <v>94</v>
      </c>
      <c r="D56" s="47" t="s">
        <v>75</v>
      </c>
      <c r="E56" s="46" t="s">
        <v>303</v>
      </c>
      <c r="F56" s="48" t="s">
        <v>106</v>
      </c>
      <c r="G56" s="49">
        <v>276</v>
      </c>
      <c r="H56" s="50" t="s">
        <v>121</v>
      </c>
      <c r="I56" s="51">
        <v>6.5</v>
      </c>
      <c r="J56" s="51">
        <v>5.88</v>
      </c>
      <c r="K56" s="51">
        <v>3.37</v>
      </c>
      <c r="L56" s="52">
        <v>366805255.76999998</v>
      </c>
      <c r="M56" s="52">
        <v>117475985.79000001</v>
      </c>
      <c r="N56" s="53">
        <v>0</v>
      </c>
      <c r="O56" s="54">
        <v>0</v>
      </c>
      <c r="P56" s="54">
        <v>0</v>
      </c>
      <c r="Q56" s="54" t="s">
        <v>341</v>
      </c>
      <c r="R56" s="54">
        <v>0</v>
      </c>
      <c r="S56" s="55">
        <v>13052887.310000001</v>
      </c>
      <c r="T56" s="55">
        <v>3.1223849989707753</v>
      </c>
      <c r="U56" s="63">
        <v>0.73113346780539024</v>
      </c>
      <c r="V56" s="56">
        <v>2440.2113917254865</v>
      </c>
      <c r="W56" s="57" t="s">
        <v>108</v>
      </c>
      <c r="X56" s="57">
        <v>16</v>
      </c>
      <c r="Y56" s="58">
        <v>12</v>
      </c>
      <c r="Z56" s="59">
        <v>225318807.31999996</v>
      </c>
      <c r="AA56" s="59">
        <v>224461457.27999997</v>
      </c>
      <c r="AB56" s="59">
        <v>66691461.750000007</v>
      </c>
      <c r="AC56" s="59">
        <v>157769995.52999997</v>
      </c>
      <c r="AD56" s="59">
        <v>161419656.16000003</v>
      </c>
      <c r="AE56" s="59">
        <v>0</v>
      </c>
      <c r="AF56" s="59">
        <v>0</v>
      </c>
      <c r="AG56" s="59">
        <v>25333203.809999999</v>
      </c>
      <c r="AH56" s="59">
        <v>4229833.5999999996</v>
      </c>
      <c r="AI56" s="59">
        <v>1912850.15</v>
      </c>
      <c r="AJ56" s="59">
        <v>7162782.0600000005</v>
      </c>
      <c r="AK56" s="59">
        <v>0</v>
      </c>
      <c r="AL56" s="59">
        <v>38638669.619999997</v>
      </c>
      <c r="AM56" s="59">
        <v>3826545</v>
      </c>
      <c r="AN56" s="59">
        <v>0</v>
      </c>
      <c r="AO56" s="252">
        <v>150317</v>
      </c>
      <c r="AQ56" s="60"/>
    </row>
    <row r="57" spans="1:43" x14ac:dyDescent="0.3">
      <c r="A57" s="44">
        <v>52</v>
      </c>
      <c r="B57" s="45">
        <v>8</v>
      </c>
      <c r="C57" s="46" t="s">
        <v>94</v>
      </c>
      <c r="D57" s="47" t="s">
        <v>78</v>
      </c>
      <c r="E57" s="46" t="s">
        <v>304</v>
      </c>
      <c r="F57" s="48" t="s">
        <v>105</v>
      </c>
      <c r="G57" s="49">
        <v>40</v>
      </c>
      <c r="H57" s="50" t="s">
        <v>123</v>
      </c>
      <c r="I57" s="51">
        <v>6.8</v>
      </c>
      <c r="J57" s="51">
        <v>6.45</v>
      </c>
      <c r="K57" s="51">
        <v>4.6900000000000004</v>
      </c>
      <c r="L57" s="52">
        <v>55779042.850000001</v>
      </c>
      <c r="M57" s="52">
        <v>6140554.3399999999</v>
      </c>
      <c r="N57" s="53">
        <v>0</v>
      </c>
      <c r="O57" s="54">
        <v>0</v>
      </c>
      <c r="P57" s="54">
        <v>0</v>
      </c>
      <c r="Q57" s="54" t="s">
        <v>341</v>
      </c>
      <c r="R57" s="54">
        <v>0</v>
      </c>
      <c r="S57" s="55">
        <v>682283.81555555551</v>
      </c>
      <c r="T57" s="55">
        <v>9.0837145576013256</v>
      </c>
      <c r="U57" s="63">
        <v>0.71434022981241807</v>
      </c>
      <c r="V57" s="56">
        <v>1552.0045311630495</v>
      </c>
      <c r="W57" s="57" t="s">
        <v>109</v>
      </c>
      <c r="X57" s="57">
        <v>5</v>
      </c>
      <c r="Y57" s="58">
        <v>6</v>
      </c>
      <c r="Z57" s="59">
        <v>45143330.359999999</v>
      </c>
      <c r="AA57" s="59">
        <v>45006480.359999999</v>
      </c>
      <c r="AB57" s="59">
        <v>9613314.6700000018</v>
      </c>
      <c r="AC57" s="59">
        <v>35393165.689999998</v>
      </c>
      <c r="AD57" s="59">
        <v>15872883.980000002</v>
      </c>
      <c r="AE57" s="59">
        <v>0</v>
      </c>
      <c r="AF57" s="59">
        <v>0</v>
      </c>
      <c r="AG57" s="59">
        <v>2016345.15</v>
      </c>
      <c r="AH57" s="59">
        <v>859617.22</v>
      </c>
      <c r="AI57" s="59">
        <v>1505297.5</v>
      </c>
      <c r="AJ57" s="59">
        <v>1587317.51</v>
      </c>
      <c r="AK57" s="59">
        <v>0</v>
      </c>
      <c r="AL57" s="59">
        <v>5968577.3799999999</v>
      </c>
      <c r="AM57" s="59">
        <v>217694.2</v>
      </c>
      <c r="AN57" s="59">
        <v>0</v>
      </c>
      <c r="AO57" s="252">
        <v>35940</v>
      </c>
      <c r="AQ57" s="60"/>
    </row>
    <row r="58" spans="1:43" x14ac:dyDescent="0.3">
      <c r="A58" s="44">
        <v>53</v>
      </c>
      <c r="B58" s="45">
        <v>8</v>
      </c>
      <c r="C58" s="46" t="s">
        <v>93</v>
      </c>
      <c r="D58" s="47" t="s">
        <v>3</v>
      </c>
      <c r="E58" s="46" t="s">
        <v>305</v>
      </c>
      <c r="F58" s="48" t="s">
        <v>106</v>
      </c>
      <c r="G58" s="49">
        <v>420</v>
      </c>
      <c r="H58" s="50" t="s">
        <v>127</v>
      </c>
      <c r="I58" s="51">
        <v>6.43</v>
      </c>
      <c r="J58" s="51">
        <v>5.99</v>
      </c>
      <c r="K58" s="51">
        <v>3.61</v>
      </c>
      <c r="L58" s="52">
        <v>818069961.04999995</v>
      </c>
      <c r="M58" s="52">
        <v>169949597.72</v>
      </c>
      <c r="N58" s="53">
        <v>0</v>
      </c>
      <c r="O58" s="54">
        <v>0</v>
      </c>
      <c r="P58" s="54">
        <v>0</v>
      </c>
      <c r="Q58" s="54" t="s">
        <v>341</v>
      </c>
      <c r="R58" s="54">
        <v>0</v>
      </c>
      <c r="S58" s="55">
        <v>18883288.635555554</v>
      </c>
      <c r="T58" s="55">
        <v>4.8136033978603994</v>
      </c>
      <c r="U58" s="63">
        <v>0.84834107324651098</v>
      </c>
      <c r="V58" s="56">
        <v>5450.0573676075755</v>
      </c>
      <c r="W58" s="57" t="s">
        <v>108</v>
      </c>
      <c r="X58" s="57">
        <v>17</v>
      </c>
      <c r="Y58" s="58">
        <v>13</v>
      </c>
      <c r="Z58" s="59">
        <v>544902823.30000007</v>
      </c>
      <c r="AA58" s="59">
        <v>544902823.30000007</v>
      </c>
      <c r="AB58" s="59">
        <v>150530404.09999999</v>
      </c>
      <c r="AC58" s="59">
        <v>394372419.20000005</v>
      </c>
      <c r="AD58" s="59">
        <v>350121775.25000006</v>
      </c>
      <c r="AE58" s="59">
        <v>17153100.579999998</v>
      </c>
      <c r="AF58" s="59">
        <v>0</v>
      </c>
      <c r="AG58" s="59">
        <v>26732869.379999999</v>
      </c>
      <c r="AH58" s="59">
        <v>20931624.82</v>
      </c>
      <c r="AI58" s="59">
        <v>2530599.7999999998</v>
      </c>
      <c r="AJ58" s="59">
        <v>23220267</v>
      </c>
      <c r="AK58" s="59">
        <v>0</v>
      </c>
      <c r="AL58" s="59">
        <v>90568461.579999998</v>
      </c>
      <c r="AM58" s="59">
        <v>5159519.5999999996</v>
      </c>
      <c r="AN58" s="59">
        <v>1872961.94</v>
      </c>
      <c r="AO58" s="252">
        <v>150103</v>
      </c>
      <c r="AQ58" s="60"/>
    </row>
    <row r="59" spans="1:43" x14ac:dyDescent="0.3">
      <c r="A59" s="44">
        <v>54</v>
      </c>
      <c r="B59" s="45">
        <v>8</v>
      </c>
      <c r="C59" s="46" t="s">
        <v>93</v>
      </c>
      <c r="D59" s="47" t="s">
        <v>39</v>
      </c>
      <c r="E59" s="46" t="s">
        <v>306</v>
      </c>
      <c r="F59" s="48" t="s">
        <v>105</v>
      </c>
      <c r="G59" s="49">
        <v>129</v>
      </c>
      <c r="H59" s="50" t="s">
        <v>125</v>
      </c>
      <c r="I59" s="51">
        <v>1.49</v>
      </c>
      <c r="J59" s="51">
        <v>1.27</v>
      </c>
      <c r="K59" s="51">
        <v>0.2</v>
      </c>
      <c r="L59" s="52">
        <v>34653391.530000001</v>
      </c>
      <c r="M59" s="52">
        <v>22712437.600000001</v>
      </c>
      <c r="N59" s="53">
        <v>2</v>
      </c>
      <c r="O59" s="54">
        <v>0</v>
      </c>
      <c r="P59" s="54">
        <v>0</v>
      </c>
      <c r="Q59" s="54" t="s">
        <v>341</v>
      </c>
      <c r="R59" s="54">
        <v>2</v>
      </c>
      <c r="S59" s="55">
        <v>2523604.1777777779</v>
      </c>
      <c r="T59" s="55">
        <v>1.525745150753876</v>
      </c>
      <c r="U59" s="63">
        <v>0.15036853629599448</v>
      </c>
      <c r="V59" s="56">
        <v>352.67755836674877</v>
      </c>
      <c r="W59" s="57" t="s">
        <v>111</v>
      </c>
      <c r="X59" s="57">
        <v>13</v>
      </c>
      <c r="Y59" s="58">
        <v>10</v>
      </c>
      <c r="Z59" s="59">
        <v>14495394.26</v>
      </c>
      <c r="AA59" s="59">
        <v>14495394.26</v>
      </c>
      <c r="AB59" s="59">
        <v>70652615.779999986</v>
      </c>
      <c r="AC59" s="59">
        <v>-56157221.519999988</v>
      </c>
      <c r="AD59" s="59">
        <v>71765581.830000013</v>
      </c>
      <c r="AE59" s="59">
        <v>0</v>
      </c>
      <c r="AF59" s="59">
        <v>0</v>
      </c>
      <c r="AG59" s="59">
        <v>24141472.309999999</v>
      </c>
      <c r="AH59" s="59">
        <v>9174543.8000000007</v>
      </c>
      <c r="AI59" s="59">
        <v>6861495.4900000002</v>
      </c>
      <c r="AJ59" s="59">
        <v>13323237.689999999</v>
      </c>
      <c r="AK59" s="59">
        <v>0</v>
      </c>
      <c r="AL59" s="59">
        <v>53500749.289999999</v>
      </c>
      <c r="AM59" s="59">
        <v>6336698.4000000004</v>
      </c>
      <c r="AN59" s="59">
        <v>419816</v>
      </c>
      <c r="AO59" s="252">
        <v>98258</v>
      </c>
      <c r="AQ59" s="60"/>
    </row>
    <row r="60" spans="1:43" x14ac:dyDescent="0.3">
      <c r="A60" s="44">
        <v>55</v>
      </c>
      <c r="B60" s="45">
        <v>8</v>
      </c>
      <c r="C60" s="46" t="s">
        <v>93</v>
      </c>
      <c r="D60" s="47" t="s">
        <v>41</v>
      </c>
      <c r="E60" s="46" t="s">
        <v>307</v>
      </c>
      <c r="F60" s="48" t="s">
        <v>105</v>
      </c>
      <c r="G60" s="64">
        <v>30</v>
      </c>
      <c r="H60" s="65" t="s">
        <v>123</v>
      </c>
      <c r="I60" s="51">
        <v>1.22</v>
      </c>
      <c r="J60" s="51">
        <v>1.1000000000000001</v>
      </c>
      <c r="K60" s="51">
        <v>0.2</v>
      </c>
      <c r="L60" s="52">
        <v>5369844.8399999999</v>
      </c>
      <c r="M60" s="52">
        <v>4940627.93</v>
      </c>
      <c r="N60" s="53">
        <v>2</v>
      </c>
      <c r="O60" s="54">
        <v>0</v>
      </c>
      <c r="P60" s="54">
        <v>0</v>
      </c>
      <c r="Q60" s="54" t="s">
        <v>341</v>
      </c>
      <c r="R60" s="54">
        <v>2</v>
      </c>
      <c r="S60" s="55">
        <v>548958.65888888889</v>
      </c>
      <c r="T60" s="55">
        <v>1.086874971376361</v>
      </c>
      <c r="U60" s="63">
        <v>7.0260890575258611E-2</v>
      </c>
      <c r="V60" s="56">
        <v>179.94855534331958</v>
      </c>
      <c r="W60" s="57" t="s">
        <v>109</v>
      </c>
      <c r="X60" s="57">
        <v>5</v>
      </c>
      <c r="Y60" s="58">
        <v>3</v>
      </c>
      <c r="Z60" s="59">
        <v>5049477.18</v>
      </c>
      <c r="AA60" s="59">
        <v>5049477.18</v>
      </c>
      <c r="AB60" s="59">
        <v>24062251.100000001</v>
      </c>
      <c r="AC60" s="59">
        <v>-19012773.920000002</v>
      </c>
      <c r="AD60" s="59">
        <v>18290768.470000003</v>
      </c>
      <c r="AE60" s="59">
        <v>0</v>
      </c>
      <c r="AF60" s="59">
        <v>0</v>
      </c>
      <c r="AG60" s="59">
        <v>8107983.1799999997</v>
      </c>
      <c r="AH60" s="59">
        <v>2699054.3</v>
      </c>
      <c r="AI60" s="59">
        <v>4455128</v>
      </c>
      <c r="AJ60" s="59">
        <v>1863492.55</v>
      </c>
      <c r="AK60" s="59">
        <v>490000</v>
      </c>
      <c r="AL60" s="59">
        <v>17615658.030000001</v>
      </c>
      <c r="AM60" s="59">
        <v>2207624</v>
      </c>
      <c r="AN60" s="59">
        <v>0</v>
      </c>
      <c r="AO60" s="252">
        <v>29841</v>
      </c>
      <c r="AQ60" s="60"/>
    </row>
    <row r="61" spans="1:43" x14ac:dyDescent="0.3">
      <c r="A61" s="44">
        <v>56</v>
      </c>
      <c r="B61" s="45">
        <v>8</v>
      </c>
      <c r="C61" s="66" t="s">
        <v>93</v>
      </c>
      <c r="D61" s="47" t="s">
        <v>42</v>
      </c>
      <c r="E61" s="46" t="s">
        <v>308</v>
      </c>
      <c r="F61" s="48" t="s">
        <v>105</v>
      </c>
      <c r="G61" s="64">
        <v>30</v>
      </c>
      <c r="H61" s="65" t="s">
        <v>123</v>
      </c>
      <c r="I61" s="51">
        <v>1.68</v>
      </c>
      <c r="J61" s="51">
        <v>1.48</v>
      </c>
      <c r="K61" s="51">
        <v>0.23</v>
      </c>
      <c r="L61" s="52">
        <v>16843753.449999999</v>
      </c>
      <c r="M61" s="52">
        <v>11185022.4</v>
      </c>
      <c r="N61" s="53">
        <v>1</v>
      </c>
      <c r="O61" s="67">
        <v>0</v>
      </c>
      <c r="P61" s="54">
        <v>0</v>
      </c>
      <c r="Q61" s="54" t="s">
        <v>341</v>
      </c>
      <c r="R61" s="54">
        <v>1</v>
      </c>
      <c r="S61" s="55">
        <v>1242780.2666666666</v>
      </c>
      <c r="T61" s="55">
        <v>1.5059204038786724</v>
      </c>
      <c r="U61" s="63">
        <v>0.178522873879981</v>
      </c>
      <c r="V61" s="56">
        <v>657.11206062497558</v>
      </c>
      <c r="W61" s="57" t="s">
        <v>109</v>
      </c>
      <c r="X61" s="57">
        <v>5</v>
      </c>
      <c r="Y61" s="58">
        <v>4</v>
      </c>
      <c r="Z61" s="59">
        <v>5876659.6699999999</v>
      </c>
      <c r="AA61" s="59">
        <v>5876659.6699999999</v>
      </c>
      <c r="AB61" s="59">
        <v>24749078.079999998</v>
      </c>
      <c r="AC61" s="59">
        <v>-18872418.409999996</v>
      </c>
      <c r="AD61" s="59">
        <v>19546088.770000003</v>
      </c>
      <c r="AE61" s="59">
        <v>0</v>
      </c>
      <c r="AF61" s="59">
        <v>0</v>
      </c>
      <c r="AG61" s="59">
        <v>8496192.4000000004</v>
      </c>
      <c r="AH61" s="59">
        <v>3017225.37</v>
      </c>
      <c r="AI61" s="59">
        <v>3654983</v>
      </c>
      <c r="AJ61" s="59">
        <v>2811550.31</v>
      </c>
      <c r="AK61" s="59">
        <v>0</v>
      </c>
      <c r="AL61" s="59">
        <v>17979951.079999998</v>
      </c>
      <c r="AM61" s="59">
        <v>145434</v>
      </c>
      <c r="AN61" s="59">
        <v>379.2</v>
      </c>
      <c r="AO61" s="252">
        <v>25633</v>
      </c>
      <c r="AQ61" s="60"/>
    </row>
    <row r="62" spans="1:43" x14ac:dyDescent="0.3">
      <c r="A62" s="44">
        <v>57</v>
      </c>
      <c r="B62" s="45">
        <v>8</v>
      </c>
      <c r="C62" s="66" t="s">
        <v>93</v>
      </c>
      <c r="D62" s="47" t="s">
        <v>74</v>
      </c>
      <c r="E62" s="46" t="s">
        <v>309</v>
      </c>
      <c r="F62" s="48" t="s">
        <v>106</v>
      </c>
      <c r="G62" s="64">
        <v>266</v>
      </c>
      <c r="H62" s="65" t="s">
        <v>130</v>
      </c>
      <c r="I62" s="51">
        <v>1.46</v>
      </c>
      <c r="J62" s="51">
        <v>1.32</v>
      </c>
      <c r="K62" s="51">
        <v>0.41</v>
      </c>
      <c r="L62" s="52">
        <v>90282448.269999996</v>
      </c>
      <c r="M62" s="52">
        <v>229529259.22999999</v>
      </c>
      <c r="N62" s="53">
        <v>2</v>
      </c>
      <c r="O62" s="67">
        <v>0</v>
      </c>
      <c r="P62" s="54">
        <v>0</v>
      </c>
      <c r="Q62" s="54" t="s">
        <v>341</v>
      </c>
      <c r="R62" s="54">
        <v>2</v>
      </c>
      <c r="S62" s="55">
        <v>25503251.025555555</v>
      </c>
      <c r="T62" s="55">
        <v>0.39333742710131953</v>
      </c>
      <c r="U62" s="63">
        <v>0.16525522186977276</v>
      </c>
      <c r="V62" s="56">
        <v>1097.2320588950195</v>
      </c>
      <c r="W62" s="57" t="s">
        <v>114</v>
      </c>
      <c r="X62" s="57">
        <v>15</v>
      </c>
      <c r="Y62" s="58">
        <v>12</v>
      </c>
      <c r="Z62" s="59">
        <v>79007681.579999998</v>
      </c>
      <c r="AA62" s="59">
        <v>79005068.25</v>
      </c>
      <c r="AB62" s="59">
        <v>192369565.97999993</v>
      </c>
      <c r="AC62" s="59">
        <v>-113364497.72999993</v>
      </c>
      <c r="AD62" s="59">
        <v>164923010.89999998</v>
      </c>
      <c r="AE62" s="59">
        <v>0</v>
      </c>
      <c r="AF62" s="59">
        <v>0</v>
      </c>
      <c r="AG62" s="59">
        <v>43338340.049999997</v>
      </c>
      <c r="AH62" s="59">
        <v>60651764.5</v>
      </c>
      <c r="AI62" s="59">
        <v>14055492.15</v>
      </c>
      <c r="AJ62" s="59">
        <v>27940265.949999999</v>
      </c>
      <c r="AK62" s="59">
        <v>0</v>
      </c>
      <c r="AL62" s="59">
        <v>145985862.65000001</v>
      </c>
      <c r="AM62" s="59">
        <v>14067093.4</v>
      </c>
      <c r="AN62" s="59">
        <v>1609708.04</v>
      </c>
      <c r="AO62" s="252">
        <v>82282</v>
      </c>
      <c r="AQ62" s="60"/>
    </row>
    <row r="63" spans="1:43" x14ac:dyDescent="0.3">
      <c r="A63" s="44">
        <v>58</v>
      </c>
      <c r="B63" s="45">
        <v>8</v>
      </c>
      <c r="C63" s="66" t="s">
        <v>93</v>
      </c>
      <c r="D63" s="47" t="s">
        <v>79</v>
      </c>
      <c r="E63" s="46" t="s">
        <v>310</v>
      </c>
      <c r="F63" s="48" t="s">
        <v>105</v>
      </c>
      <c r="G63" s="64">
        <v>30</v>
      </c>
      <c r="H63" s="65" t="s">
        <v>123</v>
      </c>
      <c r="I63" s="51">
        <v>7.33</v>
      </c>
      <c r="J63" s="51">
        <v>6.84</v>
      </c>
      <c r="K63" s="51">
        <v>4.4000000000000004</v>
      </c>
      <c r="L63" s="52">
        <v>35906813.509999998</v>
      </c>
      <c r="M63" s="52">
        <v>5145960.66</v>
      </c>
      <c r="N63" s="53">
        <v>0</v>
      </c>
      <c r="O63" s="67">
        <v>0</v>
      </c>
      <c r="P63" s="54">
        <v>0</v>
      </c>
      <c r="Q63" s="54" t="s">
        <v>341</v>
      </c>
      <c r="R63" s="54">
        <v>0</v>
      </c>
      <c r="S63" s="55">
        <v>571773.40666666673</v>
      </c>
      <c r="T63" s="55">
        <v>6.9776696485666481</v>
      </c>
      <c r="U63" s="63">
        <v>0.63353498585951118</v>
      </c>
      <c r="V63" s="56">
        <v>1351.6587054394879</v>
      </c>
      <c r="W63" s="57" t="s">
        <v>109</v>
      </c>
      <c r="X63" s="57">
        <v>5</v>
      </c>
      <c r="Y63" s="58">
        <v>3</v>
      </c>
      <c r="Z63" s="59">
        <v>25008823.700000003</v>
      </c>
      <c r="AA63" s="59">
        <v>24170191.540000003</v>
      </c>
      <c r="AB63" s="59">
        <v>5671985.6400000006</v>
      </c>
      <c r="AC63" s="59">
        <v>18498205.900000002</v>
      </c>
      <c r="AD63" s="59">
        <v>9058220.3100000005</v>
      </c>
      <c r="AE63" s="59">
        <v>0</v>
      </c>
      <c r="AF63" s="59">
        <v>0</v>
      </c>
      <c r="AG63" s="59">
        <v>1354305.1</v>
      </c>
      <c r="AH63" s="59">
        <v>799250.93</v>
      </c>
      <c r="AI63" s="59">
        <v>259433</v>
      </c>
      <c r="AJ63" s="59">
        <v>877949.26</v>
      </c>
      <c r="AK63" s="59">
        <v>0</v>
      </c>
      <c r="AL63" s="59">
        <v>3290938.29</v>
      </c>
      <c r="AM63" s="59">
        <v>233119</v>
      </c>
      <c r="AN63" s="254">
        <v>369107.5</v>
      </c>
      <c r="AO63" s="252">
        <v>26565</v>
      </c>
      <c r="AQ63" s="60"/>
    </row>
    <row r="64" spans="1:43" x14ac:dyDescent="0.3">
      <c r="A64" s="44">
        <v>59</v>
      </c>
      <c r="B64" s="45">
        <v>8</v>
      </c>
      <c r="C64" s="46" t="s">
        <v>93</v>
      </c>
      <c r="D64" s="47" t="s">
        <v>83</v>
      </c>
      <c r="E64" s="46" t="s">
        <v>311</v>
      </c>
      <c r="F64" s="48" t="s">
        <v>105</v>
      </c>
      <c r="G64" s="64">
        <v>15</v>
      </c>
      <c r="H64" s="65" t="s">
        <v>126</v>
      </c>
      <c r="I64" s="51">
        <v>1.1399999999999999</v>
      </c>
      <c r="J64" s="51">
        <v>1.03</v>
      </c>
      <c r="K64" s="51">
        <v>0.23</v>
      </c>
      <c r="L64" s="52">
        <v>2830874.58</v>
      </c>
      <c r="M64" s="52">
        <v>886404.37</v>
      </c>
      <c r="N64" s="53">
        <v>2</v>
      </c>
      <c r="O64" s="54">
        <v>0</v>
      </c>
      <c r="P64" s="54">
        <v>0</v>
      </c>
      <c r="Q64" s="54" t="s">
        <v>341</v>
      </c>
      <c r="R64" s="54">
        <v>2</v>
      </c>
      <c r="S64" s="55">
        <v>98489.374444444446</v>
      </c>
      <c r="T64" s="55">
        <v>3.1936604509294106</v>
      </c>
      <c r="U64" s="63">
        <v>5.9908557291448276E-2</v>
      </c>
      <c r="V64" s="56">
        <v>185.67982290436836</v>
      </c>
      <c r="W64" s="57" t="s">
        <v>112</v>
      </c>
      <c r="X64" s="57">
        <v>2</v>
      </c>
      <c r="Y64" s="58">
        <v>1</v>
      </c>
      <c r="Z64" s="59">
        <v>4659627.9700000007</v>
      </c>
      <c r="AA64" s="59">
        <v>4656264.9700000007</v>
      </c>
      <c r="AB64" s="59">
        <v>20125684.390000001</v>
      </c>
      <c r="AC64" s="59">
        <v>-15469419.42</v>
      </c>
      <c r="AD64" s="59">
        <v>6373851.8099999996</v>
      </c>
      <c r="AE64" s="59">
        <v>0</v>
      </c>
      <c r="AF64" s="59">
        <v>0</v>
      </c>
      <c r="AG64" s="59">
        <v>4559166.92</v>
      </c>
      <c r="AH64" s="59">
        <v>3012806.2</v>
      </c>
      <c r="AI64" s="59">
        <v>2399744.4900000002</v>
      </c>
      <c r="AJ64" s="59">
        <v>7044698.1099999994</v>
      </c>
      <c r="AK64" s="59">
        <v>0</v>
      </c>
      <c r="AL64" s="59">
        <v>17016415.719999999</v>
      </c>
      <c r="AM64" s="59">
        <v>1738699.5</v>
      </c>
      <c r="AN64" s="254">
        <v>0</v>
      </c>
      <c r="AO64" s="252">
        <v>15246</v>
      </c>
      <c r="AQ64" s="60"/>
    </row>
    <row r="65" spans="1:43" x14ac:dyDescent="0.3">
      <c r="A65" s="44">
        <v>60</v>
      </c>
      <c r="B65" s="45">
        <v>8</v>
      </c>
      <c r="C65" s="46" t="s">
        <v>93</v>
      </c>
      <c r="D65" s="47" t="s">
        <v>84</v>
      </c>
      <c r="E65" s="46" t="s">
        <v>312</v>
      </c>
      <c r="F65" s="48" t="s">
        <v>105</v>
      </c>
      <c r="G65" s="49">
        <v>30</v>
      </c>
      <c r="H65" s="50" t="s">
        <v>122</v>
      </c>
      <c r="I65" s="51">
        <v>2.2599999999999998</v>
      </c>
      <c r="J65" s="51">
        <v>1.92</v>
      </c>
      <c r="K65" s="51">
        <v>0.9</v>
      </c>
      <c r="L65" s="52">
        <v>28726797.210000001</v>
      </c>
      <c r="M65" s="52">
        <v>5827728.9800000004</v>
      </c>
      <c r="N65" s="53">
        <v>0</v>
      </c>
      <c r="O65" s="54">
        <v>0</v>
      </c>
      <c r="P65" s="54">
        <v>0</v>
      </c>
      <c r="Q65" s="54" t="s">
        <v>341</v>
      </c>
      <c r="R65" s="54">
        <v>0</v>
      </c>
      <c r="S65" s="55">
        <v>647525.44222222222</v>
      </c>
      <c r="T65" s="55">
        <v>4.9293296425737356</v>
      </c>
      <c r="U65" s="63">
        <v>0.40064342030235472</v>
      </c>
      <c r="V65" s="56">
        <v>564.84323429942197</v>
      </c>
      <c r="W65" s="57" t="s">
        <v>109</v>
      </c>
      <c r="X65" s="57">
        <v>6</v>
      </c>
      <c r="Y65" s="58">
        <v>4</v>
      </c>
      <c r="Z65" s="255">
        <v>20409780.699999999</v>
      </c>
      <c r="AA65" s="255">
        <v>19728580.699999999</v>
      </c>
      <c r="AB65" s="255">
        <v>22636768.919999998</v>
      </c>
      <c r="AC65" s="255">
        <v>-2908188.2199999988</v>
      </c>
      <c r="AD65" s="255">
        <v>21725500.109999999</v>
      </c>
      <c r="AE65" s="255">
        <v>0</v>
      </c>
      <c r="AF65" s="255">
        <v>0</v>
      </c>
      <c r="AG65" s="255">
        <v>5545600.4000000004</v>
      </c>
      <c r="AH65" s="255">
        <v>1632458.1</v>
      </c>
      <c r="AI65" s="255">
        <v>1525694</v>
      </c>
      <c r="AJ65" s="255">
        <v>2692339.69</v>
      </c>
      <c r="AK65" s="255">
        <v>0</v>
      </c>
      <c r="AL65" s="255">
        <v>11396092.189999999</v>
      </c>
      <c r="AM65" s="255">
        <v>178935</v>
      </c>
      <c r="AN65" s="256">
        <v>156722</v>
      </c>
      <c r="AO65" s="252">
        <v>50858</v>
      </c>
      <c r="AQ65" s="60"/>
    </row>
    <row r="66" spans="1:43" x14ac:dyDescent="0.3">
      <c r="A66" s="44">
        <v>61</v>
      </c>
      <c r="B66" s="45">
        <v>8</v>
      </c>
      <c r="C66" s="46" t="s">
        <v>93</v>
      </c>
      <c r="D66" s="47" t="s">
        <v>85</v>
      </c>
      <c r="E66" s="46" t="s">
        <v>313</v>
      </c>
      <c r="F66" s="48" t="s">
        <v>105</v>
      </c>
      <c r="G66" s="49">
        <v>30</v>
      </c>
      <c r="H66" s="50" t="s">
        <v>123</v>
      </c>
      <c r="I66" s="51">
        <v>3.07</v>
      </c>
      <c r="J66" s="51">
        <v>2.73</v>
      </c>
      <c r="K66" s="51">
        <v>0.53</v>
      </c>
      <c r="L66" s="52">
        <v>25286598.16</v>
      </c>
      <c r="M66" s="52">
        <v>14045529.49</v>
      </c>
      <c r="N66" s="53">
        <v>1</v>
      </c>
      <c r="O66" s="54">
        <v>0</v>
      </c>
      <c r="P66" s="54">
        <v>0</v>
      </c>
      <c r="Q66" s="54" t="s">
        <v>341</v>
      </c>
      <c r="R66" s="54">
        <v>1</v>
      </c>
      <c r="S66" s="55">
        <v>1560614.3877777779</v>
      </c>
      <c r="T66" s="55">
        <v>1.8003307157628559</v>
      </c>
      <c r="U66" s="63">
        <v>0.41162449376838167</v>
      </c>
      <c r="V66" s="56">
        <v>664.4401334839846</v>
      </c>
      <c r="W66" s="57" t="s">
        <v>109</v>
      </c>
      <c r="X66" s="57">
        <v>5</v>
      </c>
      <c r="Y66" s="58">
        <v>4</v>
      </c>
      <c r="Z66" s="59">
        <v>6508901.0899999999</v>
      </c>
      <c r="AA66" s="59">
        <v>6508901.0899999999</v>
      </c>
      <c r="AB66" s="59">
        <v>12163302.310000001</v>
      </c>
      <c r="AC66" s="59">
        <v>-5654401.2200000007</v>
      </c>
      <c r="AD66" s="59">
        <v>23194652.740000002</v>
      </c>
      <c r="AE66" s="59">
        <v>0</v>
      </c>
      <c r="AF66" s="59">
        <v>0</v>
      </c>
      <c r="AG66" s="59">
        <v>5227480.7</v>
      </c>
      <c r="AH66" s="59">
        <v>1732708.1</v>
      </c>
      <c r="AI66" s="59">
        <v>1712060.8</v>
      </c>
      <c r="AJ66" s="59">
        <v>1074450.31</v>
      </c>
      <c r="AK66" s="59">
        <v>0</v>
      </c>
      <c r="AL66" s="59">
        <v>9746699.910000002</v>
      </c>
      <c r="AM66" s="59">
        <v>408736</v>
      </c>
      <c r="AN66" s="254">
        <v>20612</v>
      </c>
      <c r="AO66" s="252">
        <v>38057</v>
      </c>
      <c r="AQ66" s="60"/>
    </row>
    <row r="67" spans="1:43" x14ac:dyDescent="0.3">
      <c r="A67" s="44">
        <v>62</v>
      </c>
      <c r="B67" s="45">
        <v>8</v>
      </c>
      <c r="C67" s="46" t="s">
        <v>90</v>
      </c>
      <c r="D67" s="47" t="s">
        <v>1</v>
      </c>
      <c r="E67" s="46" t="s">
        <v>314</v>
      </c>
      <c r="F67" s="48" t="s">
        <v>106</v>
      </c>
      <c r="G67" s="68">
        <v>353</v>
      </c>
      <c r="H67" s="21" t="s">
        <v>121</v>
      </c>
      <c r="I67" s="51">
        <v>5.19</v>
      </c>
      <c r="J67" s="51">
        <v>4.88</v>
      </c>
      <c r="K67" s="51">
        <v>2.4</v>
      </c>
      <c r="L67" s="52">
        <v>500741710.63999999</v>
      </c>
      <c r="M67" s="52">
        <v>170596932.94999999</v>
      </c>
      <c r="N67" s="53">
        <v>0</v>
      </c>
      <c r="O67" s="54">
        <v>0</v>
      </c>
      <c r="P67" s="54">
        <v>0</v>
      </c>
      <c r="Q67" s="54" t="s">
        <v>341</v>
      </c>
      <c r="R67" s="54">
        <v>0</v>
      </c>
      <c r="S67" s="55">
        <v>18955214.772222221</v>
      </c>
      <c r="T67" s="55">
        <v>2.9352327851448634</v>
      </c>
      <c r="U67" s="63">
        <v>0.7521006428651511</v>
      </c>
      <c r="V67" s="56">
        <v>3660.3926216374266</v>
      </c>
      <c r="W67" s="57" t="s">
        <v>108</v>
      </c>
      <c r="X67" s="57">
        <v>16</v>
      </c>
      <c r="Y67" s="58">
        <v>13</v>
      </c>
      <c r="Z67" s="59">
        <v>286659364.03000003</v>
      </c>
      <c r="AA67" s="59">
        <v>286659364.03000003</v>
      </c>
      <c r="AB67" s="59">
        <v>114288424.50999999</v>
      </c>
      <c r="AC67" s="59">
        <v>172370939.52000004</v>
      </c>
      <c r="AD67" s="59">
        <v>280495605.07000005</v>
      </c>
      <c r="AE67" s="59">
        <v>31476996.16</v>
      </c>
      <c r="AF67" s="59">
        <v>0</v>
      </c>
      <c r="AG67" s="59">
        <v>17692039.859999999</v>
      </c>
      <c r="AH67" s="59">
        <v>13612298.630000001</v>
      </c>
      <c r="AI67" s="59">
        <v>638268</v>
      </c>
      <c r="AJ67" s="59">
        <v>6775571.1499999994</v>
      </c>
      <c r="AK67" s="59">
        <v>0</v>
      </c>
      <c r="AL67" s="59">
        <v>70195173.799999997</v>
      </c>
      <c r="AM67" s="59">
        <v>4692133.0600000005</v>
      </c>
      <c r="AN67" s="254">
        <v>26184</v>
      </c>
      <c r="AO67" s="252">
        <v>136800</v>
      </c>
      <c r="AQ67" s="60"/>
    </row>
    <row r="68" spans="1:43" x14ac:dyDescent="0.3">
      <c r="A68" s="44">
        <v>63</v>
      </c>
      <c r="B68" s="45">
        <v>8</v>
      </c>
      <c r="C68" s="46" t="s">
        <v>90</v>
      </c>
      <c r="D68" s="47" t="s">
        <v>6</v>
      </c>
      <c r="E68" s="46" t="s">
        <v>315</v>
      </c>
      <c r="F68" s="48" t="s">
        <v>105</v>
      </c>
      <c r="G68" s="49">
        <v>60</v>
      </c>
      <c r="H68" s="50" t="s">
        <v>124</v>
      </c>
      <c r="I68" s="51">
        <v>2.09</v>
      </c>
      <c r="J68" s="51">
        <v>1.88</v>
      </c>
      <c r="K68" s="51">
        <v>0.66</v>
      </c>
      <c r="L68" s="52">
        <v>40418965.659999996</v>
      </c>
      <c r="M68" s="52">
        <v>10420232.289999999</v>
      </c>
      <c r="N68" s="53">
        <v>1</v>
      </c>
      <c r="O68" s="54">
        <v>0</v>
      </c>
      <c r="P68" s="54">
        <v>0</v>
      </c>
      <c r="Q68" s="54" t="s">
        <v>341</v>
      </c>
      <c r="R68" s="54">
        <v>1</v>
      </c>
      <c r="S68" s="55">
        <v>1157803.5877777776</v>
      </c>
      <c r="T68" s="55">
        <v>3.8788929589207841</v>
      </c>
      <c r="U68" s="63">
        <v>0.26408916643495506</v>
      </c>
      <c r="V68" s="56">
        <v>436.7870760884835</v>
      </c>
      <c r="W68" s="57" t="s">
        <v>110</v>
      </c>
      <c r="X68" s="57">
        <v>10</v>
      </c>
      <c r="Y68" s="58">
        <v>9</v>
      </c>
      <c r="Z68" s="59">
        <v>24478205.629999999</v>
      </c>
      <c r="AA68" s="59">
        <v>24478205.629999999</v>
      </c>
      <c r="AB68" s="59">
        <v>36871368.890000001</v>
      </c>
      <c r="AC68" s="59">
        <v>-12393163.260000002</v>
      </c>
      <c r="AD68" s="59">
        <v>44613975.210000001</v>
      </c>
      <c r="AE68" s="59">
        <v>0</v>
      </c>
      <c r="AF68" s="59">
        <v>0</v>
      </c>
      <c r="AG68" s="59">
        <v>12298678.75</v>
      </c>
      <c r="AH68" s="59">
        <v>3530298.65</v>
      </c>
      <c r="AI68" s="59">
        <v>5470157.7999999998</v>
      </c>
      <c r="AJ68" s="59">
        <v>6936582.6999999993</v>
      </c>
      <c r="AK68" s="59">
        <v>0</v>
      </c>
      <c r="AL68" s="59">
        <v>28235717.899999999</v>
      </c>
      <c r="AM68" s="59">
        <v>1741965</v>
      </c>
      <c r="AN68" s="254">
        <v>0</v>
      </c>
      <c r="AO68" s="252">
        <v>92537</v>
      </c>
      <c r="AQ68" s="60"/>
    </row>
    <row r="69" spans="1:43" x14ac:dyDescent="0.3">
      <c r="A69" s="44">
        <v>64</v>
      </c>
      <c r="B69" s="45">
        <v>8</v>
      </c>
      <c r="C69" s="46" t="s">
        <v>90</v>
      </c>
      <c r="D69" s="47" t="s">
        <v>7</v>
      </c>
      <c r="E69" s="46" t="s">
        <v>316</v>
      </c>
      <c r="F69" s="48" t="s">
        <v>105</v>
      </c>
      <c r="G69" s="49">
        <v>40</v>
      </c>
      <c r="H69" s="50" t="s">
        <v>122</v>
      </c>
      <c r="I69" s="51">
        <v>3.28</v>
      </c>
      <c r="J69" s="51">
        <v>2.82</v>
      </c>
      <c r="K69" s="51">
        <v>1.05</v>
      </c>
      <c r="L69" s="52">
        <v>32182496.399999999</v>
      </c>
      <c r="M69" s="52">
        <v>2937615.47</v>
      </c>
      <c r="N69" s="53">
        <v>0</v>
      </c>
      <c r="O69" s="54">
        <v>0</v>
      </c>
      <c r="P69" s="54">
        <v>0</v>
      </c>
      <c r="Q69" s="54" t="s">
        <v>341</v>
      </c>
      <c r="R69" s="54">
        <v>0</v>
      </c>
      <c r="S69" s="55">
        <v>326401.71888888889</v>
      </c>
      <c r="T69" s="55">
        <v>10.955312813627032</v>
      </c>
      <c r="U69" s="63">
        <v>0.28684749338642596</v>
      </c>
      <c r="V69" s="56">
        <v>494.55230045794019</v>
      </c>
      <c r="W69" s="57" t="s">
        <v>109</v>
      </c>
      <c r="X69" s="57">
        <v>6</v>
      </c>
      <c r="Y69" s="58">
        <v>7</v>
      </c>
      <c r="Z69" s="59">
        <v>14864054.560000001</v>
      </c>
      <c r="AA69" s="59">
        <v>14864054.560000001</v>
      </c>
      <c r="AB69" s="59">
        <v>14100276.300000001</v>
      </c>
      <c r="AC69" s="59">
        <v>763778.25999999978</v>
      </c>
      <c r="AD69" s="59">
        <v>23956114.529999997</v>
      </c>
      <c r="AE69" s="59">
        <v>0</v>
      </c>
      <c r="AF69" s="59">
        <v>0</v>
      </c>
      <c r="AG69" s="59">
        <v>5024369.78</v>
      </c>
      <c r="AH69" s="59">
        <v>722923.72</v>
      </c>
      <c r="AI69" s="59">
        <v>1800873.5</v>
      </c>
      <c r="AJ69" s="59">
        <v>1950316.3</v>
      </c>
      <c r="AK69" s="59">
        <v>0</v>
      </c>
      <c r="AL69" s="59">
        <v>9498483.3000000007</v>
      </c>
      <c r="AM69" s="59">
        <v>813384.2</v>
      </c>
      <c r="AN69" s="254">
        <v>0</v>
      </c>
      <c r="AO69" s="252">
        <v>65074</v>
      </c>
      <c r="AQ69" s="60"/>
    </row>
    <row r="70" spans="1:43" x14ac:dyDescent="0.3">
      <c r="A70" s="44">
        <v>65</v>
      </c>
      <c r="B70" s="45">
        <v>8</v>
      </c>
      <c r="C70" s="46" t="s">
        <v>90</v>
      </c>
      <c r="D70" s="47" t="s">
        <v>8</v>
      </c>
      <c r="E70" s="46" t="s">
        <v>317</v>
      </c>
      <c r="F70" s="48" t="s">
        <v>105</v>
      </c>
      <c r="G70" s="49">
        <v>90</v>
      </c>
      <c r="H70" s="50" t="s">
        <v>128</v>
      </c>
      <c r="I70" s="51">
        <v>1.32</v>
      </c>
      <c r="J70" s="51">
        <v>1.2</v>
      </c>
      <c r="K70" s="51">
        <v>0.25</v>
      </c>
      <c r="L70" s="52">
        <v>19485023.640000001</v>
      </c>
      <c r="M70" s="52">
        <v>3861496</v>
      </c>
      <c r="N70" s="53">
        <v>2</v>
      </c>
      <c r="O70" s="54">
        <v>0</v>
      </c>
      <c r="P70" s="54">
        <v>0</v>
      </c>
      <c r="Q70" s="54" t="s">
        <v>341</v>
      </c>
      <c r="R70" s="54">
        <v>2</v>
      </c>
      <c r="S70" s="55">
        <v>429055.11111111112</v>
      </c>
      <c r="T70" s="55">
        <v>5.0459779422275721</v>
      </c>
      <c r="U70" s="63">
        <v>0.1037788149453988</v>
      </c>
      <c r="V70" s="56">
        <v>178.09505374378475</v>
      </c>
      <c r="W70" s="57" t="s">
        <v>111</v>
      </c>
      <c r="X70" s="57">
        <v>12</v>
      </c>
      <c r="Y70" s="58">
        <v>10</v>
      </c>
      <c r="Z70" s="59">
        <v>15003841.109999999</v>
      </c>
      <c r="AA70" s="59">
        <v>15003841.109999999</v>
      </c>
      <c r="AB70" s="59">
        <v>59398052.899999999</v>
      </c>
      <c r="AC70" s="59">
        <v>-44394211.789999999</v>
      </c>
      <c r="AD70" s="59">
        <v>53219119.010000005</v>
      </c>
      <c r="AE70" s="59">
        <v>0</v>
      </c>
      <c r="AF70" s="59">
        <v>0</v>
      </c>
      <c r="AG70" s="59">
        <v>16691171.26</v>
      </c>
      <c r="AH70" s="59">
        <v>8795391.8000000007</v>
      </c>
      <c r="AI70" s="59">
        <v>13250002.4</v>
      </c>
      <c r="AJ70" s="59">
        <v>7782844.4400000004</v>
      </c>
      <c r="AK70" s="59">
        <v>0</v>
      </c>
      <c r="AL70" s="59">
        <v>46519409.899999999</v>
      </c>
      <c r="AM70" s="59">
        <v>7154329</v>
      </c>
      <c r="AN70" s="254">
        <v>0</v>
      </c>
      <c r="AO70" s="252">
        <v>109408</v>
      </c>
      <c r="AQ70" s="60"/>
    </row>
    <row r="71" spans="1:43" x14ac:dyDescent="0.3">
      <c r="A71" s="44">
        <v>66</v>
      </c>
      <c r="B71" s="45">
        <v>8</v>
      </c>
      <c r="C71" s="46" t="s">
        <v>90</v>
      </c>
      <c r="D71" s="47" t="s">
        <v>9</v>
      </c>
      <c r="E71" s="46" t="s">
        <v>318</v>
      </c>
      <c r="F71" s="48" t="s">
        <v>105</v>
      </c>
      <c r="G71" s="49">
        <v>40</v>
      </c>
      <c r="H71" s="50" t="s">
        <v>124</v>
      </c>
      <c r="I71" s="51">
        <v>1.97</v>
      </c>
      <c r="J71" s="51">
        <v>1.7</v>
      </c>
      <c r="K71" s="51">
        <v>0.48</v>
      </c>
      <c r="L71" s="52">
        <v>25698877.969999999</v>
      </c>
      <c r="M71" s="52">
        <v>576217.56000000006</v>
      </c>
      <c r="N71" s="53">
        <v>1</v>
      </c>
      <c r="O71" s="54">
        <v>0</v>
      </c>
      <c r="P71" s="54">
        <v>0</v>
      </c>
      <c r="Q71" s="54" t="s">
        <v>341</v>
      </c>
      <c r="R71" s="54">
        <v>1</v>
      </c>
      <c r="S71" s="55">
        <v>64024.17333333334</v>
      </c>
      <c r="T71" s="55">
        <v>44.599262073859734</v>
      </c>
      <c r="U71" s="63">
        <v>0.20455699883331974</v>
      </c>
      <c r="V71" s="56">
        <v>378.45339768794639</v>
      </c>
      <c r="W71" s="57" t="s">
        <v>110</v>
      </c>
      <c r="X71" s="57">
        <v>10</v>
      </c>
      <c r="Y71" s="58">
        <v>7</v>
      </c>
      <c r="Z71" s="59">
        <v>12897848.859999999</v>
      </c>
      <c r="AA71" s="59">
        <v>12292748.859999999</v>
      </c>
      <c r="AB71" s="59">
        <v>26479033.049999997</v>
      </c>
      <c r="AC71" s="59">
        <v>-14186284.189999998</v>
      </c>
      <c r="AD71" s="59">
        <v>30353602.530000001</v>
      </c>
      <c r="AE71" s="59">
        <v>0</v>
      </c>
      <c r="AF71" s="59">
        <v>0</v>
      </c>
      <c r="AG71" s="59">
        <v>6633337.8200000003</v>
      </c>
      <c r="AH71" s="59">
        <v>3230223.42</v>
      </c>
      <c r="AI71" s="59">
        <v>2245974</v>
      </c>
      <c r="AJ71" s="59">
        <v>8178978.0999999996</v>
      </c>
      <c r="AK71" s="59">
        <v>0</v>
      </c>
      <c r="AL71" s="59">
        <v>20288513.34</v>
      </c>
      <c r="AM71" s="59">
        <v>777554</v>
      </c>
      <c r="AN71" s="254">
        <v>9600</v>
      </c>
      <c r="AO71" s="252">
        <v>67905</v>
      </c>
      <c r="AQ71" s="60"/>
    </row>
    <row r="72" spans="1:43" x14ac:dyDescent="0.3">
      <c r="A72" s="44">
        <v>67</v>
      </c>
      <c r="B72" s="45">
        <v>8</v>
      </c>
      <c r="C72" s="46" t="s">
        <v>90</v>
      </c>
      <c r="D72" s="47" t="s">
        <v>80</v>
      </c>
      <c r="E72" s="46" t="s">
        <v>319</v>
      </c>
      <c r="F72" s="48" t="s">
        <v>105</v>
      </c>
      <c r="G72" s="49">
        <v>30</v>
      </c>
      <c r="H72" s="50" t="s">
        <v>123</v>
      </c>
      <c r="I72" s="51">
        <v>1.62</v>
      </c>
      <c r="J72" s="51">
        <v>1.45</v>
      </c>
      <c r="K72" s="51">
        <v>0.4</v>
      </c>
      <c r="L72" s="52">
        <v>14334867.09</v>
      </c>
      <c r="M72" s="52">
        <v>-10974286.93</v>
      </c>
      <c r="N72" s="53">
        <v>1</v>
      </c>
      <c r="O72" s="54">
        <v>1</v>
      </c>
      <c r="P72" s="54">
        <v>0</v>
      </c>
      <c r="Q72" s="54">
        <v>11.7</v>
      </c>
      <c r="R72" s="54">
        <v>2</v>
      </c>
      <c r="S72" s="55">
        <v>-1219365.2144444445</v>
      </c>
      <c r="T72" s="55">
        <v>-1.3062230996360509</v>
      </c>
      <c r="U72" s="63">
        <v>0.1584069802308308</v>
      </c>
      <c r="V72" s="56">
        <v>384.54991254661053</v>
      </c>
      <c r="W72" s="57" t="s">
        <v>109</v>
      </c>
      <c r="X72" s="57">
        <v>5</v>
      </c>
      <c r="Y72" s="58">
        <v>5</v>
      </c>
      <c r="Z72" s="59">
        <v>9290619.8300000001</v>
      </c>
      <c r="AA72" s="59">
        <v>9290619.8300000001</v>
      </c>
      <c r="AB72" s="59">
        <v>22813666.5</v>
      </c>
      <c r="AC72" s="59">
        <v>-13523046.67</v>
      </c>
      <c r="AD72" s="59">
        <v>22728198.459999997</v>
      </c>
      <c r="AE72" s="59">
        <v>0</v>
      </c>
      <c r="AF72" s="59">
        <v>0</v>
      </c>
      <c r="AG72" s="59">
        <v>4968477.28</v>
      </c>
      <c r="AH72" s="59">
        <v>2241642.2999999998</v>
      </c>
      <c r="AI72" s="59">
        <v>4186968</v>
      </c>
      <c r="AJ72" s="59">
        <v>4824014.3099999996</v>
      </c>
      <c r="AK72" s="59">
        <v>0</v>
      </c>
      <c r="AL72" s="59">
        <v>16221101.890000001</v>
      </c>
      <c r="AM72" s="59">
        <v>908949.65</v>
      </c>
      <c r="AN72" s="254">
        <v>312087</v>
      </c>
      <c r="AO72" s="252">
        <v>37277</v>
      </c>
      <c r="AQ72" s="60"/>
    </row>
    <row r="73" spans="1:43" x14ac:dyDescent="0.3">
      <c r="A73" s="44">
        <v>68</v>
      </c>
      <c r="B73" s="45">
        <v>8</v>
      </c>
      <c r="C73" s="46" t="s">
        <v>91</v>
      </c>
      <c r="D73" s="47" t="s">
        <v>0</v>
      </c>
      <c r="E73" s="46" t="s">
        <v>320</v>
      </c>
      <c r="F73" s="48" t="s">
        <v>104</v>
      </c>
      <c r="G73" s="49">
        <v>1143</v>
      </c>
      <c r="H73" s="50" t="s">
        <v>132</v>
      </c>
      <c r="I73" s="51">
        <v>2.91</v>
      </c>
      <c r="J73" s="51">
        <v>2.65</v>
      </c>
      <c r="K73" s="51">
        <v>1.23</v>
      </c>
      <c r="L73" s="52">
        <v>1819049195.6099999</v>
      </c>
      <c r="M73" s="52">
        <v>264854162.91</v>
      </c>
      <c r="N73" s="53">
        <v>0</v>
      </c>
      <c r="O73" s="54">
        <v>0</v>
      </c>
      <c r="P73" s="54">
        <v>0</v>
      </c>
      <c r="Q73" s="54" t="s">
        <v>341</v>
      </c>
      <c r="R73" s="54">
        <v>0</v>
      </c>
      <c r="S73" s="55">
        <v>29428240.323333334</v>
      </c>
      <c r="T73" s="55">
        <v>6.8681163083252361</v>
      </c>
      <c r="U73" s="63">
        <v>0.55819486949015418</v>
      </c>
      <c r="V73" s="56">
        <v>4541.027147093846</v>
      </c>
      <c r="W73" s="57" t="s">
        <v>113</v>
      </c>
      <c r="X73" s="57">
        <v>20</v>
      </c>
      <c r="Y73" s="58">
        <v>14</v>
      </c>
      <c r="Z73" s="59">
        <v>1168666792.1999998</v>
      </c>
      <c r="AA73" s="59">
        <v>1168661792.1999998</v>
      </c>
      <c r="AB73" s="59">
        <v>949142232.13</v>
      </c>
      <c r="AC73" s="59">
        <v>219519560.06999981</v>
      </c>
      <c r="AD73" s="59">
        <v>1284335830.48</v>
      </c>
      <c r="AE73" s="59">
        <v>337677553.32999998</v>
      </c>
      <c r="AF73" s="59">
        <v>0</v>
      </c>
      <c r="AG73" s="59">
        <v>66574585.200000003</v>
      </c>
      <c r="AH73" s="59">
        <v>128420526.86</v>
      </c>
      <c r="AI73" s="59">
        <v>1517940</v>
      </c>
      <c r="AJ73" s="59">
        <v>101853321.63</v>
      </c>
      <c r="AK73" s="59">
        <v>125000</v>
      </c>
      <c r="AL73" s="59">
        <v>636168927.01999998</v>
      </c>
      <c r="AM73" s="59">
        <v>44093735.280000001</v>
      </c>
      <c r="AN73" s="254">
        <v>127847</v>
      </c>
      <c r="AO73" s="252">
        <v>400581</v>
      </c>
      <c r="AQ73" s="60"/>
    </row>
    <row r="74" spans="1:43" x14ac:dyDescent="0.3">
      <c r="A74" s="44">
        <v>69</v>
      </c>
      <c r="B74" s="45">
        <v>8</v>
      </c>
      <c r="C74" s="46" t="s">
        <v>91</v>
      </c>
      <c r="D74" s="47" t="s">
        <v>10</v>
      </c>
      <c r="E74" s="46" t="s">
        <v>321</v>
      </c>
      <c r="F74" s="48" t="s">
        <v>105</v>
      </c>
      <c r="G74" s="49">
        <v>60</v>
      </c>
      <c r="H74" s="50" t="s">
        <v>124</v>
      </c>
      <c r="I74" s="51">
        <v>1.25</v>
      </c>
      <c r="J74" s="51">
        <v>1.1100000000000001</v>
      </c>
      <c r="K74" s="51">
        <v>0.23</v>
      </c>
      <c r="L74" s="52">
        <v>10586690.15</v>
      </c>
      <c r="M74" s="52">
        <v>10995028.130000001</v>
      </c>
      <c r="N74" s="53">
        <v>2</v>
      </c>
      <c r="O74" s="54">
        <v>0</v>
      </c>
      <c r="P74" s="54">
        <v>0</v>
      </c>
      <c r="Q74" s="54" t="s">
        <v>341</v>
      </c>
      <c r="R74" s="54">
        <v>2</v>
      </c>
      <c r="S74" s="55">
        <v>1221669.7922222223</v>
      </c>
      <c r="T74" s="55">
        <v>0.96286157932730998</v>
      </c>
      <c r="U74" s="63">
        <v>8.786013121237421E-2</v>
      </c>
      <c r="V74" s="56">
        <v>161.23745640353951</v>
      </c>
      <c r="W74" s="57" t="s">
        <v>110</v>
      </c>
      <c r="X74" s="57">
        <v>10</v>
      </c>
      <c r="Y74" s="58">
        <v>8</v>
      </c>
      <c r="Z74" s="59">
        <v>9521712.0299999993</v>
      </c>
      <c r="AA74" s="59">
        <v>9521712.0299999993</v>
      </c>
      <c r="AB74" s="59">
        <v>40787574.379999995</v>
      </c>
      <c r="AC74" s="59">
        <v>-31265862.349999994</v>
      </c>
      <c r="AD74" s="59">
        <v>34233689.719999999</v>
      </c>
      <c r="AE74" s="59">
        <v>0</v>
      </c>
      <c r="AF74" s="59">
        <v>0</v>
      </c>
      <c r="AG74" s="59">
        <v>14381321.33</v>
      </c>
      <c r="AH74" s="59">
        <v>5018611.26</v>
      </c>
      <c r="AI74" s="59">
        <v>5716214</v>
      </c>
      <c r="AJ74" s="59">
        <v>4383633.2299999995</v>
      </c>
      <c r="AK74" s="59">
        <v>795000</v>
      </c>
      <c r="AL74" s="59">
        <v>30294779.82</v>
      </c>
      <c r="AM74" s="59">
        <v>1996802.96</v>
      </c>
      <c r="AN74" s="254">
        <v>4285122.41</v>
      </c>
      <c r="AO74" s="252">
        <v>65659</v>
      </c>
      <c r="AQ74" s="60"/>
    </row>
    <row r="75" spans="1:43" x14ac:dyDescent="0.3">
      <c r="A75" s="44">
        <v>70</v>
      </c>
      <c r="B75" s="45">
        <v>8</v>
      </c>
      <c r="C75" s="46" t="s">
        <v>91</v>
      </c>
      <c r="D75" s="47" t="s">
        <v>11</v>
      </c>
      <c r="E75" s="46" t="s">
        <v>322</v>
      </c>
      <c r="F75" s="48" t="s">
        <v>105</v>
      </c>
      <c r="G75" s="49">
        <v>60</v>
      </c>
      <c r="H75" s="50" t="s">
        <v>186</v>
      </c>
      <c r="I75" s="51">
        <v>1.18</v>
      </c>
      <c r="J75" s="51">
        <v>1.05</v>
      </c>
      <c r="K75" s="51">
        <v>0.28000000000000003</v>
      </c>
      <c r="L75" s="52">
        <v>6621729.2599999998</v>
      </c>
      <c r="M75" s="52">
        <v>11209501.02</v>
      </c>
      <c r="N75" s="53">
        <v>2</v>
      </c>
      <c r="O75" s="54">
        <v>0</v>
      </c>
      <c r="P75" s="54">
        <v>0</v>
      </c>
      <c r="Q75" s="54" t="s">
        <v>341</v>
      </c>
      <c r="R75" s="54">
        <v>2</v>
      </c>
      <c r="S75" s="55">
        <v>1245500.1133333333</v>
      </c>
      <c r="T75" s="55">
        <v>0.59072471184805686</v>
      </c>
      <c r="U75" s="63">
        <v>6.1265949635614013E-2</v>
      </c>
      <c r="V75" s="56">
        <v>105.86636279337469</v>
      </c>
      <c r="W75" s="57" t="s">
        <v>110</v>
      </c>
      <c r="X75" s="57">
        <v>9</v>
      </c>
      <c r="Y75" s="58">
        <v>8</v>
      </c>
      <c r="Z75" s="59">
        <v>10290609.83</v>
      </c>
      <c r="AA75" s="59">
        <v>10290609.83</v>
      </c>
      <c r="AB75" s="59">
        <v>36541345.359999999</v>
      </c>
      <c r="AC75" s="59">
        <v>-26250735.530000001</v>
      </c>
      <c r="AD75" s="59">
        <v>27613604.949999999</v>
      </c>
      <c r="AE75" s="59">
        <v>0</v>
      </c>
      <c r="AF75" s="59">
        <v>0</v>
      </c>
      <c r="AG75" s="59">
        <v>13830357.880000001</v>
      </c>
      <c r="AH75" s="59">
        <v>4612159.07</v>
      </c>
      <c r="AI75" s="59">
        <v>6981924</v>
      </c>
      <c r="AJ75" s="59">
        <v>5271672.43</v>
      </c>
      <c r="AK75" s="59">
        <v>0</v>
      </c>
      <c r="AL75" s="59">
        <v>30696113.380000003</v>
      </c>
      <c r="AM75" s="59">
        <v>1194990</v>
      </c>
      <c r="AN75" s="254">
        <v>321624.25</v>
      </c>
      <c r="AO75" s="252">
        <v>62548</v>
      </c>
      <c r="AQ75" s="60"/>
    </row>
    <row r="76" spans="1:43" x14ac:dyDescent="0.3">
      <c r="A76" s="44">
        <v>71</v>
      </c>
      <c r="B76" s="45">
        <v>8</v>
      </c>
      <c r="C76" s="46" t="s">
        <v>91</v>
      </c>
      <c r="D76" s="47" t="s">
        <v>12</v>
      </c>
      <c r="E76" s="46" t="s">
        <v>323</v>
      </c>
      <c r="F76" s="48" t="s">
        <v>106</v>
      </c>
      <c r="G76" s="49">
        <v>280</v>
      </c>
      <c r="H76" s="50" t="s">
        <v>121</v>
      </c>
      <c r="I76" s="51">
        <v>1.82</v>
      </c>
      <c r="J76" s="51">
        <v>1.69</v>
      </c>
      <c r="K76" s="51">
        <v>0.7</v>
      </c>
      <c r="L76" s="52">
        <v>168302710.81999999</v>
      </c>
      <c r="M76" s="52">
        <v>27127707.620000001</v>
      </c>
      <c r="N76" s="53">
        <v>1</v>
      </c>
      <c r="O76" s="54">
        <v>0</v>
      </c>
      <c r="P76" s="54">
        <v>0</v>
      </c>
      <c r="Q76" s="54" t="s">
        <v>341</v>
      </c>
      <c r="R76" s="54">
        <v>1</v>
      </c>
      <c r="S76" s="55">
        <v>3014189.7355555557</v>
      </c>
      <c r="T76" s="55">
        <v>6.2040889402655681</v>
      </c>
      <c r="U76" s="63">
        <v>0.31497904131672688</v>
      </c>
      <c r="V76" s="56">
        <v>1427.576558773135</v>
      </c>
      <c r="W76" s="57" t="s">
        <v>108</v>
      </c>
      <c r="X76" s="57">
        <v>16</v>
      </c>
      <c r="Y76" s="58">
        <v>12</v>
      </c>
      <c r="Z76" s="59">
        <v>144778742.38</v>
      </c>
      <c r="AA76" s="59">
        <v>144778742.38</v>
      </c>
      <c r="AB76" s="59">
        <v>204040189.38</v>
      </c>
      <c r="AC76" s="59">
        <v>-59261447</v>
      </c>
      <c r="AD76" s="59">
        <v>190437870.69999999</v>
      </c>
      <c r="AE76" s="59">
        <v>0</v>
      </c>
      <c r="AF76" s="59">
        <v>0</v>
      </c>
      <c r="AG76" s="59">
        <v>59343157.840000004</v>
      </c>
      <c r="AH76" s="59">
        <v>34481344.840000004</v>
      </c>
      <c r="AI76" s="59">
        <v>16039855.939999999</v>
      </c>
      <c r="AJ76" s="59">
        <v>20444266.520000003</v>
      </c>
      <c r="AK76" s="59">
        <v>995000</v>
      </c>
      <c r="AL76" s="59">
        <v>131303625.14000002</v>
      </c>
      <c r="AM76" s="59">
        <v>38317080</v>
      </c>
      <c r="AN76" s="254">
        <v>4246162.5</v>
      </c>
      <c r="AO76" s="252">
        <v>117894</v>
      </c>
      <c r="AQ76" s="60"/>
    </row>
    <row r="77" spans="1:43" x14ac:dyDescent="0.3">
      <c r="A77" s="44">
        <v>72</v>
      </c>
      <c r="B77" s="45">
        <v>8</v>
      </c>
      <c r="C77" s="46" t="s">
        <v>91</v>
      </c>
      <c r="D77" s="47" t="s">
        <v>13</v>
      </c>
      <c r="E77" s="46" t="s">
        <v>324</v>
      </c>
      <c r="F77" s="48" t="s">
        <v>105</v>
      </c>
      <c r="G77" s="49">
        <v>8</v>
      </c>
      <c r="H77" s="50" t="s">
        <v>126</v>
      </c>
      <c r="I77" s="51">
        <v>2.76</v>
      </c>
      <c r="J77" s="51">
        <v>2.4700000000000002</v>
      </c>
      <c r="K77" s="51">
        <v>1.48</v>
      </c>
      <c r="L77" s="52">
        <v>9166279.8499999996</v>
      </c>
      <c r="M77" s="52">
        <v>-5607217.1399999997</v>
      </c>
      <c r="N77" s="53">
        <v>0</v>
      </c>
      <c r="O77" s="54">
        <v>1</v>
      </c>
      <c r="P77" s="54">
        <v>0</v>
      </c>
      <c r="Q77" s="54">
        <v>14.7</v>
      </c>
      <c r="R77" s="54">
        <v>1</v>
      </c>
      <c r="S77" s="55">
        <v>-623024.12666666659</v>
      </c>
      <c r="T77" s="55">
        <v>-1.6347288897750802</v>
      </c>
      <c r="U77" s="63">
        <v>0.23666907424956524</v>
      </c>
      <c r="V77" s="56">
        <v>1749.9579705994654</v>
      </c>
      <c r="W77" s="57" t="s">
        <v>112</v>
      </c>
      <c r="X77" s="57">
        <v>2</v>
      </c>
      <c r="Y77" s="58">
        <v>1</v>
      </c>
      <c r="Z77" s="59">
        <v>7735585.96</v>
      </c>
      <c r="AA77" s="59">
        <v>7735585.96</v>
      </c>
      <c r="AB77" s="59">
        <v>5203345.6100000003</v>
      </c>
      <c r="AC77" s="59">
        <v>2532240.3499999996</v>
      </c>
      <c r="AD77" s="59">
        <v>3514827.63</v>
      </c>
      <c r="AE77" s="59">
        <v>0</v>
      </c>
      <c r="AF77" s="59">
        <v>0</v>
      </c>
      <c r="AG77" s="59">
        <v>295821.17</v>
      </c>
      <c r="AH77" s="59">
        <v>162047.89000000001</v>
      </c>
      <c r="AI77" s="59">
        <v>17705</v>
      </c>
      <c r="AJ77" s="59">
        <v>1985710.89</v>
      </c>
      <c r="AK77" s="59">
        <v>0</v>
      </c>
      <c r="AL77" s="59">
        <v>2461284.9499999997</v>
      </c>
      <c r="AM77" s="59">
        <v>182810</v>
      </c>
      <c r="AN77" s="254">
        <v>35168</v>
      </c>
      <c r="AO77" s="252">
        <v>5238</v>
      </c>
      <c r="AQ77" s="60"/>
    </row>
    <row r="78" spans="1:43" x14ac:dyDescent="0.3">
      <c r="A78" s="44">
        <v>73</v>
      </c>
      <c r="B78" s="45">
        <v>8</v>
      </c>
      <c r="C78" s="46" t="s">
        <v>91</v>
      </c>
      <c r="D78" s="47" t="s">
        <v>14</v>
      </c>
      <c r="E78" s="46" t="s">
        <v>325</v>
      </c>
      <c r="F78" s="48" t="s">
        <v>105</v>
      </c>
      <c r="G78" s="257">
        <v>40</v>
      </c>
      <c r="H78" s="50" t="s">
        <v>122</v>
      </c>
      <c r="I78" s="51">
        <v>1.22</v>
      </c>
      <c r="J78" s="51">
        <v>1.1000000000000001</v>
      </c>
      <c r="K78" s="51">
        <v>0.41</v>
      </c>
      <c r="L78" s="52">
        <v>7818601.0099999998</v>
      </c>
      <c r="M78" s="52">
        <v>3426451.64</v>
      </c>
      <c r="N78" s="53">
        <v>2</v>
      </c>
      <c r="O78" s="54">
        <v>0</v>
      </c>
      <c r="P78" s="54">
        <v>0</v>
      </c>
      <c r="Q78" s="54" t="s">
        <v>341</v>
      </c>
      <c r="R78" s="54">
        <v>2</v>
      </c>
      <c r="S78" s="55">
        <v>380716.8488888889</v>
      </c>
      <c r="T78" s="55">
        <v>2.281836089185254</v>
      </c>
      <c r="U78" s="63">
        <v>8.1482969998679572E-2</v>
      </c>
      <c r="V78" s="56">
        <v>157.19888634215977</v>
      </c>
      <c r="W78" s="57" t="s">
        <v>109</v>
      </c>
      <c r="X78" s="57">
        <v>6</v>
      </c>
      <c r="Y78" s="58">
        <v>7</v>
      </c>
      <c r="Z78" s="59">
        <v>14567196.640000001</v>
      </c>
      <c r="AA78" s="59">
        <v>14520006.640000001</v>
      </c>
      <c r="AB78" s="59">
        <v>35438859.260000005</v>
      </c>
      <c r="AC78" s="59">
        <v>-20918852.620000005</v>
      </c>
      <c r="AD78" s="59">
        <v>23554725.250000004</v>
      </c>
      <c r="AE78" s="59">
        <v>0</v>
      </c>
      <c r="AF78" s="59">
        <v>0</v>
      </c>
      <c r="AG78" s="59">
        <v>12948863.27</v>
      </c>
      <c r="AH78" s="59">
        <v>3095104.7</v>
      </c>
      <c r="AI78" s="59">
        <v>3843345.66</v>
      </c>
      <c r="AJ78" s="59">
        <v>2449248.0700000003</v>
      </c>
      <c r="AK78" s="59">
        <v>0</v>
      </c>
      <c r="AL78" s="59">
        <v>22336561.699999999</v>
      </c>
      <c r="AM78" s="59">
        <v>3907002.02</v>
      </c>
      <c r="AN78" s="254">
        <v>2506530</v>
      </c>
      <c r="AO78" s="252">
        <v>49737</v>
      </c>
      <c r="AQ78" s="60"/>
    </row>
    <row r="79" spans="1:43" s="28" customFormat="1" x14ac:dyDescent="0.3">
      <c r="A79" s="44">
        <v>74</v>
      </c>
      <c r="B79" s="45">
        <v>8</v>
      </c>
      <c r="C79" s="46" t="s">
        <v>91</v>
      </c>
      <c r="D79" s="47" t="s">
        <v>15</v>
      </c>
      <c r="E79" s="46" t="s">
        <v>326</v>
      </c>
      <c r="F79" s="48" t="s">
        <v>105</v>
      </c>
      <c r="G79" s="257">
        <v>137</v>
      </c>
      <c r="H79" s="50" t="s">
        <v>125</v>
      </c>
      <c r="I79" s="51">
        <v>1.26</v>
      </c>
      <c r="J79" s="51">
        <v>1.1499999999999999</v>
      </c>
      <c r="K79" s="51">
        <v>0.32</v>
      </c>
      <c r="L79" s="52">
        <v>26798772.77</v>
      </c>
      <c r="M79" s="52">
        <v>22833173.449999999</v>
      </c>
      <c r="N79" s="53">
        <v>2</v>
      </c>
      <c r="O79" s="54">
        <v>0</v>
      </c>
      <c r="P79" s="54">
        <v>0</v>
      </c>
      <c r="Q79" s="54" t="s">
        <v>341</v>
      </c>
      <c r="R79" s="54">
        <v>2</v>
      </c>
      <c r="S79" s="55">
        <v>2537019.2722222223</v>
      </c>
      <c r="T79" s="55">
        <v>1.1736770987477434</v>
      </c>
      <c r="U79" s="63">
        <v>9.4303465937917108E-2</v>
      </c>
      <c r="V79" s="56">
        <v>229.97513726196911</v>
      </c>
      <c r="W79" s="57" t="s">
        <v>111</v>
      </c>
      <c r="X79" s="57">
        <v>13</v>
      </c>
      <c r="Y79" s="58">
        <v>11</v>
      </c>
      <c r="Z79" s="59">
        <v>32369698.990000002</v>
      </c>
      <c r="AA79" s="59">
        <v>32369698.990000002</v>
      </c>
      <c r="AB79" s="59">
        <v>99732922.860000014</v>
      </c>
      <c r="AC79" s="59">
        <v>-67363223.870000005</v>
      </c>
      <c r="AD79" s="59">
        <v>79930889.670000002</v>
      </c>
      <c r="AE79" s="59">
        <v>0</v>
      </c>
      <c r="AF79" s="59">
        <v>0</v>
      </c>
      <c r="AG79" s="59">
        <v>31293720.390000001</v>
      </c>
      <c r="AH79" s="59">
        <v>12476447.390000001</v>
      </c>
      <c r="AI79" s="59">
        <v>6370136</v>
      </c>
      <c r="AJ79" s="59">
        <v>12655150.870000001</v>
      </c>
      <c r="AK79" s="59">
        <v>59000</v>
      </c>
      <c r="AL79" s="59">
        <v>62854454.650000006</v>
      </c>
      <c r="AM79" s="59">
        <v>10248057</v>
      </c>
      <c r="AN79" s="254">
        <v>5699888.79</v>
      </c>
      <c r="AO79" s="252">
        <v>116529</v>
      </c>
      <c r="AQ79" s="70"/>
    </row>
    <row r="80" spans="1:43" x14ac:dyDescent="0.3">
      <c r="A80" s="44">
        <v>75</v>
      </c>
      <c r="B80" s="45">
        <v>8</v>
      </c>
      <c r="C80" s="46" t="s">
        <v>91</v>
      </c>
      <c r="D80" s="47" t="s">
        <v>16</v>
      </c>
      <c r="E80" s="46" t="s">
        <v>327</v>
      </c>
      <c r="F80" s="48" t="s">
        <v>105</v>
      </c>
      <c r="G80" s="257">
        <v>30</v>
      </c>
      <c r="H80" s="50" t="s">
        <v>123</v>
      </c>
      <c r="I80" s="51">
        <v>1.35</v>
      </c>
      <c r="J80" s="51">
        <v>1.1000000000000001</v>
      </c>
      <c r="K80" s="51">
        <v>0.4</v>
      </c>
      <c r="L80" s="52">
        <v>6037014.6399999997</v>
      </c>
      <c r="M80" s="52">
        <v>-1035903.23</v>
      </c>
      <c r="N80" s="53">
        <v>2</v>
      </c>
      <c r="O80" s="54">
        <v>1</v>
      </c>
      <c r="P80" s="54">
        <v>0</v>
      </c>
      <c r="Q80" s="54">
        <v>52.4</v>
      </c>
      <c r="R80" s="54">
        <v>3</v>
      </c>
      <c r="S80" s="55">
        <v>-115100.35888888889</v>
      </c>
      <c r="T80" s="55">
        <v>-5.8277785657642944</v>
      </c>
      <c r="U80" s="63">
        <v>8.2609808126361359E-2</v>
      </c>
      <c r="V80" s="56">
        <v>187.37436419504019</v>
      </c>
      <c r="W80" s="57" t="s">
        <v>109</v>
      </c>
      <c r="X80" s="57">
        <v>5</v>
      </c>
      <c r="Y80" s="58">
        <v>4</v>
      </c>
      <c r="Z80" s="59">
        <v>6864254.3000000007</v>
      </c>
      <c r="AA80" s="59">
        <v>6864254.3000000007</v>
      </c>
      <c r="AB80" s="59">
        <v>17111937.429999996</v>
      </c>
      <c r="AC80" s="59">
        <v>-10247683.129999995</v>
      </c>
      <c r="AD80" s="59">
        <v>11646016.069999998</v>
      </c>
      <c r="AE80" s="59">
        <v>0</v>
      </c>
      <c r="AF80" s="59">
        <v>0</v>
      </c>
      <c r="AG80" s="59">
        <v>4922340.72</v>
      </c>
      <c r="AH80" s="59">
        <v>1375439.64</v>
      </c>
      <c r="AI80" s="59">
        <v>2137400.5</v>
      </c>
      <c r="AJ80" s="59">
        <v>2511439.6</v>
      </c>
      <c r="AK80" s="59">
        <v>208000</v>
      </c>
      <c r="AL80" s="59">
        <v>11154620.459999999</v>
      </c>
      <c r="AM80" s="59">
        <v>630995</v>
      </c>
      <c r="AN80" s="254">
        <v>1793761.89</v>
      </c>
      <c r="AO80" s="252">
        <v>32219</v>
      </c>
      <c r="AQ80" s="60"/>
    </row>
    <row r="81" spans="1:43" x14ac:dyDescent="0.3">
      <c r="A81" s="44">
        <v>76</v>
      </c>
      <c r="B81" s="45">
        <v>8</v>
      </c>
      <c r="C81" s="46" t="s">
        <v>91</v>
      </c>
      <c r="D81" s="47" t="s">
        <v>17</v>
      </c>
      <c r="E81" s="46" t="s">
        <v>328</v>
      </c>
      <c r="F81" s="48" t="s">
        <v>105</v>
      </c>
      <c r="G81" s="257">
        <v>30</v>
      </c>
      <c r="H81" s="50" t="s">
        <v>123</v>
      </c>
      <c r="I81" s="51">
        <v>1.21</v>
      </c>
      <c r="J81" s="51">
        <v>1.02</v>
      </c>
      <c r="K81" s="51">
        <v>0.12</v>
      </c>
      <c r="L81" s="52">
        <v>4230878.4400000004</v>
      </c>
      <c r="M81" s="52">
        <v>3855801.76</v>
      </c>
      <c r="N81" s="53">
        <v>2</v>
      </c>
      <c r="O81" s="54">
        <v>0</v>
      </c>
      <c r="P81" s="54">
        <v>0</v>
      </c>
      <c r="Q81" s="54" t="s">
        <v>341</v>
      </c>
      <c r="R81" s="54">
        <v>2</v>
      </c>
      <c r="S81" s="55">
        <v>428422.41777777777</v>
      </c>
      <c r="T81" s="55">
        <v>1.097275924268472</v>
      </c>
      <c r="U81" s="63">
        <v>5.9068758758297195E-2</v>
      </c>
      <c r="V81" s="56">
        <v>107.03497368953654</v>
      </c>
      <c r="W81" s="57" t="s">
        <v>109</v>
      </c>
      <c r="X81" s="57">
        <v>5</v>
      </c>
      <c r="Y81" s="58">
        <v>4</v>
      </c>
      <c r="Z81" s="59">
        <v>2542074.15</v>
      </c>
      <c r="AA81" s="59">
        <v>2542074.15</v>
      </c>
      <c r="AB81" s="59">
        <v>19974759.559999999</v>
      </c>
      <c r="AC81" s="59">
        <v>-17432685.41</v>
      </c>
      <c r="AD81" s="59">
        <v>17714309.340000004</v>
      </c>
      <c r="AE81" s="59">
        <v>0</v>
      </c>
      <c r="AF81" s="59">
        <v>0</v>
      </c>
      <c r="AG81" s="59">
        <v>7191056.7999999998</v>
      </c>
      <c r="AH81" s="59">
        <v>1935153</v>
      </c>
      <c r="AI81" s="59">
        <v>5046143</v>
      </c>
      <c r="AJ81" s="59">
        <v>2744231.29</v>
      </c>
      <c r="AK81" s="59">
        <v>0</v>
      </c>
      <c r="AL81" s="59">
        <v>16916584.09</v>
      </c>
      <c r="AM81" s="59">
        <v>308642.40000000002</v>
      </c>
      <c r="AN81" s="254">
        <v>132830.42000000001</v>
      </c>
      <c r="AO81" s="252">
        <v>39528</v>
      </c>
      <c r="AQ81" s="60"/>
    </row>
    <row r="82" spans="1:43" x14ac:dyDescent="0.3">
      <c r="A82" s="44">
        <v>77</v>
      </c>
      <c r="B82" s="45">
        <v>8</v>
      </c>
      <c r="C82" s="46" t="s">
        <v>91</v>
      </c>
      <c r="D82" s="47" t="s">
        <v>18</v>
      </c>
      <c r="E82" s="46" t="s">
        <v>329</v>
      </c>
      <c r="F82" s="48" t="s">
        <v>105</v>
      </c>
      <c r="G82" s="257">
        <v>30</v>
      </c>
      <c r="H82" s="50" t="s">
        <v>122</v>
      </c>
      <c r="I82" s="51">
        <v>2.25</v>
      </c>
      <c r="J82" s="51">
        <v>1.99</v>
      </c>
      <c r="K82" s="51">
        <v>0.8</v>
      </c>
      <c r="L82" s="52">
        <v>26467393.77</v>
      </c>
      <c r="M82" s="52">
        <v>1414750.68</v>
      </c>
      <c r="N82" s="53">
        <v>0</v>
      </c>
      <c r="O82" s="54">
        <v>0</v>
      </c>
      <c r="P82" s="54">
        <v>0</v>
      </c>
      <c r="Q82" s="54" t="s">
        <v>341</v>
      </c>
      <c r="R82" s="54">
        <v>0</v>
      </c>
      <c r="S82" s="55">
        <v>157194.51999999999</v>
      </c>
      <c r="T82" s="55">
        <v>18.708168261845262</v>
      </c>
      <c r="U82" s="63">
        <v>0.27163190292448347</v>
      </c>
      <c r="V82" s="56">
        <v>543.93624550442883</v>
      </c>
      <c r="W82" s="57" t="s">
        <v>109</v>
      </c>
      <c r="X82" s="57">
        <v>6</v>
      </c>
      <c r="Y82" s="58">
        <v>6</v>
      </c>
      <c r="Z82" s="59">
        <v>17049524.310000002</v>
      </c>
      <c r="AA82" s="59">
        <v>17049524.310000002</v>
      </c>
      <c r="AB82" s="59">
        <v>21049577.319999997</v>
      </c>
      <c r="AC82" s="59">
        <v>-4000053.0099999942</v>
      </c>
      <c r="AD82" s="59">
        <v>23328400.900000002</v>
      </c>
      <c r="AE82" s="59">
        <v>0</v>
      </c>
      <c r="AF82" s="59">
        <v>0</v>
      </c>
      <c r="AG82" s="59">
        <v>2856260.92</v>
      </c>
      <c r="AH82" s="59">
        <v>685294.34</v>
      </c>
      <c r="AI82" s="59">
        <v>1514243</v>
      </c>
      <c r="AJ82" s="59">
        <v>2401983.92</v>
      </c>
      <c r="AK82" s="59">
        <v>0</v>
      </c>
      <c r="AL82" s="59">
        <v>7457782.1799999997</v>
      </c>
      <c r="AM82" s="59">
        <v>3637904</v>
      </c>
      <c r="AN82" s="254">
        <v>2874070.1</v>
      </c>
      <c r="AO82" s="252">
        <v>48659</v>
      </c>
      <c r="AQ82" s="60"/>
    </row>
    <row r="83" spans="1:43" x14ac:dyDescent="0.3">
      <c r="A83" s="44">
        <v>78</v>
      </c>
      <c r="B83" s="45">
        <v>8</v>
      </c>
      <c r="C83" s="46" t="s">
        <v>91</v>
      </c>
      <c r="D83" s="47" t="s">
        <v>19</v>
      </c>
      <c r="E83" s="46" t="s">
        <v>330</v>
      </c>
      <c r="F83" s="48" t="s">
        <v>105</v>
      </c>
      <c r="G83" s="257">
        <v>55</v>
      </c>
      <c r="H83" s="50" t="s">
        <v>186</v>
      </c>
      <c r="I83" s="51">
        <v>1.29</v>
      </c>
      <c r="J83" s="51">
        <v>1.0900000000000001</v>
      </c>
      <c r="K83" s="51">
        <v>0.26</v>
      </c>
      <c r="L83" s="52">
        <v>13563449.84</v>
      </c>
      <c r="M83" s="52">
        <v>-6038823.46</v>
      </c>
      <c r="N83" s="53">
        <v>2</v>
      </c>
      <c r="O83" s="54">
        <v>1</v>
      </c>
      <c r="P83" s="54">
        <v>0</v>
      </c>
      <c r="Q83" s="54">
        <v>20.2</v>
      </c>
      <c r="R83" s="54">
        <v>3</v>
      </c>
      <c r="S83" s="55">
        <v>-670980.38444444444</v>
      </c>
      <c r="T83" s="55">
        <v>-2.2460417877491654</v>
      </c>
      <c r="U83" s="63">
        <v>9.2974199411593642E-2</v>
      </c>
      <c r="V83" s="56">
        <v>230.81615710566172</v>
      </c>
      <c r="W83" s="57" t="s">
        <v>110</v>
      </c>
      <c r="X83" s="57">
        <v>9</v>
      </c>
      <c r="Y83" s="58">
        <v>8</v>
      </c>
      <c r="Z83" s="59">
        <v>12218036.460000001</v>
      </c>
      <c r="AA83" s="59">
        <v>12218036.460000001</v>
      </c>
      <c r="AB83" s="59">
        <v>45692007.720000006</v>
      </c>
      <c r="AC83" s="59">
        <v>-33473971.260000005</v>
      </c>
      <c r="AD83" s="59">
        <v>31748549.229999997</v>
      </c>
      <c r="AE83" s="59">
        <v>0</v>
      </c>
      <c r="AF83" s="59">
        <v>0</v>
      </c>
      <c r="AG83" s="59">
        <v>16416578.24</v>
      </c>
      <c r="AH83" s="59">
        <v>4256076.4000000004</v>
      </c>
      <c r="AI83" s="59">
        <v>4657482</v>
      </c>
      <c r="AJ83" s="59">
        <v>7151501.8200000003</v>
      </c>
      <c r="AK83" s="59">
        <v>1079900</v>
      </c>
      <c r="AL83" s="59">
        <v>33561538.460000001</v>
      </c>
      <c r="AM83" s="59">
        <v>2985464.16</v>
      </c>
      <c r="AN83" s="254">
        <v>4059770.85</v>
      </c>
      <c r="AO83" s="252">
        <v>58763</v>
      </c>
      <c r="AQ83" s="60"/>
    </row>
    <row r="84" spans="1:43" s="28" customFormat="1" x14ac:dyDescent="0.3">
      <c r="A84" s="44">
        <v>79</v>
      </c>
      <c r="B84" s="45">
        <v>8</v>
      </c>
      <c r="C84" s="46" t="s">
        <v>91</v>
      </c>
      <c r="D84" s="47" t="s">
        <v>20</v>
      </c>
      <c r="E84" s="46" t="s">
        <v>331</v>
      </c>
      <c r="F84" s="48" t="s">
        <v>105</v>
      </c>
      <c r="G84" s="257">
        <v>126</v>
      </c>
      <c r="H84" s="50" t="s">
        <v>125</v>
      </c>
      <c r="I84" s="51">
        <v>1.24</v>
      </c>
      <c r="J84" s="51">
        <v>1.07</v>
      </c>
      <c r="K84" s="51">
        <v>0.39</v>
      </c>
      <c r="L84" s="52">
        <v>21816513.780000001</v>
      </c>
      <c r="M84" s="52">
        <v>3311726.47</v>
      </c>
      <c r="N84" s="53">
        <v>2</v>
      </c>
      <c r="O84" s="54">
        <v>0</v>
      </c>
      <c r="P84" s="54">
        <v>0</v>
      </c>
      <c r="Q84" s="54" t="s">
        <v>341</v>
      </c>
      <c r="R84" s="54">
        <v>2</v>
      </c>
      <c r="S84" s="55">
        <v>367969.60777777783</v>
      </c>
      <c r="T84" s="55">
        <v>6.5876557069642292</v>
      </c>
      <c r="U84" s="63">
        <v>8.60673202522695E-2</v>
      </c>
      <c r="V84" s="56">
        <v>198.67330030689095</v>
      </c>
      <c r="W84" s="57" t="s">
        <v>111</v>
      </c>
      <c r="X84" s="57">
        <v>13</v>
      </c>
      <c r="Y84" s="58">
        <v>11</v>
      </c>
      <c r="Z84" s="59">
        <v>35749963.400000006</v>
      </c>
      <c r="AA84" s="59">
        <v>35749963.400000006</v>
      </c>
      <c r="AB84" s="59">
        <v>89567528.020000011</v>
      </c>
      <c r="AC84" s="59">
        <v>-53817564.620000005</v>
      </c>
      <c r="AD84" s="59">
        <v>58613819.549999997</v>
      </c>
      <c r="AE84" s="59">
        <v>0</v>
      </c>
      <c r="AF84" s="59">
        <v>0</v>
      </c>
      <c r="AG84" s="59">
        <v>29809603.440000001</v>
      </c>
      <c r="AH84" s="59">
        <v>10993146.9</v>
      </c>
      <c r="AI84" s="59">
        <v>6917510</v>
      </c>
      <c r="AJ84" s="59">
        <v>7522531.0699999994</v>
      </c>
      <c r="AK84" s="59">
        <v>218000</v>
      </c>
      <c r="AL84" s="59">
        <v>55460791.410000004</v>
      </c>
      <c r="AM84" s="59">
        <v>14760459.690000001</v>
      </c>
      <c r="AN84" s="254">
        <v>3296310.11</v>
      </c>
      <c r="AO84" s="252">
        <v>109811</v>
      </c>
      <c r="AQ84" s="70"/>
    </row>
    <row r="85" spans="1:43" x14ac:dyDescent="0.3">
      <c r="A85" s="44">
        <v>80</v>
      </c>
      <c r="B85" s="45">
        <v>8</v>
      </c>
      <c r="C85" s="46" t="s">
        <v>91</v>
      </c>
      <c r="D85" s="47" t="s">
        <v>21</v>
      </c>
      <c r="E85" s="46" t="s">
        <v>332</v>
      </c>
      <c r="F85" s="48" t="s">
        <v>105</v>
      </c>
      <c r="G85" s="257">
        <v>60</v>
      </c>
      <c r="H85" s="50" t="s">
        <v>122</v>
      </c>
      <c r="I85" s="51">
        <v>2.98</v>
      </c>
      <c r="J85" s="51">
        <v>2.81</v>
      </c>
      <c r="K85" s="51">
        <v>1.6</v>
      </c>
      <c r="L85" s="52">
        <v>58914399.780000001</v>
      </c>
      <c r="M85" s="52">
        <v>10227188.99</v>
      </c>
      <c r="N85" s="53">
        <v>0</v>
      </c>
      <c r="O85" s="54">
        <v>0</v>
      </c>
      <c r="P85" s="54">
        <v>0</v>
      </c>
      <c r="Q85" s="54" t="s">
        <v>341</v>
      </c>
      <c r="R85" s="54">
        <v>0</v>
      </c>
      <c r="S85" s="55">
        <v>1136354.3322222224</v>
      </c>
      <c r="T85" s="55">
        <v>5.7605662550682952</v>
      </c>
      <c r="U85" s="63">
        <v>0.46331455332403776</v>
      </c>
      <c r="V85" s="56">
        <v>1001.9114958674875</v>
      </c>
      <c r="W85" s="57" t="s">
        <v>109</v>
      </c>
      <c r="X85" s="57">
        <v>6</v>
      </c>
      <c r="Y85" s="58">
        <v>8</v>
      </c>
      <c r="Z85" s="59">
        <v>47570240.690000005</v>
      </c>
      <c r="AA85" s="59">
        <v>47570240.690000005</v>
      </c>
      <c r="AB85" s="59">
        <v>29657865.810000002</v>
      </c>
      <c r="AC85" s="59">
        <v>17912374.880000003</v>
      </c>
      <c r="AD85" s="59">
        <v>30783458.77</v>
      </c>
      <c r="AE85" s="59">
        <v>0</v>
      </c>
      <c r="AF85" s="59">
        <v>0</v>
      </c>
      <c r="AG85" s="59">
        <v>6455281.5</v>
      </c>
      <c r="AH85" s="59">
        <v>2438158.73</v>
      </c>
      <c r="AI85" s="59">
        <v>4803923</v>
      </c>
      <c r="AJ85" s="59">
        <v>851303.26</v>
      </c>
      <c r="AK85" s="59">
        <v>0</v>
      </c>
      <c r="AL85" s="59">
        <v>14548666.49</v>
      </c>
      <c r="AM85" s="59">
        <v>537235</v>
      </c>
      <c r="AN85" s="254">
        <v>34936</v>
      </c>
      <c r="AO85" s="252">
        <v>58802</v>
      </c>
      <c r="AQ85" s="60"/>
    </row>
    <row r="86" spans="1:43" s="28" customFormat="1" x14ac:dyDescent="0.3">
      <c r="A86" s="44">
        <v>81</v>
      </c>
      <c r="B86" s="45">
        <v>8</v>
      </c>
      <c r="C86" s="46" t="s">
        <v>91</v>
      </c>
      <c r="D86" s="47" t="s">
        <v>22</v>
      </c>
      <c r="E86" s="46" t="s">
        <v>333</v>
      </c>
      <c r="F86" s="48" t="s">
        <v>105</v>
      </c>
      <c r="G86" s="257">
        <v>114</v>
      </c>
      <c r="H86" s="50" t="s">
        <v>125</v>
      </c>
      <c r="I86" s="51">
        <v>1.77</v>
      </c>
      <c r="J86" s="51">
        <v>1.56</v>
      </c>
      <c r="K86" s="51">
        <v>0.59</v>
      </c>
      <c r="L86" s="52">
        <v>39290212.990000002</v>
      </c>
      <c r="M86" s="52">
        <v>8427227</v>
      </c>
      <c r="N86" s="53">
        <v>1</v>
      </c>
      <c r="O86" s="54">
        <v>0</v>
      </c>
      <c r="P86" s="54">
        <v>0</v>
      </c>
      <c r="Q86" s="54" t="s">
        <v>341</v>
      </c>
      <c r="R86" s="54">
        <v>1</v>
      </c>
      <c r="S86" s="55">
        <v>936358.5555555555</v>
      </c>
      <c r="T86" s="55">
        <v>4.6622943691916694</v>
      </c>
      <c r="U86" s="63">
        <v>0.17255304646427552</v>
      </c>
      <c r="V86" s="56">
        <v>338.56863530608024</v>
      </c>
      <c r="W86" s="57" t="s">
        <v>111</v>
      </c>
      <c r="X86" s="57">
        <v>13</v>
      </c>
      <c r="Y86" s="58">
        <v>10</v>
      </c>
      <c r="Z86" s="69">
        <v>30335118.229999997</v>
      </c>
      <c r="AA86" s="69">
        <v>30335118.229999997</v>
      </c>
      <c r="AB86" s="69">
        <v>50809326.020000011</v>
      </c>
      <c r="AC86" s="59">
        <v>-20474207.790000014</v>
      </c>
      <c r="AD86" s="59">
        <v>48730005.140000001</v>
      </c>
      <c r="AE86" s="59">
        <v>0</v>
      </c>
      <c r="AF86" s="59">
        <v>0</v>
      </c>
      <c r="AG86" s="59">
        <v>12207032.699999999</v>
      </c>
      <c r="AH86" s="59">
        <v>3733443.95</v>
      </c>
      <c r="AI86" s="59">
        <v>2952848</v>
      </c>
      <c r="AJ86" s="59">
        <v>6806143.6400000006</v>
      </c>
      <c r="AK86" s="59">
        <v>0</v>
      </c>
      <c r="AL86" s="59">
        <v>25699468.289999999</v>
      </c>
      <c r="AM86" s="59">
        <v>5937703.8499999996</v>
      </c>
      <c r="AN86" s="254">
        <v>7684975.4800000004</v>
      </c>
      <c r="AO86" s="252">
        <v>116048</v>
      </c>
      <c r="AQ86" s="70"/>
    </row>
    <row r="87" spans="1:43" x14ac:dyDescent="0.3">
      <c r="A87" s="44">
        <v>82</v>
      </c>
      <c r="B87" s="45">
        <v>8</v>
      </c>
      <c r="C87" s="46" t="s">
        <v>91</v>
      </c>
      <c r="D87" s="47" t="s">
        <v>23</v>
      </c>
      <c r="E87" s="46" t="s">
        <v>334</v>
      </c>
      <c r="F87" s="48" t="s">
        <v>105</v>
      </c>
      <c r="G87" s="257">
        <v>30</v>
      </c>
      <c r="H87" s="50" t="s">
        <v>123</v>
      </c>
      <c r="I87" s="51">
        <v>1.35</v>
      </c>
      <c r="J87" s="51">
        <v>1.2</v>
      </c>
      <c r="K87" s="51">
        <v>0.34</v>
      </c>
      <c r="L87" s="52">
        <v>7296347.8700000001</v>
      </c>
      <c r="M87" s="52">
        <v>1582261.08</v>
      </c>
      <c r="N87" s="53">
        <v>2</v>
      </c>
      <c r="O87" s="54">
        <v>0</v>
      </c>
      <c r="P87" s="54">
        <v>0</v>
      </c>
      <c r="Q87" s="54" t="s">
        <v>341</v>
      </c>
      <c r="R87" s="54">
        <v>2</v>
      </c>
      <c r="S87" s="55">
        <v>175806.78666666668</v>
      </c>
      <c r="T87" s="55">
        <v>4.6113425668031978</v>
      </c>
      <c r="U87" s="63">
        <v>0.10259381948070148</v>
      </c>
      <c r="V87" s="56">
        <v>249.21774327970763</v>
      </c>
      <c r="W87" s="57" t="s">
        <v>109</v>
      </c>
      <c r="X87" s="57">
        <v>5</v>
      </c>
      <c r="Y87" s="58">
        <v>3</v>
      </c>
      <c r="Z87" s="59">
        <v>7129917.8599999994</v>
      </c>
      <c r="AA87" s="59">
        <v>7129917.8599999994</v>
      </c>
      <c r="AB87" s="59">
        <v>20792756.419999998</v>
      </c>
      <c r="AC87" s="59">
        <v>-13662838.559999999</v>
      </c>
      <c r="AD87" s="59">
        <v>17595531.489999998</v>
      </c>
      <c r="AE87" s="59">
        <v>0</v>
      </c>
      <c r="AF87" s="59">
        <v>0</v>
      </c>
      <c r="AG87" s="59">
        <v>4289149.92</v>
      </c>
      <c r="AH87" s="59">
        <v>1809954.67</v>
      </c>
      <c r="AI87" s="59">
        <v>942545</v>
      </c>
      <c r="AJ87" s="59">
        <v>3379055.79</v>
      </c>
      <c r="AK87" s="59">
        <v>360051.09</v>
      </c>
      <c r="AL87" s="59">
        <v>10780756.469999999</v>
      </c>
      <c r="AM87" s="59">
        <v>1389547.18</v>
      </c>
      <c r="AN87" s="254">
        <v>4205697.0599999996</v>
      </c>
      <c r="AO87" s="252">
        <v>29277</v>
      </c>
      <c r="AQ87" s="60"/>
    </row>
    <row r="88" spans="1:43" x14ac:dyDescent="0.3">
      <c r="A88" s="44">
        <v>83</v>
      </c>
      <c r="B88" s="45">
        <v>8</v>
      </c>
      <c r="C88" s="46" t="s">
        <v>91</v>
      </c>
      <c r="D88" s="47" t="s">
        <v>24</v>
      </c>
      <c r="E88" s="46" t="s">
        <v>335</v>
      </c>
      <c r="F88" s="48" t="s">
        <v>105</v>
      </c>
      <c r="G88" s="257">
        <v>30</v>
      </c>
      <c r="H88" s="50" t="s">
        <v>123</v>
      </c>
      <c r="I88" s="51">
        <v>1.38</v>
      </c>
      <c r="J88" s="51">
        <v>1.26</v>
      </c>
      <c r="K88" s="51">
        <v>0.34</v>
      </c>
      <c r="L88" s="52">
        <v>8520588.9000000004</v>
      </c>
      <c r="M88" s="52">
        <v>710890.25</v>
      </c>
      <c r="N88" s="53">
        <v>2</v>
      </c>
      <c r="O88" s="54">
        <v>0</v>
      </c>
      <c r="P88" s="54">
        <v>0</v>
      </c>
      <c r="Q88" s="54" t="s">
        <v>341</v>
      </c>
      <c r="R88" s="54">
        <v>2</v>
      </c>
      <c r="S88" s="55">
        <v>78987.805555555562</v>
      </c>
      <c r="T88" s="55">
        <v>11.985800761791289</v>
      </c>
      <c r="U88" s="63">
        <v>0.13611323322898755</v>
      </c>
      <c r="V88" s="56">
        <v>312.70511230182035</v>
      </c>
      <c r="W88" s="57" t="s">
        <v>109</v>
      </c>
      <c r="X88" s="57">
        <v>5</v>
      </c>
      <c r="Y88" s="58">
        <v>3</v>
      </c>
      <c r="Z88" s="59">
        <v>7775785.9699999997</v>
      </c>
      <c r="AA88" s="59">
        <v>6597670.7199999997</v>
      </c>
      <c r="AB88" s="59">
        <v>22274706.550000004</v>
      </c>
      <c r="AC88" s="59">
        <v>-15677035.830000006</v>
      </c>
      <c r="AD88" s="59">
        <v>14228196.299999997</v>
      </c>
      <c r="AE88" s="59">
        <v>0</v>
      </c>
      <c r="AF88" s="59">
        <v>0</v>
      </c>
      <c r="AG88" s="59">
        <v>6900290.8700000001</v>
      </c>
      <c r="AH88" s="59">
        <v>1398711.35</v>
      </c>
      <c r="AI88" s="59">
        <v>2763081.22</v>
      </c>
      <c r="AJ88" s="59">
        <v>3044627.72</v>
      </c>
      <c r="AK88" s="59">
        <v>0</v>
      </c>
      <c r="AL88" s="59">
        <v>14106711.160000002</v>
      </c>
      <c r="AM88" s="59">
        <v>1211147</v>
      </c>
      <c r="AN88" s="254">
        <v>2405052.2999999998</v>
      </c>
      <c r="AO88" s="252">
        <v>27248</v>
      </c>
      <c r="AQ88" s="60"/>
    </row>
    <row r="89" spans="1:43" x14ac:dyDescent="0.3">
      <c r="A89" s="44">
        <v>84</v>
      </c>
      <c r="B89" s="45">
        <v>8</v>
      </c>
      <c r="C89" s="46" t="s">
        <v>91</v>
      </c>
      <c r="D89" s="47" t="s">
        <v>25</v>
      </c>
      <c r="E89" s="46" t="s">
        <v>336</v>
      </c>
      <c r="F89" s="48" t="s">
        <v>105</v>
      </c>
      <c r="G89" s="257">
        <v>30</v>
      </c>
      <c r="H89" s="50" t="s">
        <v>123</v>
      </c>
      <c r="I89" s="51">
        <v>1.48</v>
      </c>
      <c r="J89" s="51">
        <v>1.26</v>
      </c>
      <c r="K89" s="51">
        <v>0.51</v>
      </c>
      <c r="L89" s="52">
        <v>9553566.6500000004</v>
      </c>
      <c r="M89" s="52">
        <v>2724653.37</v>
      </c>
      <c r="N89" s="53">
        <v>2</v>
      </c>
      <c r="O89" s="54">
        <v>0</v>
      </c>
      <c r="P89" s="54">
        <v>0</v>
      </c>
      <c r="Q89" s="54" t="s">
        <v>341</v>
      </c>
      <c r="R89" s="54">
        <v>2</v>
      </c>
      <c r="S89" s="55">
        <v>302739.26333333337</v>
      </c>
      <c r="T89" s="55">
        <v>3.506342037923158</v>
      </c>
      <c r="U89" s="63">
        <v>0.13877960506020642</v>
      </c>
      <c r="V89" s="56">
        <v>333.132249459516</v>
      </c>
      <c r="W89" s="57" t="s">
        <v>109</v>
      </c>
      <c r="X89" s="57">
        <v>5</v>
      </c>
      <c r="Y89" s="58">
        <v>3</v>
      </c>
      <c r="Z89" s="59">
        <v>10092176.939999999</v>
      </c>
      <c r="AA89" s="59">
        <v>10077176.939999999</v>
      </c>
      <c r="AB89" s="59">
        <v>19652092.800000001</v>
      </c>
      <c r="AC89" s="59">
        <v>-9574915.8600000013</v>
      </c>
      <c r="AD89" s="59">
        <v>12000176.379999997</v>
      </c>
      <c r="AE89" s="59">
        <v>0</v>
      </c>
      <c r="AF89" s="59">
        <v>0</v>
      </c>
      <c r="AG89" s="59">
        <v>5452974.2199999997</v>
      </c>
      <c r="AH89" s="59">
        <v>969744.4</v>
      </c>
      <c r="AI89" s="59">
        <v>2285220</v>
      </c>
      <c r="AJ89" s="59">
        <v>2386766.63</v>
      </c>
      <c r="AK89" s="59">
        <v>8572</v>
      </c>
      <c r="AL89" s="59">
        <v>11103277.25</v>
      </c>
      <c r="AM89" s="59">
        <v>188454.69</v>
      </c>
      <c r="AN89" s="254">
        <v>2201447.44</v>
      </c>
      <c r="AO89" s="252">
        <v>28678</v>
      </c>
      <c r="AQ89" s="60"/>
    </row>
    <row r="90" spans="1:43" x14ac:dyDescent="0.3">
      <c r="A90" s="44">
        <v>85</v>
      </c>
      <c r="B90" s="45">
        <v>8</v>
      </c>
      <c r="C90" s="46" t="s">
        <v>91</v>
      </c>
      <c r="D90" s="47" t="s">
        <v>26</v>
      </c>
      <c r="E90" s="46" t="s">
        <v>337</v>
      </c>
      <c r="F90" s="48" t="s">
        <v>105</v>
      </c>
      <c r="G90" s="257">
        <v>30</v>
      </c>
      <c r="H90" s="50" t="s">
        <v>123</v>
      </c>
      <c r="I90" s="51">
        <v>1.75</v>
      </c>
      <c r="J90" s="51">
        <v>1.64</v>
      </c>
      <c r="K90" s="51">
        <v>0.59</v>
      </c>
      <c r="L90" s="52">
        <v>10007235.390000001</v>
      </c>
      <c r="M90" s="52">
        <v>3564826.76</v>
      </c>
      <c r="N90" s="53">
        <v>1</v>
      </c>
      <c r="O90" s="54">
        <v>0</v>
      </c>
      <c r="P90" s="54">
        <v>0</v>
      </c>
      <c r="Q90" s="54" t="s">
        <v>341</v>
      </c>
      <c r="R90" s="54">
        <v>1</v>
      </c>
      <c r="S90" s="55">
        <v>396091.8622222222</v>
      </c>
      <c r="T90" s="55">
        <v>2.8072150664623043</v>
      </c>
      <c r="U90" s="63">
        <v>0.15726344731622813</v>
      </c>
      <c r="V90" s="56">
        <v>405.20044499331902</v>
      </c>
      <c r="W90" s="57" t="s">
        <v>109</v>
      </c>
      <c r="X90" s="57">
        <v>5</v>
      </c>
      <c r="Y90" s="58">
        <v>3</v>
      </c>
      <c r="Z90" s="59">
        <v>7935742.379999999</v>
      </c>
      <c r="AA90" s="59">
        <v>7935742.379999999</v>
      </c>
      <c r="AB90" s="59">
        <v>13332890.359999999</v>
      </c>
      <c r="AC90" s="59">
        <v>-5397147.9800000004</v>
      </c>
      <c r="AD90" s="59">
        <v>13416601.439999999</v>
      </c>
      <c r="AE90" s="59">
        <v>0</v>
      </c>
      <c r="AF90" s="59">
        <v>0</v>
      </c>
      <c r="AG90" s="59">
        <v>3499712.46</v>
      </c>
      <c r="AH90" s="59">
        <v>945552.56</v>
      </c>
      <c r="AI90" s="59">
        <v>1322705.75</v>
      </c>
      <c r="AJ90" s="59">
        <v>1903045.38</v>
      </c>
      <c r="AK90" s="59">
        <v>0</v>
      </c>
      <c r="AL90" s="59">
        <v>7671016.1499999994</v>
      </c>
      <c r="AM90" s="59">
        <v>251588.8</v>
      </c>
      <c r="AN90" s="254">
        <v>1689079.21</v>
      </c>
      <c r="AO90" s="252">
        <v>24697</v>
      </c>
      <c r="AQ90" s="60"/>
    </row>
    <row r="91" spans="1:43" s="28" customFormat="1" x14ac:dyDescent="0.3">
      <c r="A91" s="44">
        <v>86</v>
      </c>
      <c r="B91" s="45">
        <v>8</v>
      </c>
      <c r="C91" s="46" t="s">
        <v>91</v>
      </c>
      <c r="D91" s="47" t="s">
        <v>72</v>
      </c>
      <c r="E91" s="46" t="s">
        <v>338</v>
      </c>
      <c r="F91" s="48" t="s">
        <v>105</v>
      </c>
      <c r="G91" s="257">
        <v>139</v>
      </c>
      <c r="H91" s="50" t="s">
        <v>125</v>
      </c>
      <c r="I91" s="51">
        <v>1.21</v>
      </c>
      <c r="J91" s="51">
        <v>1.01</v>
      </c>
      <c r="K91" s="51">
        <v>0.24</v>
      </c>
      <c r="L91" s="52">
        <v>22337911.129999999</v>
      </c>
      <c r="M91" s="52">
        <v>20413930.690000001</v>
      </c>
      <c r="N91" s="53">
        <v>2</v>
      </c>
      <c r="O91" s="54">
        <v>0</v>
      </c>
      <c r="P91" s="54">
        <v>0</v>
      </c>
      <c r="Q91" s="54" t="s">
        <v>341</v>
      </c>
      <c r="R91" s="54">
        <v>2</v>
      </c>
      <c r="S91" s="55">
        <v>2268214.5211111112</v>
      </c>
      <c r="T91" s="55">
        <v>1.0942484066012079</v>
      </c>
      <c r="U91" s="63">
        <v>7.0098831090154884E-2</v>
      </c>
      <c r="V91" s="56">
        <v>175.89875922294928</v>
      </c>
      <c r="W91" s="57" t="s">
        <v>111</v>
      </c>
      <c r="X91" s="57">
        <v>13</v>
      </c>
      <c r="Y91" s="58">
        <v>11</v>
      </c>
      <c r="Z91" s="69">
        <v>25272368.729999997</v>
      </c>
      <c r="AA91" s="69">
        <v>25272368.729999997</v>
      </c>
      <c r="AB91" s="69">
        <v>104888402.59999999</v>
      </c>
      <c r="AC91" s="69">
        <v>-79616033.870000005</v>
      </c>
      <c r="AD91" s="69">
        <v>79601124.770000026</v>
      </c>
      <c r="AE91" s="69">
        <v>0</v>
      </c>
      <c r="AF91" s="69">
        <v>0</v>
      </c>
      <c r="AG91" s="69">
        <v>30978298.010000002</v>
      </c>
      <c r="AH91" s="69">
        <v>12639048.59</v>
      </c>
      <c r="AI91" s="69">
        <v>12236977.699999999</v>
      </c>
      <c r="AJ91" s="69">
        <v>17983173.190000001</v>
      </c>
      <c r="AK91" s="69">
        <v>0</v>
      </c>
      <c r="AL91" s="69">
        <v>73837497.489999995</v>
      </c>
      <c r="AM91" s="69">
        <v>10514849</v>
      </c>
      <c r="AN91" s="258">
        <v>4028973.21</v>
      </c>
      <c r="AO91" s="252">
        <v>126993</v>
      </c>
      <c r="AQ91" s="70"/>
    </row>
    <row r="92" spans="1:43" x14ac:dyDescent="0.3">
      <c r="A92" s="44">
        <v>87</v>
      </c>
      <c r="B92" s="45">
        <v>8</v>
      </c>
      <c r="C92" s="46" t="s">
        <v>91</v>
      </c>
      <c r="D92" s="47" t="s">
        <v>81</v>
      </c>
      <c r="E92" s="46" t="s">
        <v>339</v>
      </c>
      <c r="F92" s="48" t="s">
        <v>105</v>
      </c>
      <c r="G92" s="257">
        <v>30</v>
      </c>
      <c r="H92" s="50" t="s">
        <v>123</v>
      </c>
      <c r="I92" s="51">
        <v>1.62</v>
      </c>
      <c r="J92" s="51">
        <v>1.51</v>
      </c>
      <c r="K92" s="51">
        <v>0.6</v>
      </c>
      <c r="L92" s="52">
        <v>12561157.92</v>
      </c>
      <c r="M92" s="52">
        <v>5843169.8799999999</v>
      </c>
      <c r="N92" s="53">
        <v>1</v>
      </c>
      <c r="O92" s="54">
        <v>0</v>
      </c>
      <c r="P92" s="54">
        <v>0</v>
      </c>
      <c r="Q92" s="54" t="s">
        <v>341</v>
      </c>
      <c r="R92" s="54">
        <v>1</v>
      </c>
      <c r="S92" s="55">
        <v>649241.09777777782</v>
      </c>
      <c r="T92" s="55">
        <v>2.1497163659393728</v>
      </c>
      <c r="U92" s="63">
        <v>0.21285379503901594</v>
      </c>
      <c r="V92" s="56">
        <v>569.27976070700208</v>
      </c>
      <c r="W92" s="57" t="s">
        <v>109</v>
      </c>
      <c r="X92" s="57">
        <v>5</v>
      </c>
      <c r="Y92" s="58">
        <v>2</v>
      </c>
      <c r="Z92" s="59">
        <v>12231554.319999998</v>
      </c>
      <c r="AA92" s="59">
        <v>12216938.319999998</v>
      </c>
      <c r="AB92" s="59">
        <v>20222593.810000006</v>
      </c>
      <c r="AC92" s="59">
        <v>-8005655.4900000077</v>
      </c>
      <c r="AD92" s="59">
        <v>17820780.66</v>
      </c>
      <c r="AE92" s="59">
        <v>0</v>
      </c>
      <c r="AF92" s="59">
        <v>0</v>
      </c>
      <c r="AG92" s="59">
        <v>4552515.6500000004</v>
      </c>
      <c r="AH92" s="59">
        <v>750089.83</v>
      </c>
      <c r="AI92" s="59">
        <v>1063104.01</v>
      </c>
      <c r="AJ92" s="59">
        <v>1466319.73</v>
      </c>
      <c r="AK92" s="59">
        <v>0</v>
      </c>
      <c r="AL92" s="59">
        <v>7832029.2200000007</v>
      </c>
      <c r="AM92" s="59">
        <v>2416299.3199999998</v>
      </c>
      <c r="AN92" s="254">
        <v>3460138.38</v>
      </c>
      <c r="AO92" s="252">
        <v>22065</v>
      </c>
      <c r="AQ92" s="60"/>
    </row>
    <row r="93" spans="1:43" x14ac:dyDescent="0.3">
      <c r="A93" s="44">
        <v>88</v>
      </c>
      <c r="B93" s="45">
        <v>8</v>
      </c>
      <c r="C93" s="46" t="s">
        <v>91</v>
      </c>
      <c r="D93" s="47" t="s">
        <v>82</v>
      </c>
      <c r="E93" s="46" t="s">
        <v>340</v>
      </c>
      <c r="F93" s="48" t="s">
        <v>105</v>
      </c>
      <c r="G93" s="257">
        <v>30</v>
      </c>
      <c r="H93" s="50" t="s">
        <v>131</v>
      </c>
      <c r="I93" s="51">
        <v>2.9</v>
      </c>
      <c r="J93" s="51">
        <v>2.7</v>
      </c>
      <c r="K93" s="51">
        <v>1.45</v>
      </c>
      <c r="L93" s="52">
        <v>23906797.379999999</v>
      </c>
      <c r="M93" s="52">
        <v>2272825.52</v>
      </c>
      <c r="N93" s="53">
        <v>0</v>
      </c>
      <c r="O93" s="54">
        <v>0</v>
      </c>
      <c r="P93" s="54">
        <v>0</v>
      </c>
      <c r="Q93" s="54" t="s">
        <v>341</v>
      </c>
      <c r="R93" s="54">
        <v>0</v>
      </c>
      <c r="S93" s="55">
        <v>252536.1688888889</v>
      </c>
      <c r="T93" s="55">
        <v>10.518536143504759</v>
      </c>
      <c r="U93" s="63">
        <v>0.45759235388151837</v>
      </c>
      <c r="V93" s="56">
        <v>936.19977208646617</v>
      </c>
      <c r="W93" s="57" t="s">
        <v>112</v>
      </c>
      <c r="X93" s="57">
        <v>3</v>
      </c>
      <c r="Y93" s="58">
        <v>2</v>
      </c>
      <c r="Z93" s="59">
        <v>18282911.539999999</v>
      </c>
      <c r="AA93" s="59">
        <v>18282911.539999999</v>
      </c>
      <c r="AB93" s="59">
        <v>12562298.310000001</v>
      </c>
      <c r="AC93" s="59">
        <v>5720613.2299999986</v>
      </c>
      <c r="AD93" s="59">
        <v>9196715.2199999988</v>
      </c>
      <c r="AE93" s="59">
        <v>0</v>
      </c>
      <c r="AF93" s="59">
        <v>0</v>
      </c>
      <c r="AG93" s="59">
        <v>2379570.33</v>
      </c>
      <c r="AH93" s="59">
        <v>980949.92</v>
      </c>
      <c r="AI93" s="59">
        <v>1607279.3</v>
      </c>
      <c r="AJ93" s="59">
        <v>900912.06</v>
      </c>
      <c r="AK93" s="59">
        <v>0</v>
      </c>
      <c r="AL93" s="59">
        <v>5868711.6099999994</v>
      </c>
      <c r="AM93" s="59">
        <v>317489</v>
      </c>
      <c r="AN93" s="254">
        <v>1664728.81</v>
      </c>
      <c r="AO93" s="252">
        <v>25536</v>
      </c>
      <c r="AQ93" s="60"/>
    </row>
    <row r="94" spans="1:43" x14ac:dyDescent="0.3">
      <c r="L94" s="21"/>
      <c r="M94" s="21"/>
      <c r="N94" s="21"/>
      <c r="O94" s="21"/>
      <c r="P94" s="21"/>
      <c r="R94" s="21"/>
      <c r="W94" s="21"/>
      <c r="Y94" s="25"/>
      <c r="AD94" s="71"/>
      <c r="AE94" s="71"/>
      <c r="AF94" s="71"/>
      <c r="AG94" s="71"/>
      <c r="AH94" s="71"/>
    </row>
    <row r="95" spans="1:43" x14ac:dyDescent="0.3">
      <c r="L95" s="21"/>
      <c r="M95" s="21"/>
      <c r="N95" s="21"/>
      <c r="O95" s="21"/>
      <c r="P95" s="21"/>
      <c r="R95" s="21"/>
      <c r="W95" s="21"/>
      <c r="Y95" s="25"/>
    </row>
    <row r="96" spans="1:43" x14ac:dyDescent="0.3">
      <c r="L96" s="21"/>
      <c r="M96" s="21"/>
      <c r="N96" s="21"/>
      <c r="O96" s="21"/>
      <c r="P96" s="21"/>
      <c r="R96" s="21"/>
      <c r="W96" s="21"/>
      <c r="Y96" s="25"/>
    </row>
    <row r="97" spans="5:25" x14ac:dyDescent="0.3">
      <c r="L97" s="21"/>
      <c r="M97" s="21"/>
      <c r="N97" s="21"/>
      <c r="O97" s="21"/>
      <c r="P97" s="21"/>
      <c r="R97" s="21"/>
      <c r="W97" s="21"/>
      <c r="Y97" s="25"/>
    </row>
    <row r="98" spans="5:25" x14ac:dyDescent="0.3">
      <c r="L98" s="21"/>
      <c r="M98" s="21"/>
      <c r="N98" s="21"/>
      <c r="O98" s="21"/>
      <c r="P98" s="21"/>
      <c r="R98" s="21"/>
      <c r="W98" s="21"/>
      <c r="Y98" s="25"/>
    </row>
    <row r="99" spans="5:25" x14ac:dyDescent="0.3">
      <c r="L99" s="21"/>
      <c r="M99" s="21"/>
      <c r="N99" s="21"/>
      <c r="O99" s="21"/>
      <c r="P99" s="21"/>
      <c r="R99" s="21"/>
      <c r="W99" s="21"/>
      <c r="Y99" s="25"/>
    </row>
    <row r="100" spans="5:25" x14ac:dyDescent="0.3">
      <c r="L100" s="21"/>
      <c r="M100" s="21"/>
      <c r="N100" s="21"/>
      <c r="O100" s="21"/>
      <c r="P100" s="21"/>
      <c r="R100" s="21"/>
      <c r="W100" s="21"/>
      <c r="Y100" s="25"/>
    </row>
    <row r="101" spans="5:25" x14ac:dyDescent="0.3">
      <c r="E101" s="27"/>
      <c r="F101" s="72"/>
      <c r="L101" s="21"/>
      <c r="M101" s="21"/>
      <c r="N101" s="21"/>
      <c r="O101" s="21"/>
      <c r="P101" s="21"/>
      <c r="R101" s="21"/>
      <c r="W101" s="21"/>
      <c r="Y101" s="25"/>
    </row>
    <row r="102" spans="5:25" x14ac:dyDescent="0.3">
      <c r="E102" s="27"/>
      <c r="F102" s="72"/>
      <c r="L102" s="21"/>
      <c r="M102" s="21"/>
      <c r="N102" s="21"/>
      <c r="O102" s="21"/>
      <c r="P102" s="21"/>
      <c r="R102" s="21"/>
      <c r="W102" s="21"/>
      <c r="Y102" s="25"/>
    </row>
    <row r="103" spans="5:25" x14ac:dyDescent="0.3">
      <c r="E103" s="27"/>
      <c r="F103" s="72"/>
      <c r="L103" s="21"/>
      <c r="M103" s="21"/>
      <c r="N103" s="21"/>
      <c r="O103" s="21"/>
      <c r="P103" s="21"/>
      <c r="R103" s="21"/>
      <c r="W103" s="21"/>
      <c r="Y103" s="25"/>
    </row>
    <row r="104" spans="5:25" x14ac:dyDescent="0.3">
      <c r="E104" s="27"/>
      <c r="F104" s="72"/>
      <c r="L104" s="21"/>
      <c r="M104" s="21"/>
      <c r="N104" s="21"/>
      <c r="O104" s="21"/>
      <c r="P104" s="21"/>
      <c r="R104" s="21"/>
      <c r="W104" s="21"/>
      <c r="Y104" s="25"/>
    </row>
    <row r="105" spans="5:25" x14ac:dyDescent="0.3">
      <c r="E105" s="27"/>
      <c r="F105" s="72"/>
      <c r="L105" s="21"/>
      <c r="M105" s="21"/>
      <c r="N105" s="21"/>
      <c r="O105" s="21"/>
      <c r="P105" s="21"/>
      <c r="R105" s="21"/>
      <c r="W105" s="21"/>
      <c r="Y105" s="25"/>
    </row>
    <row r="106" spans="5:25" x14ac:dyDescent="0.3">
      <c r="E106" s="27"/>
      <c r="F106" s="72"/>
      <c r="L106" s="21"/>
      <c r="M106" s="21"/>
      <c r="N106" s="21"/>
      <c r="O106" s="21"/>
      <c r="P106" s="21"/>
      <c r="R106" s="21"/>
      <c r="W106" s="21"/>
      <c r="Y106" s="25"/>
    </row>
    <row r="107" spans="5:25" x14ac:dyDescent="0.3">
      <c r="E107" s="27"/>
      <c r="F107" s="72"/>
      <c r="L107" s="21"/>
      <c r="M107" s="21"/>
      <c r="N107" s="21"/>
      <c r="O107" s="21"/>
      <c r="P107" s="21"/>
      <c r="R107" s="21"/>
      <c r="W107" s="21"/>
      <c r="Y107" s="25"/>
    </row>
    <row r="108" spans="5:25" x14ac:dyDescent="0.3">
      <c r="E108" s="27"/>
      <c r="F108" s="72"/>
      <c r="L108" s="21"/>
      <c r="M108" s="21"/>
      <c r="N108" s="21"/>
      <c r="O108" s="21"/>
      <c r="P108" s="21"/>
      <c r="R108" s="21"/>
      <c r="W108" s="21"/>
      <c r="Y108" s="25"/>
    </row>
    <row r="109" spans="5:25" x14ac:dyDescent="0.3">
      <c r="E109" s="27"/>
      <c r="F109" s="72"/>
      <c r="L109" s="21"/>
      <c r="M109" s="21"/>
      <c r="N109" s="21"/>
      <c r="O109" s="21"/>
      <c r="P109" s="21"/>
      <c r="R109" s="21"/>
      <c r="W109" s="21"/>
      <c r="Y109" s="25"/>
    </row>
    <row r="110" spans="5:25" x14ac:dyDescent="0.3">
      <c r="L110" s="21"/>
      <c r="M110" s="21"/>
      <c r="N110" s="21"/>
      <c r="O110" s="21"/>
      <c r="P110" s="21"/>
      <c r="R110" s="21"/>
      <c r="W110" s="21"/>
      <c r="Y110" s="25"/>
    </row>
    <row r="111" spans="5:25" x14ac:dyDescent="0.3">
      <c r="L111" s="21"/>
      <c r="M111" s="21"/>
      <c r="N111" s="21"/>
      <c r="O111" s="21"/>
      <c r="P111" s="21"/>
      <c r="R111" s="21"/>
      <c r="W111" s="21"/>
      <c r="Y111" s="25"/>
    </row>
    <row r="112" spans="5:25" x14ac:dyDescent="0.3">
      <c r="L112" s="21"/>
      <c r="M112" s="21"/>
      <c r="N112" s="21"/>
      <c r="O112" s="21"/>
      <c r="P112" s="21"/>
      <c r="R112" s="21"/>
      <c r="W112" s="21"/>
      <c r="Y112" s="25"/>
    </row>
    <row r="113" spans="12:25" x14ac:dyDescent="0.3">
      <c r="L113" s="21"/>
      <c r="M113" s="21"/>
      <c r="N113" s="21"/>
      <c r="O113" s="21"/>
      <c r="P113" s="21"/>
      <c r="R113" s="21"/>
      <c r="W113" s="21"/>
      <c r="Y113" s="25"/>
    </row>
    <row r="114" spans="12:25" x14ac:dyDescent="0.3">
      <c r="L114" s="21"/>
      <c r="M114" s="21"/>
      <c r="N114" s="21"/>
      <c r="O114" s="21"/>
      <c r="P114" s="21"/>
      <c r="R114" s="21"/>
      <c r="W114" s="21"/>
      <c r="Y114" s="25"/>
    </row>
    <row r="115" spans="12:25" x14ac:dyDescent="0.3">
      <c r="L115" s="21"/>
      <c r="M115" s="21"/>
      <c r="N115" s="21"/>
      <c r="O115" s="21"/>
      <c r="P115" s="21"/>
      <c r="R115" s="21"/>
      <c r="W115" s="21"/>
      <c r="Y115" s="25"/>
    </row>
  </sheetData>
  <mergeCells count="38">
    <mergeCell ref="AL3:AL4"/>
    <mergeCell ref="AM3:AM4"/>
    <mergeCell ref="AN3:AN4"/>
    <mergeCell ref="AF3:AF4"/>
    <mergeCell ref="AG3:AG4"/>
    <mergeCell ref="AH3:AH4"/>
    <mergeCell ref="AI3:AI4"/>
    <mergeCell ref="AJ3:AJ4"/>
    <mergeCell ref="AK3:AK4"/>
    <mergeCell ref="N3:N5"/>
    <mergeCell ref="AE3:AE4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AD3:AD4"/>
    <mergeCell ref="AO3:AO5"/>
    <mergeCell ref="O3:O5"/>
    <mergeCell ref="P1:R1"/>
    <mergeCell ref="A3:A5"/>
    <mergeCell ref="B3:B5"/>
    <mergeCell ref="C3:C5"/>
    <mergeCell ref="D3:D5"/>
    <mergeCell ref="E3:E5"/>
    <mergeCell ref="F3:F5"/>
    <mergeCell ref="G3:G5"/>
    <mergeCell ref="H3:H5"/>
    <mergeCell ref="I3:I4"/>
    <mergeCell ref="J3:J4"/>
    <mergeCell ref="K3:K4"/>
    <mergeCell ref="L3:L4"/>
    <mergeCell ref="M3:M4"/>
  </mergeCells>
  <conditionalFormatting sqref="R6:R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310-4325-4D1D-9DC7-755BDE298A30}">
  <dimension ref="A1:AC110"/>
  <sheetViews>
    <sheetView zoomScale="50" zoomScaleNormal="50" workbookViewId="0">
      <selection activeCell="R16" sqref="R16"/>
    </sheetView>
  </sheetViews>
  <sheetFormatPr defaultColWidth="9" defaultRowHeight="21" x14ac:dyDescent="0.4"/>
  <cols>
    <col min="1" max="1" width="4.09765625" style="1" customWidth="1"/>
    <col min="2" max="2" width="4.8984375" style="1" customWidth="1"/>
    <col min="3" max="3" width="12.5" style="1" customWidth="1"/>
    <col min="4" max="4" width="6.8984375" style="1" customWidth="1"/>
    <col min="5" max="5" width="26" style="1" customWidth="1"/>
    <col min="6" max="6" width="12" style="1" customWidth="1"/>
    <col min="7" max="7" width="8.8984375" style="20" customWidth="1"/>
    <col min="8" max="8" width="22.09765625" style="1" customWidth="1"/>
    <col min="9" max="11" width="8.09765625" style="1" customWidth="1"/>
    <col min="12" max="12" width="20" style="1" customWidth="1"/>
    <col min="13" max="13" width="18.5" style="1" customWidth="1"/>
    <col min="14" max="14" width="7.5" style="1" bestFit="1" customWidth="1"/>
    <col min="15" max="16" width="7" style="1" customWidth="1"/>
    <col min="17" max="17" width="8" style="1" customWidth="1"/>
    <col min="18" max="18" width="8.59765625" style="1" customWidth="1"/>
    <col min="19" max="19" width="15.59765625" style="73" customWidth="1"/>
    <col min="20" max="20" width="12.59765625" style="73" customWidth="1"/>
    <col min="21" max="21" width="15.3984375" style="73" customWidth="1"/>
    <col min="22" max="22" width="12" style="73" bestFit="1" customWidth="1"/>
    <col min="23" max="23" width="9" style="74"/>
    <col min="24" max="24" width="10.09765625" style="77" customWidth="1"/>
    <col min="25" max="25" width="10.5" style="78" customWidth="1"/>
    <col min="26" max="26" width="12.09765625" style="1" hidden="1" customWidth="1"/>
    <col min="27" max="27" width="12.09765625" hidden="1" customWidth="1"/>
    <col min="28" max="28" width="6" style="1" hidden="1" customWidth="1"/>
    <col min="29" max="29" width="9.796875" style="1" customWidth="1"/>
    <col min="30" max="35" width="9" style="1" customWidth="1"/>
    <col min="36" max="16384" width="9" style="1"/>
  </cols>
  <sheetData>
    <row r="1" spans="1:29" x14ac:dyDescent="0.4">
      <c r="P1" s="282"/>
      <c r="Q1" s="282"/>
      <c r="R1" s="282"/>
      <c r="X1" s="349" t="s">
        <v>191</v>
      </c>
      <c r="Y1" s="349"/>
    </row>
    <row r="2" spans="1:29" ht="39.75" customHeight="1" x14ac:dyDescent="0.55000000000000004">
      <c r="C2" s="350" t="s">
        <v>342</v>
      </c>
      <c r="D2" s="350"/>
      <c r="E2" s="350"/>
      <c r="F2" s="350"/>
      <c r="G2" s="350"/>
      <c r="H2" s="350"/>
      <c r="I2" s="350"/>
      <c r="J2" s="350"/>
      <c r="K2" s="76" t="s">
        <v>562</v>
      </c>
      <c r="AA2" s="79" t="s">
        <v>562</v>
      </c>
      <c r="AB2" s="19">
        <v>9</v>
      </c>
    </row>
    <row r="3" spans="1:29" s="88" customFormat="1" ht="49.2" customHeight="1" x14ac:dyDescent="0.4">
      <c r="A3" s="80" t="s">
        <v>193</v>
      </c>
      <c r="B3" s="80" t="s">
        <v>194</v>
      </c>
      <c r="C3" s="80" t="s">
        <v>195</v>
      </c>
      <c r="D3" s="80" t="s">
        <v>196</v>
      </c>
      <c r="E3" s="80" t="s">
        <v>197</v>
      </c>
      <c r="F3" s="80" t="s">
        <v>102</v>
      </c>
      <c r="G3" s="80" t="s">
        <v>198</v>
      </c>
      <c r="H3" s="80" t="s">
        <v>199</v>
      </c>
      <c r="I3" s="80" t="s">
        <v>200</v>
      </c>
      <c r="J3" s="80" t="s">
        <v>201</v>
      </c>
      <c r="K3" s="80" t="s">
        <v>202</v>
      </c>
      <c r="L3" s="80" t="s">
        <v>203</v>
      </c>
      <c r="M3" s="80" t="s">
        <v>204</v>
      </c>
      <c r="N3" s="81" t="s">
        <v>205</v>
      </c>
      <c r="O3" s="81" t="s">
        <v>343</v>
      </c>
      <c r="P3" s="81" t="s">
        <v>207</v>
      </c>
      <c r="Q3" s="82" t="s">
        <v>208</v>
      </c>
      <c r="R3" s="81" t="s">
        <v>209</v>
      </c>
      <c r="S3" s="83" t="s">
        <v>210</v>
      </c>
      <c r="T3" s="83" t="s">
        <v>211</v>
      </c>
      <c r="U3" s="84" t="s">
        <v>212</v>
      </c>
      <c r="V3" s="85" t="s">
        <v>213</v>
      </c>
      <c r="W3" s="86" t="s">
        <v>214</v>
      </c>
      <c r="X3" s="87" t="s">
        <v>215</v>
      </c>
      <c r="Y3" s="87" t="s">
        <v>344</v>
      </c>
      <c r="Z3" s="1"/>
      <c r="AC3" s="259" t="s">
        <v>564</v>
      </c>
    </row>
    <row r="4" spans="1:29" x14ac:dyDescent="0.4">
      <c r="A4" s="89">
        <v>1</v>
      </c>
      <c r="B4" s="90">
        <v>8</v>
      </c>
      <c r="C4" s="91" t="s">
        <v>95</v>
      </c>
      <c r="D4" s="92" t="s">
        <v>5</v>
      </c>
      <c r="E4" s="91" t="s">
        <v>253</v>
      </c>
      <c r="F4" s="91" t="s">
        <v>106</v>
      </c>
      <c r="G4" s="93">
        <v>392</v>
      </c>
      <c r="H4" s="91" t="s">
        <v>121</v>
      </c>
      <c r="I4" s="94">
        <v>2.63</v>
      </c>
      <c r="J4" s="94">
        <v>2.48</v>
      </c>
      <c r="K4" s="94">
        <v>0.64</v>
      </c>
      <c r="L4" s="94">
        <v>331490966.06999999</v>
      </c>
      <c r="M4" s="94">
        <v>54155388.75</v>
      </c>
      <c r="N4" s="53">
        <v>1</v>
      </c>
      <c r="O4" s="95">
        <v>0</v>
      </c>
      <c r="P4" s="95">
        <v>0</v>
      </c>
      <c r="Q4" s="95" t="s">
        <v>341</v>
      </c>
      <c r="R4" s="54">
        <v>1</v>
      </c>
      <c r="S4" s="96">
        <v>6017265.416666667</v>
      </c>
      <c r="T4" s="96">
        <v>55.08996913312712</v>
      </c>
      <c r="U4" s="96">
        <v>0.39588451611668435</v>
      </c>
      <c r="V4" s="97">
        <v>2300.2155674366641</v>
      </c>
      <c r="W4" s="4" t="s">
        <v>108</v>
      </c>
      <c r="X4" s="4">
        <v>16</v>
      </c>
      <c r="Y4" s="4">
        <v>13</v>
      </c>
      <c r="AC4" s="252">
        <v>144113</v>
      </c>
    </row>
    <row r="5" spans="1:29" x14ac:dyDescent="0.4">
      <c r="A5" s="89">
        <v>2</v>
      </c>
      <c r="B5" s="90">
        <v>8</v>
      </c>
      <c r="C5" s="91" t="s">
        <v>95</v>
      </c>
      <c r="D5" s="92" t="s">
        <v>63</v>
      </c>
      <c r="E5" s="91" t="s">
        <v>254</v>
      </c>
      <c r="F5" s="91" t="s">
        <v>105</v>
      </c>
      <c r="G5" s="93">
        <v>30</v>
      </c>
      <c r="H5" s="91" t="s">
        <v>122</v>
      </c>
      <c r="I5" s="94">
        <v>5.07</v>
      </c>
      <c r="J5" s="94">
        <v>4.5599999999999996</v>
      </c>
      <c r="K5" s="94">
        <v>2.78</v>
      </c>
      <c r="L5" s="94">
        <v>38533038.079999998</v>
      </c>
      <c r="M5" s="94">
        <v>-18883888.850000001</v>
      </c>
      <c r="N5" s="53">
        <v>0</v>
      </c>
      <c r="O5" s="95">
        <v>1</v>
      </c>
      <c r="P5" s="95">
        <v>0</v>
      </c>
      <c r="Q5" s="95">
        <v>18.3</v>
      </c>
      <c r="R5" s="54">
        <v>1</v>
      </c>
      <c r="S5" s="96">
        <v>-2098209.8722222224</v>
      </c>
      <c r="T5" s="96">
        <v>-18.364720607852973</v>
      </c>
      <c r="U5" s="96">
        <v>0.37131950483096904</v>
      </c>
      <c r="V5" s="97">
        <v>707.97652047696909</v>
      </c>
      <c r="W5" s="4" t="s">
        <v>109</v>
      </c>
      <c r="X5" s="4">
        <v>6</v>
      </c>
      <c r="Y5" s="4">
        <v>4</v>
      </c>
      <c r="AC5" s="252">
        <v>54427</v>
      </c>
    </row>
    <row r="6" spans="1:29" x14ac:dyDescent="0.4">
      <c r="A6" s="89">
        <v>3</v>
      </c>
      <c r="B6" s="90">
        <v>8</v>
      </c>
      <c r="C6" s="91" t="s">
        <v>95</v>
      </c>
      <c r="D6" s="92" t="s">
        <v>64</v>
      </c>
      <c r="E6" s="91" t="s">
        <v>255</v>
      </c>
      <c r="F6" s="91" t="s">
        <v>105</v>
      </c>
      <c r="G6" s="93">
        <v>40</v>
      </c>
      <c r="H6" s="91" t="s">
        <v>122</v>
      </c>
      <c r="I6" s="94">
        <v>4.13</v>
      </c>
      <c r="J6" s="94">
        <v>3.79</v>
      </c>
      <c r="K6" s="94">
        <v>2.35</v>
      </c>
      <c r="L6" s="94">
        <v>41033092.799999997</v>
      </c>
      <c r="M6" s="94">
        <v>-22426938.460000001</v>
      </c>
      <c r="N6" s="53">
        <v>0</v>
      </c>
      <c r="O6" s="95">
        <v>1</v>
      </c>
      <c r="P6" s="95">
        <v>0</v>
      </c>
      <c r="Q6" s="95">
        <v>16.399999999999999</v>
      </c>
      <c r="R6" s="54">
        <v>1</v>
      </c>
      <c r="S6" s="96">
        <v>-2491882.0511111114</v>
      </c>
      <c r="T6" s="96">
        <v>-16.466707475862933</v>
      </c>
      <c r="U6" s="96">
        <v>0.4216477639477092</v>
      </c>
      <c r="V6" s="97">
        <v>688.63647165441546</v>
      </c>
      <c r="W6" s="4" t="s">
        <v>109</v>
      </c>
      <c r="X6" s="4">
        <v>6</v>
      </c>
      <c r="Y6" s="4">
        <v>6</v>
      </c>
      <c r="AC6" s="252">
        <v>59586</v>
      </c>
    </row>
    <row r="7" spans="1:29" x14ac:dyDescent="0.4">
      <c r="A7" s="89">
        <v>4</v>
      </c>
      <c r="B7" s="90">
        <v>8</v>
      </c>
      <c r="C7" s="91" t="s">
        <v>95</v>
      </c>
      <c r="D7" s="92" t="s">
        <v>65</v>
      </c>
      <c r="E7" s="91" t="s">
        <v>256</v>
      </c>
      <c r="F7" s="91" t="s">
        <v>105</v>
      </c>
      <c r="G7" s="93">
        <v>43</v>
      </c>
      <c r="H7" s="91" t="s">
        <v>123</v>
      </c>
      <c r="I7" s="94">
        <v>3.78</v>
      </c>
      <c r="J7" s="94">
        <v>3.33</v>
      </c>
      <c r="K7" s="94">
        <v>1.18</v>
      </c>
      <c r="L7" s="94">
        <v>29500965.120000001</v>
      </c>
      <c r="M7" s="94">
        <v>-24990740.579999998</v>
      </c>
      <c r="N7" s="53">
        <v>0</v>
      </c>
      <c r="O7" s="95">
        <v>1</v>
      </c>
      <c r="P7" s="95">
        <v>0</v>
      </c>
      <c r="Q7" s="95">
        <v>10.6</v>
      </c>
      <c r="R7" s="54">
        <v>1</v>
      </c>
      <c r="S7" s="96">
        <v>-2776748.9533333331</v>
      </c>
      <c r="T7" s="96">
        <v>-10.624282430929064</v>
      </c>
      <c r="U7" s="96">
        <v>0.29607001152767676</v>
      </c>
      <c r="V7" s="97">
        <v>834.25612578474068</v>
      </c>
      <c r="W7" s="4" t="s">
        <v>109</v>
      </c>
      <c r="X7" s="4">
        <v>5</v>
      </c>
      <c r="Y7" s="4">
        <v>5</v>
      </c>
      <c r="AC7" s="252">
        <v>35362</v>
      </c>
    </row>
    <row r="8" spans="1:29" x14ac:dyDescent="0.4">
      <c r="A8" s="89">
        <v>5</v>
      </c>
      <c r="B8" s="90">
        <v>8</v>
      </c>
      <c r="C8" s="91" t="s">
        <v>95</v>
      </c>
      <c r="D8" s="92" t="s">
        <v>66</v>
      </c>
      <c r="E8" s="91" t="s">
        <v>257</v>
      </c>
      <c r="F8" s="91" t="s">
        <v>105</v>
      </c>
      <c r="G8" s="93">
        <v>36</v>
      </c>
      <c r="H8" s="91" t="s">
        <v>123</v>
      </c>
      <c r="I8" s="94">
        <v>2.58</v>
      </c>
      <c r="J8" s="94">
        <v>2.4</v>
      </c>
      <c r="K8" s="94">
        <v>0.99</v>
      </c>
      <c r="L8" s="94">
        <v>20930156.460000001</v>
      </c>
      <c r="M8" s="94">
        <v>-14325530.35</v>
      </c>
      <c r="N8" s="53">
        <v>0</v>
      </c>
      <c r="O8" s="95">
        <v>1</v>
      </c>
      <c r="P8" s="95">
        <v>0</v>
      </c>
      <c r="Q8" s="95">
        <v>13.1</v>
      </c>
      <c r="R8" s="54">
        <v>1</v>
      </c>
      <c r="S8" s="96">
        <v>-1591725.5944444444</v>
      </c>
      <c r="T8" s="96">
        <v>-13.149349695105704</v>
      </c>
      <c r="U8" s="96">
        <v>0.30979150626220003</v>
      </c>
      <c r="V8" s="97">
        <v>882.38433642495784</v>
      </c>
      <c r="W8" s="4" t="s">
        <v>109</v>
      </c>
      <c r="X8" s="4">
        <v>5</v>
      </c>
      <c r="Y8" s="4">
        <v>2</v>
      </c>
      <c r="AC8" s="252">
        <v>23720</v>
      </c>
    </row>
    <row r="9" spans="1:29" x14ac:dyDescent="0.4">
      <c r="A9" s="89">
        <v>6</v>
      </c>
      <c r="B9" s="90">
        <v>8</v>
      </c>
      <c r="C9" s="91" t="s">
        <v>95</v>
      </c>
      <c r="D9" s="92" t="s">
        <v>67</v>
      </c>
      <c r="E9" s="91" t="s">
        <v>258</v>
      </c>
      <c r="F9" s="91" t="s">
        <v>105</v>
      </c>
      <c r="G9" s="93">
        <v>30</v>
      </c>
      <c r="H9" s="91" t="s">
        <v>122</v>
      </c>
      <c r="I9" s="94">
        <v>1.61</v>
      </c>
      <c r="J9" s="94">
        <v>1.39</v>
      </c>
      <c r="K9" s="94">
        <v>0.27</v>
      </c>
      <c r="L9" s="94">
        <v>16182294.92</v>
      </c>
      <c r="M9" s="94">
        <v>-18892379.960000001</v>
      </c>
      <c r="N9" s="53">
        <v>1</v>
      </c>
      <c r="O9" s="95">
        <v>1</v>
      </c>
      <c r="P9" s="95">
        <v>0</v>
      </c>
      <c r="Q9" s="95">
        <v>7.7</v>
      </c>
      <c r="R9" s="54">
        <v>2</v>
      </c>
      <c r="S9" s="96">
        <v>-2099153.3288888889</v>
      </c>
      <c r="T9" s="96">
        <v>-7.7089627981418172</v>
      </c>
      <c r="U9" s="96">
        <v>0.14879802905961861</v>
      </c>
      <c r="V9" s="97">
        <v>351.65141727150245</v>
      </c>
      <c r="W9" s="4" t="s">
        <v>109</v>
      </c>
      <c r="X9" s="4">
        <v>6</v>
      </c>
      <c r="Y9" s="4">
        <v>5</v>
      </c>
      <c r="AC9" s="252">
        <v>46018</v>
      </c>
    </row>
    <row r="10" spans="1:29" x14ac:dyDescent="0.4">
      <c r="A10" s="89">
        <v>7</v>
      </c>
      <c r="B10" s="90">
        <v>8</v>
      </c>
      <c r="C10" s="91" t="s">
        <v>95</v>
      </c>
      <c r="D10" s="92" t="s">
        <v>68</v>
      </c>
      <c r="E10" s="91" t="s">
        <v>259</v>
      </c>
      <c r="F10" s="91" t="s">
        <v>105</v>
      </c>
      <c r="G10" s="93">
        <v>61</v>
      </c>
      <c r="H10" s="91" t="s">
        <v>122</v>
      </c>
      <c r="I10" s="94">
        <v>3.78</v>
      </c>
      <c r="J10" s="94">
        <v>3.36</v>
      </c>
      <c r="K10" s="94">
        <v>1.33</v>
      </c>
      <c r="L10" s="94">
        <v>49800497.979999997</v>
      </c>
      <c r="M10" s="94">
        <v>-22697008.600000001</v>
      </c>
      <c r="N10" s="53">
        <v>0</v>
      </c>
      <c r="O10" s="95">
        <v>1</v>
      </c>
      <c r="P10" s="95">
        <v>0</v>
      </c>
      <c r="Q10" s="95">
        <v>19.7</v>
      </c>
      <c r="R10" s="54">
        <v>1</v>
      </c>
      <c r="S10" s="96">
        <v>-2521889.8444444444</v>
      </c>
      <c r="T10" s="96">
        <v>-19.747293122142977</v>
      </c>
      <c r="U10" s="96">
        <v>0.3623310192405097</v>
      </c>
      <c r="V10" s="97">
        <v>649.60278074168764</v>
      </c>
      <c r="W10" s="4" t="s">
        <v>109</v>
      </c>
      <c r="X10" s="4">
        <v>6</v>
      </c>
      <c r="Y10" s="4">
        <v>8</v>
      </c>
      <c r="AC10" s="252">
        <v>76663</v>
      </c>
    </row>
    <row r="11" spans="1:29" x14ac:dyDescent="0.4">
      <c r="A11" s="89">
        <v>8</v>
      </c>
      <c r="B11" s="90">
        <v>8</v>
      </c>
      <c r="C11" s="91" t="s">
        <v>95</v>
      </c>
      <c r="D11" s="92" t="s">
        <v>69</v>
      </c>
      <c r="E11" s="91" t="s">
        <v>260</v>
      </c>
      <c r="F11" s="91" t="s">
        <v>105</v>
      </c>
      <c r="G11" s="93">
        <v>90</v>
      </c>
      <c r="H11" s="91" t="s">
        <v>128</v>
      </c>
      <c r="I11" s="94">
        <v>2.21</v>
      </c>
      <c r="J11" s="94">
        <v>1.88</v>
      </c>
      <c r="K11" s="94">
        <v>0.4</v>
      </c>
      <c r="L11" s="94">
        <v>51758277</v>
      </c>
      <c r="M11" s="94">
        <v>-38182111</v>
      </c>
      <c r="N11" s="53">
        <v>1</v>
      </c>
      <c r="O11" s="95">
        <v>1</v>
      </c>
      <c r="P11" s="95">
        <v>0</v>
      </c>
      <c r="Q11" s="95">
        <v>12.2</v>
      </c>
      <c r="R11" s="54">
        <v>2</v>
      </c>
      <c r="S11" s="96">
        <v>-4242456.777777778</v>
      </c>
      <c r="T11" s="96">
        <v>-12.200071729926089</v>
      </c>
      <c r="U11" s="96">
        <v>0.23218589361196437</v>
      </c>
      <c r="V11" s="97">
        <v>744.56271308350711</v>
      </c>
      <c r="W11" s="4" t="s">
        <v>111</v>
      </c>
      <c r="X11" s="4">
        <v>12</v>
      </c>
      <c r="Y11" s="4">
        <v>9</v>
      </c>
      <c r="AC11" s="252">
        <v>69515</v>
      </c>
    </row>
    <row r="12" spans="1:29" x14ac:dyDescent="0.4">
      <c r="A12" s="89">
        <v>9</v>
      </c>
      <c r="B12" s="90">
        <v>8</v>
      </c>
      <c r="C12" s="91" t="s">
        <v>95</v>
      </c>
      <c r="D12" s="92" t="s">
        <v>70</v>
      </c>
      <c r="E12" s="91" t="s">
        <v>261</v>
      </c>
      <c r="F12" s="91" t="s">
        <v>105</v>
      </c>
      <c r="G12" s="93">
        <v>48</v>
      </c>
      <c r="H12" s="91" t="s">
        <v>122</v>
      </c>
      <c r="I12" s="94">
        <v>3.57</v>
      </c>
      <c r="J12" s="94">
        <v>3.19</v>
      </c>
      <c r="K12" s="94">
        <v>1.17</v>
      </c>
      <c r="L12" s="94">
        <v>27497391.25</v>
      </c>
      <c r="M12" s="94">
        <v>-20550695.32</v>
      </c>
      <c r="N12" s="53">
        <v>0</v>
      </c>
      <c r="O12" s="95">
        <v>1</v>
      </c>
      <c r="P12" s="95">
        <v>0</v>
      </c>
      <c r="Q12" s="95">
        <v>12</v>
      </c>
      <c r="R12" s="54">
        <v>1</v>
      </c>
      <c r="S12" s="96">
        <v>-2283410.591111111</v>
      </c>
      <c r="T12" s="96">
        <v>-12.04224564650886</v>
      </c>
      <c r="U12" s="96">
        <v>0.26521535969950166</v>
      </c>
      <c r="V12" s="97">
        <v>527.4064723708691</v>
      </c>
      <c r="W12" s="4" t="s">
        <v>109</v>
      </c>
      <c r="X12" s="4">
        <v>6</v>
      </c>
      <c r="Y12" s="4">
        <v>6</v>
      </c>
      <c r="AC12" s="252">
        <v>52137</v>
      </c>
    </row>
    <row r="13" spans="1:29" x14ac:dyDescent="0.4">
      <c r="A13" s="89">
        <v>10</v>
      </c>
      <c r="B13" s="90">
        <v>8</v>
      </c>
      <c r="C13" s="91" t="s">
        <v>95</v>
      </c>
      <c r="D13" s="92" t="s">
        <v>71</v>
      </c>
      <c r="E13" s="91" t="s">
        <v>262</v>
      </c>
      <c r="F13" s="91" t="s">
        <v>105</v>
      </c>
      <c r="G13" s="93">
        <v>50</v>
      </c>
      <c r="H13" s="91" t="s">
        <v>122</v>
      </c>
      <c r="I13" s="94">
        <v>4.03</v>
      </c>
      <c r="J13" s="94">
        <v>3.43</v>
      </c>
      <c r="K13" s="94">
        <v>0.77</v>
      </c>
      <c r="L13" s="94">
        <v>32719297.73</v>
      </c>
      <c r="M13" s="94">
        <v>-27552999.57</v>
      </c>
      <c r="N13" s="53">
        <v>1</v>
      </c>
      <c r="O13" s="95">
        <v>1</v>
      </c>
      <c r="P13" s="95">
        <v>0</v>
      </c>
      <c r="Q13" s="95">
        <v>10.6</v>
      </c>
      <c r="R13" s="54">
        <v>2</v>
      </c>
      <c r="S13" s="96">
        <v>-3061444.3966666665</v>
      </c>
      <c r="T13" s="96">
        <v>-10.687536172672326</v>
      </c>
      <c r="U13" s="96">
        <v>0.27471439291596228</v>
      </c>
      <c r="V13" s="97">
        <v>564.14527621642128</v>
      </c>
      <c r="W13" s="4" t="s">
        <v>109</v>
      </c>
      <c r="X13" s="4">
        <v>6</v>
      </c>
      <c r="Y13" s="4">
        <v>7</v>
      </c>
      <c r="AC13" s="252">
        <v>57998</v>
      </c>
    </row>
    <row r="14" spans="1:29" x14ac:dyDescent="0.4">
      <c r="A14" s="89">
        <v>11</v>
      </c>
      <c r="B14" s="90">
        <v>8</v>
      </c>
      <c r="C14" s="91" t="s">
        <v>95</v>
      </c>
      <c r="D14" s="92" t="s">
        <v>76</v>
      </c>
      <c r="E14" s="91" t="s">
        <v>263</v>
      </c>
      <c r="F14" s="91" t="s">
        <v>105</v>
      </c>
      <c r="G14" s="93">
        <v>234</v>
      </c>
      <c r="H14" s="91" t="s">
        <v>125</v>
      </c>
      <c r="I14" s="94">
        <v>1.26</v>
      </c>
      <c r="J14" s="94">
        <v>1.1100000000000001</v>
      </c>
      <c r="K14" s="94">
        <v>0.17</v>
      </c>
      <c r="L14" s="94">
        <v>22436930.5</v>
      </c>
      <c r="M14" s="94">
        <v>13974994.98</v>
      </c>
      <c r="N14" s="53">
        <v>2</v>
      </c>
      <c r="O14" s="95">
        <v>0</v>
      </c>
      <c r="P14" s="95">
        <v>0</v>
      </c>
      <c r="Q14" s="95" t="s">
        <v>341</v>
      </c>
      <c r="R14" s="54">
        <v>2</v>
      </c>
      <c r="S14" s="96">
        <v>1552777.22</v>
      </c>
      <c r="T14" s="96">
        <v>14.44954898295069</v>
      </c>
      <c r="U14" s="96">
        <v>8.6514738286624066E-2</v>
      </c>
      <c r="V14" s="97">
        <v>273.67116545709581</v>
      </c>
      <c r="W14" s="4" t="s">
        <v>111</v>
      </c>
      <c r="X14" s="4">
        <v>13</v>
      </c>
      <c r="Y14" s="4">
        <v>10</v>
      </c>
      <c r="AC14" s="252">
        <v>81985</v>
      </c>
    </row>
    <row r="15" spans="1:29" x14ac:dyDescent="0.4">
      <c r="A15" s="89">
        <v>12</v>
      </c>
      <c r="B15" s="90">
        <v>8</v>
      </c>
      <c r="C15" s="91" t="s">
        <v>95</v>
      </c>
      <c r="D15" s="92" t="s">
        <v>87</v>
      </c>
      <c r="E15" s="91" t="s">
        <v>264</v>
      </c>
      <c r="F15" s="91" t="s">
        <v>105</v>
      </c>
      <c r="G15" s="93">
        <v>20</v>
      </c>
      <c r="H15" s="91" t="s">
        <v>126</v>
      </c>
      <c r="I15" s="94">
        <v>1.34</v>
      </c>
      <c r="J15" s="94">
        <v>1.1299999999999999</v>
      </c>
      <c r="K15" s="94">
        <v>0.27</v>
      </c>
      <c r="L15" s="94">
        <v>4532803.51</v>
      </c>
      <c r="M15" s="94">
        <v>-4697245.74</v>
      </c>
      <c r="N15" s="53">
        <v>2</v>
      </c>
      <c r="O15" s="95">
        <v>1</v>
      </c>
      <c r="P15" s="95">
        <v>0</v>
      </c>
      <c r="Q15" s="95">
        <v>8.6</v>
      </c>
      <c r="R15" s="54">
        <v>3</v>
      </c>
      <c r="S15" s="96">
        <v>-521916.19333333336</v>
      </c>
      <c r="T15" s="96">
        <v>-8.6849259860098353</v>
      </c>
      <c r="U15" s="96">
        <v>0.11825503163838817</v>
      </c>
      <c r="V15" s="97">
        <v>292.1373749677752</v>
      </c>
      <c r="W15" s="4" t="s">
        <v>112</v>
      </c>
      <c r="X15" s="4">
        <v>2</v>
      </c>
      <c r="Y15" s="4">
        <v>1</v>
      </c>
      <c r="AC15" s="252">
        <v>15516</v>
      </c>
    </row>
    <row r="16" spans="1:29" x14ac:dyDescent="0.4">
      <c r="A16" s="89">
        <v>13</v>
      </c>
      <c r="B16" s="90">
        <v>8</v>
      </c>
      <c r="C16" s="91" t="s">
        <v>89</v>
      </c>
      <c r="D16" s="92" t="s">
        <v>37</v>
      </c>
      <c r="E16" s="91" t="s">
        <v>265</v>
      </c>
      <c r="F16" s="91" t="s">
        <v>106</v>
      </c>
      <c r="G16" s="93">
        <v>273</v>
      </c>
      <c r="H16" s="91" t="s">
        <v>121</v>
      </c>
      <c r="I16" s="94">
        <v>3.13</v>
      </c>
      <c r="J16" s="94">
        <v>2.78</v>
      </c>
      <c r="K16" s="94">
        <v>1.23</v>
      </c>
      <c r="L16" s="94">
        <v>219445081.53</v>
      </c>
      <c r="M16" s="94">
        <v>-61511330.060000002</v>
      </c>
      <c r="N16" s="53">
        <v>0</v>
      </c>
      <c r="O16" s="95">
        <v>1</v>
      </c>
      <c r="P16" s="95">
        <v>0</v>
      </c>
      <c r="Q16" s="95">
        <v>32.1</v>
      </c>
      <c r="R16" s="54">
        <v>1</v>
      </c>
      <c r="S16" s="96">
        <v>-6834592.2288888888</v>
      </c>
      <c r="T16" s="96">
        <v>-32.107999157935943</v>
      </c>
      <c r="U16" s="96">
        <v>0.36554404152984493</v>
      </c>
      <c r="V16" s="97">
        <v>2361.6560646792941</v>
      </c>
      <c r="W16" s="4" t="s">
        <v>108</v>
      </c>
      <c r="X16" s="4">
        <v>16</v>
      </c>
      <c r="Y16" s="4">
        <v>12</v>
      </c>
      <c r="AC16" s="252">
        <v>92920</v>
      </c>
    </row>
    <row r="17" spans="1:29" x14ac:dyDescent="0.4">
      <c r="A17" s="89">
        <v>14</v>
      </c>
      <c r="B17" s="90">
        <v>8</v>
      </c>
      <c r="C17" s="91" t="s">
        <v>89</v>
      </c>
      <c r="D17" s="92" t="s">
        <v>38</v>
      </c>
      <c r="E17" s="91" t="s">
        <v>266</v>
      </c>
      <c r="F17" s="91" t="s">
        <v>105</v>
      </c>
      <c r="G17" s="93">
        <v>37</v>
      </c>
      <c r="H17" s="91" t="s">
        <v>122</v>
      </c>
      <c r="I17" s="94">
        <v>3.84</v>
      </c>
      <c r="J17" s="94">
        <v>3.52</v>
      </c>
      <c r="K17" s="94">
        <v>1.43</v>
      </c>
      <c r="L17" s="94">
        <v>41348314.990000002</v>
      </c>
      <c r="M17" s="94">
        <v>-16356028.279999999</v>
      </c>
      <c r="N17" s="53">
        <v>0</v>
      </c>
      <c r="O17" s="95">
        <v>1</v>
      </c>
      <c r="P17" s="95">
        <v>0</v>
      </c>
      <c r="Q17" s="95">
        <v>22.7</v>
      </c>
      <c r="R17" s="54">
        <v>1</v>
      </c>
      <c r="S17" s="96">
        <v>-1817336.4755555554</v>
      </c>
      <c r="T17" s="96">
        <v>-22.752151594470099</v>
      </c>
      <c r="U17" s="96">
        <v>0.38184715668975333</v>
      </c>
      <c r="V17" s="97">
        <v>933.6234417901012</v>
      </c>
      <c r="W17" s="4" t="s">
        <v>109</v>
      </c>
      <c r="X17" s="4">
        <v>6</v>
      </c>
      <c r="Y17" s="4">
        <v>7</v>
      </c>
      <c r="AC17" s="252">
        <v>44288</v>
      </c>
    </row>
    <row r="18" spans="1:29" x14ac:dyDescent="0.4">
      <c r="A18" s="89">
        <v>15</v>
      </c>
      <c r="B18" s="90">
        <v>8</v>
      </c>
      <c r="C18" s="91" t="s">
        <v>89</v>
      </c>
      <c r="D18" s="92" t="s">
        <v>40</v>
      </c>
      <c r="E18" s="91" t="s">
        <v>267</v>
      </c>
      <c r="F18" s="91" t="s">
        <v>105</v>
      </c>
      <c r="G18" s="93">
        <v>73</v>
      </c>
      <c r="H18" s="91" t="s">
        <v>186</v>
      </c>
      <c r="I18" s="94">
        <v>1.57</v>
      </c>
      <c r="J18" s="94">
        <v>1.4</v>
      </c>
      <c r="K18" s="94">
        <v>0.37</v>
      </c>
      <c r="L18" s="94">
        <v>17727236.629999999</v>
      </c>
      <c r="M18" s="94">
        <v>-13351782.6</v>
      </c>
      <c r="N18" s="53">
        <v>1</v>
      </c>
      <c r="O18" s="95">
        <v>1</v>
      </c>
      <c r="P18" s="95">
        <v>0</v>
      </c>
      <c r="Q18" s="95">
        <v>11.9</v>
      </c>
      <c r="R18" s="54">
        <v>2</v>
      </c>
      <c r="S18" s="96">
        <v>-1483531.4</v>
      </c>
      <c r="T18" s="98">
        <v>-11.949350468753138</v>
      </c>
      <c r="U18" s="96">
        <v>0.11943255664162569</v>
      </c>
      <c r="V18" s="97">
        <v>247.58364589880028</v>
      </c>
      <c r="W18" s="4" t="s">
        <v>110</v>
      </c>
      <c r="X18" s="4">
        <v>9</v>
      </c>
      <c r="Y18" s="4">
        <v>9</v>
      </c>
      <c r="AC18" s="252">
        <v>71601</v>
      </c>
    </row>
    <row r="19" spans="1:29" x14ac:dyDescent="0.4">
      <c r="A19" s="89">
        <v>16</v>
      </c>
      <c r="B19" s="90">
        <v>8</v>
      </c>
      <c r="C19" s="91" t="s">
        <v>89</v>
      </c>
      <c r="D19" s="92" t="s">
        <v>43</v>
      </c>
      <c r="E19" s="91" t="s">
        <v>268</v>
      </c>
      <c r="F19" s="91" t="s">
        <v>105</v>
      </c>
      <c r="G19" s="93">
        <v>125</v>
      </c>
      <c r="H19" s="91" t="s">
        <v>125</v>
      </c>
      <c r="I19" s="94">
        <v>3.75</v>
      </c>
      <c r="J19" s="94">
        <v>3.41</v>
      </c>
      <c r="K19" s="94">
        <v>0.84</v>
      </c>
      <c r="L19" s="94">
        <v>87572898.019999996</v>
      </c>
      <c r="M19" s="94">
        <v>-24814687.609999999</v>
      </c>
      <c r="N19" s="53">
        <v>0</v>
      </c>
      <c r="O19" s="95">
        <v>1</v>
      </c>
      <c r="P19" s="95">
        <v>0</v>
      </c>
      <c r="Q19" s="95">
        <v>31.7</v>
      </c>
      <c r="R19" s="54">
        <v>1</v>
      </c>
      <c r="S19" s="96">
        <v>-2757187.5122222221</v>
      </c>
      <c r="T19" s="98">
        <v>-31.761676575061266</v>
      </c>
      <c r="U19" s="96">
        <v>0.4907823015567756</v>
      </c>
      <c r="V19" s="97">
        <v>1008.044961898842</v>
      </c>
      <c r="W19" s="4" t="s">
        <v>111</v>
      </c>
      <c r="X19" s="4">
        <v>13</v>
      </c>
      <c r="Y19" s="4">
        <v>10</v>
      </c>
      <c r="AC19" s="252">
        <v>86874</v>
      </c>
    </row>
    <row r="20" spans="1:29" x14ac:dyDescent="0.4">
      <c r="A20" s="89">
        <v>17</v>
      </c>
      <c r="B20" s="90">
        <v>8</v>
      </c>
      <c r="C20" s="91" t="s">
        <v>89</v>
      </c>
      <c r="D20" s="92" t="s">
        <v>44</v>
      </c>
      <c r="E20" s="91" t="s">
        <v>269</v>
      </c>
      <c r="F20" s="91" t="s">
        <v>105</v>
      </c>
      <c r="G20" s="93">
        <v>41</v>
      </c>
      <c r="H20" s="91" t="s">
        <v>122</v>
      </c>
      <c r="I20" s="94">
        <v>3.68</v>
      </c>
      <c r="J20" s="94">
        <v>3.26</v>
      </c>
      <c r="K20" s="94">
        <v>1.1000000000000001</v>
      </c>
      <c r="L20" s="94">
        <v>34287137.579999998</v>
      </c>
      <c r="M20" s="94">
        <v>-21068896.699999999</v>
      </c>
      <c r="N20" s="53">
        <v>0</v>
      </c>
      <c r="O20" s="95">
        <v>1</v>
      </c>
      <c r="P20" s="95">
        <v>0</v>
      </c>
      <c r="Q20" s="95">
        <v>14.6</v>
      </c>
      <c r="R20" s="54">
        <v>1</v>
      </c>
      <c r="S20" s="96">
        <v>-2340988.5222222223</v>
      </c>
      <c r="T20" s="96">
        <v>-14.646435578185732</v>
      </c>
      <c r="U20" s="96">
        <v>0.33499918162364428</v>
      </c>
      <c r="V20" s="97">
        <v>984.470471459745</v>
      </c>
      <c r="W20" s="4" t="s">
        <v>109</v>
      </c>
      <c r="X20" s="4">
        <v>6</v>
      </c>
      <c r="Y20" s="4">
        <v>6</v>
      </c>
      <c r="AC20" s="252">
        <v>34828</v>
      </c>
    </row>
    <row r="21" spans="1:29" x14ac:dyDescent="0.4">
      <c r="A21" s="89">
        <v>18</v>
      </c>
      <c r="B21" s="90">
        <v>8</v>
      </c>
      <c r="C21" s="91" t="s">
        <v>89</v>
      </c>
      <c r="D21" s="92" t="s">
        <v>45</v>
      </c>
      <c r="E21" s="91" t="s">
        <v>270</v>
      </c>
      <c r="F21" s="91" t="s">
        <v>105</v>
      </c>
      <c r="G21" s="93">
        <v>52</v>
      </c>
      <c r="H21" s="91" t="s">
        <v>122</v>
      </c>
      <c r="I21" s="94">
        <v>5.03</v>
      </c>
      <c r="J21" s="94">
        <v>4.51</v>
      </c>
      <c r="K21" s="94">
        <v>1.7</v>
      </c>
      <c r="L21" s="94">
        <v>50344307.82</v>
      </c>
      <c r="M21" s="94">
        <v>-784419.79</v>
      </c>
      <c r="N21" s="53">
        <v>0</v>
      </c>
      <c r="O21" s="95">
        <v>1</v>
      </c>
      <c r="P21" s="95">
        <v>0</v>
      </c>
      <c r="Q21" s="95">
        <v>577.6</v>
      </c>
      <c r="R21" s="54">
        <v>1</v>
      </c>
      <c r="S21" s="96">
        <v>-87157.75444444445</v>
      </c>
      <c r="T21" s="96">
        <v>-577.62281900103517</v>
      </c>
      <c r="U21" s="96">
        <v>0.48595154774601856</v>
      </c>
      <c r="V21" s="97">
        <v>1335.6762129894937</v>
      </c>
      <c r="W21" s="4" t="s">
        <v>109</v>
      </c>
      <c r="X21" s="4">
        <v>6</v>
      </c>
      <c r="Y21" s="4">
        <v>7</v>
      </c>
      <c r="AC21" s="252">
        <v>37692</v>
      </c>
    </row>
    <row r="22" spans="1:29" x14ac:dyDescent="0.4">
      <c r="A22" s="89">
        <v>19</v>
      </c>
      <c r="B22" s="90">
        <v>8</v>
      </c>
      <c r="C22" s="91" t="s">
        <v>89</v>
      </c>
      <c r="D22" s="92" t="s">
        <v>46</v>
      </c>
      <c r="E22" s="91" t="s">
        <v>271</v>
      </c>
      <c r="F22" s="91" t="s">
        <v>105</v>
      </c>
      <c r="G22" s="93">
        <v>38</v>
      </c>
      <c r="H22" s="91" t="s">
        <v>122</v>
      </c>
      <c r="I22" s="94">
        <v>2.04</v>
      </c>
      <c r="J22" s="94">
        <v>1.87</v>
      </c>
      <c r="K22" s="94">
        <v>0.73</v>
      </c>
      <c r="L22" s="94">
        <v>21811849.73</v>
      </c>
      <c r="M22" s="94">
        <v>-15305177.91</v>
      </c>
      <c r="N22" s="53">
        <v>1</v>
      </c>
      <c r="O22" s="95">
        <v>1</v>
      </c>
      <c r="P22" s="95">
        <v>0</v>
      </c>
      <c r="Q22" s="95">
        <v>12.8</v>
      </c>
      <c r="R22" s="54">
        <v>2</v>
      </c>
      <c r="S22" s="96">
        <v>-1700575.3233333332</v>
      </c>
      <c r="T22" s="96">
        <v>-12.826159141981513</v>
      </c>
      <c r="U22" s="96">
        <v>0.24025098400156791</v>
      </c>
      <c r="V22" s="97">
        <v>548.89148246011371</v>
      </c>
      <c r="W22" s="4" t="s">
        <v>109</v>
      </c>
      <c r="X22" s="4">
        <v>6</v>
      </c>
      <c r="Y22" s="4">
        <v>6</v>
      </c>
      <c r="AC22" s="252">
        <v>39738</v>
      </c>
    </row>
    <row r="23" spans="1:29" x14ac:dyDescent="0.4">
      <c r="A23" s="89">
        <v>20</v>
      </c>
      <c r="B23" s="90">
        <v>8</v>
      </c>
      <c r="C23" s="91" t="s">
        <v>89</v>
      </c>
      <c r="D23" s="92" t="s">
        <v>47</v>
      </c>
      <c r="E23" s="91" t="s">
        <v>272</v>
      </c>
      <c r="F23" s="91" t="s">
        <v>105</v>
      </c>
      <c r="G23" s="93">
        <v>32</v>
      </c>
      <c r="H23" s="91" t="s">
        <v>126</v>
      </c>
      <c r="I23" s="94">
        <v>1.58</v>
      </c>
      <c r="J23" s="94">
        <v>1.38</v>
      </c>
      <c r="K23" s="94">
        <v>0.19</v>
      </c>
      <c r="L23" s="94">
        <v>6450640.3399999999</v>
      </c>
      <c r="M23" s="94">
        <v>-10067923.619999999</v>
      </c>
      <c r="N23" s="53">
        <v>1</v>
      </c>
      <c r="O23" s="95">
        <v>1</v>
      </c>
      <c r="P23" s="95">
        <v>1</v>
      </c>
      <c r="Q23" s="95">
        <v>5.7</v>
      </c>
      <c r="R23" s="54">
        <v>3</v>
      </c>
      <c r="S23" s="96">
        <v>-1118658.18</v>
      </c>
      <c r="T23" s="96">
        <v>-5.766408770192875</v>
      </c>
      <c r="U23" s="96">
        <v>0.12028864194444054</v>
      </c>
      <c r="V23" s="97">
        <v>458.98963569090648</v>
      </c>
      <c r="W23" s="4" t="s">
        <v>112</v>
      </c>
      <c r="X23" s="4">
        <v>2</v>
      </c>
      <c r="Y23" s="4">
        <v>2</v>
      </c>
      <c r="AC23" s="252">
        <v>14054</v>
      </c>
    </row>
    <row r="24" spans="1:29" x14ac:dyDescent="0.4">
      <c r="A24" s="89">
        <v>21</v>
      </c>
      <c r="B24" s="90">
        <v>8</v>
      </c>
      <c r="C24" s="91" t="s">
        <v>92</v>
      </c>
      <c r="D24" s="92" t="s">
        <v>2</v>
      </c>
      <c r="E24" s="91" t="s">
        <v>273</v>
      </c>
      <c r="F24" s="91" t="s">
        <v>106</v>
      </c>
      <c r="G24" s="93">
        <v>558</v>
      </c>
      <c r="H24" s="91" t="s">
        <v>127</v>
      </c>
      <c r="I24" s="94">
        <v>2.48</v>
      </c>
      <c r="J24" s="94">
        <v>2.2599999999999998</v>
      </c>
      <c r="K24" s="94">
        <v>0.7</v>
      </c>
      <c r="L24" s="94">
        <v>393687365.29000002</v>
      </c>
      <c r="M24" s="94">
        <v>563769394.99000001</v>
      </c>
      <c r="N24" s="53">
        <v>1</v>
      </c>
      <c r="O24" s="95">
        <v>0</v>
      </c>
      <c r="P24" s="95">
        <v>0</v>
      </c>
      <c r="Q24" s="95" t="s">
        <v>341</v>
      </c>
      <c r="R24" s="54">
        <v>1</v>
      </c>
      <c r="S24" s="96">
        <v>62641043.887777776</v>
      </c>
      <c r="T24" s="96">
        <v>6.2848148890254114</v>
      </c>
      <c r="U24" s="96">
        <v>0.38463438638407599</v>
      </c>
      <c r="V24" s="97">
        <v>3186.203992311428</v>
      </c>
      <c r="W24" s="4" t="s">
        <v>108</v>
      </c>
      <c r="X24" s="4">
        <v>17</v>
      </c>
      <c r="Y24" s="4">
        <v>13</v>
      </c>
      <c r="AC24" s="252">
        <v>123560</v>
      </c>
    </row>
    <row r="25" spans="1:29" x14ac:dyDescent="0.4">
      <c r="A25" s="89">
        <v>22</v>
      </c>
      <c r="B25" s="90">
        <v>8</v>
      </c>
      <c r="C25" s="91" t="s">
        <v>92</v>
      </c>
      <c r="D25" s="92" t="s">
        <v>27</v>
      </c>
      <c r="E25" s="91" t="s">
        <v>274</v>
      </c>
      <c r="F25" s="91" t="s">
        <v>105</v>
      </c>
      <c r="G25" s="93">
        <v>30</v>
      </c>
      <c r="H25" s="91" t="s">
        <v>123</v>
      </c>
      <c r="I25" s="94">
        <v>4.0199999999999996</v>
      </c>
      <c r="J25" s="94">
        <v>3.84</v>
      </c>
      <c r="K25" s="94">
        <v>2.1800000000000002</v>
      </c>
      <c r="L25" s="94">
        <v>40079453.340000004</v>
      </c>
      <c r="M25" s="94">
        <v>-11245552.18</v>
      </c>
      <c r="N25" s="53">
        <v>0</v>
      </c>
      <c r="O25" s="95">
        <v>1</v>
      </c>
      <c r="P25" s="95">
        <v>0</v>
      </c>
      <c r="Q25" s="95">
        <v>32</v>
      </c>
      <c r="R25" s="54">
        <v>1</v>
      </c>
      <c r="S25" s="96">
        <v>-1249505.7977777778</v>
      </c>
      <c r="T25" s="96">
        <v>-32.076244393007656</v>
      </c>
      <c r="U25" s="96">
        <v>0.49989191111845488</v>
      </c>
      <c r="V25" s="97">
        <v>1516.3231439164649</v>
      </c>
      <c r="W25" s="4" t="s">
        <v>109</v>
      </c>
      <c r="X25" s="4">
        <v>5</v>
      </c>
      <c r="Y25" s="4">
        <v>5</v>
      </c>
      <c r="AC25" s="252">
        <v>26432</v>
      </c>
    </row>
    <row r="26" spans="1:29" x14ac:dyDescent="0.4">
      <c r="A26" s="89">
        <v>23</v>
      </c>
      <c r="B26" s="90">
        <v>8</v>
      </c>
      <c r="C26" s="91" t="s">
        <v>92</v>
      </c>
      <c r="D26" s="92" t="s">
        <v>28</v>
      </c>
      <c r="E26" s="91" t="s">
        <v>275</v>
      </c>
      <c r="F26" s="91" t="s">
        <v>105</v>
      </c>
      <c r="G26" s="93">
        <v>59</v>
      </c>
      <c r="H26" s="91" t="s">
        <v>122</v>
      </c>
      <c r="I26" s="94">
        <v>1.85</v>
      </c>
      <c r="J26" s="94">
        <v>1.61</v>
      </c>
      <c r="K26" s="94">
        <v>0.33</v>
      </c>
      <c r="L26" s="94">
        <v>31893823.600000001</v>
      </c>
      <c r="M26" s="94">
        <v>-5191295.13</v>
      </c>
      <c r="N26" s="53">
        <v>1</v>
      </c>
      <c r="O26" s="95">
        <v>1</v>
      </c>
      <c r="P26" s="95">
        <v>0</v>
      </c>
      <c r="Q26" s="95">
        <v>55.2</v>
      </c>
      <c r="R26" s="54">
        <v>2</v>
      </c>
      <c r="S26" s="96">
        <v>-576810.56999999995</v>
      </c>
      <c r="T26" s="96">
        <v>-55.293410451892385</v>
      </c>
      <c r="U26" s="96">
        <v>0.25519777917710834</v>
      </c>
      <c r="V26" s="97">
        <v>524.32800026303676</v>
      </c>
      <c r="W26" s="4" t="s">
        <v>109</v>
      </c>
      <c r="X26" s="4">
        <v>6</v>
      </c>
      <c r="Y26" s="4">
        <v>8</v>
      </c>
      <c r="AC26" s="252">
        <v>60828</v>
      </c>
    </row>
    <row r="27" spans="1:29" x14ac:dyDescent="0.4">
      <c r="A27" s="89">
        <v>24</v>
      </c>
      <c r="B27" s="90">
        <v>8</v>
      </c>
      <c r="C27" s="91" t="s">
        <v>92</v>
      </c>
      <c r="D27" s="92" t="s">
        <v>29</v>
      </c>
      <c r="E27" s="91" t="s">
        <v>276</v>
      </c>
      <c r="F27" s="91" t="s">
        <v>105</v>
      </c>
      <c r="G27" s="93">
        <v>34</v>
      </c>
      <c r="H27" s="91" t="s">
        <v>122</v>
      </c>
      <c r="I27" s="94">
        <v>2.69</v>
      </c>
      <c r="J27" s="94">
        <v>2.16</v>
      </c>
      <c r="K27" s="94">
        <v>0.84</v>
      </c>
      <c r="L27" s="94">
        <v>35496812.57</v>
      </c>
      <c r="M27" s="94">
        <v>-1079625.53</v>
      </c>
      <c r="N27" s="53">
        <v>0</v>
      </c>
      <c r="O27" s="95">
        <v>1</v>
      </c>
      <c r="P27" s="95">
        <v>0</v>
      </c>
      <c r="Q27" s="95">
        <v>295.89999999999998</v>
      </c>
      <c r="R27" s="54">
        <v>1</v>
      </c>
      <c r="S27" s="96">
        <v>-119958.39222222223</v>
      </c>
      <c r="T27" s="96">
        <v>-295.9093725117819</v>
      </c>
      <c r="U27" s="99">
        <v>0.37323895068872054</v>
      </c>
      <c r="V27" s="97">
        <v>839.6445399280916</v>
      </c>
      <c r="W27" s="4" t="s">
        <v>109</v>
      </c>
      <c r="X27" s="4">
        <v>6</v>
      </c>
      <c r="Y27" s="4">
        <v>7</v>
      </c>
      <c r="AC27" s="252">
        <v>42276</v>
      </c>
    </row>
    <row r="28" spans="1:29" x14ac:dyDescent="0.4">
      <c r="A28" s="89">
        <v>25</v>
      </c>
      <c r="B28" s="90">
        <v>8</v>
      </c>
      <c r="C28" s="91" t="s">
        <v>92</v>
      </c>
      <c r="D28" s="92" t="s">
        <v>30</v>
      </c>
      <c r="E28" s="91" t="s">
        <v>277</v>
      </c>
      <c r="F28" s="91" t="s">
        <v>105</v>
      </c>
      <c r="G28" s="93">
        <v>20</v>
      </c>
      <c r="H28" s="91" t="s">
        <v>126</v>
      </c>
      <c r="I28" s="94">
        <v>1.25</v>
      </c>
      <c r="J28" s="94">
        <v>1.06</v>
      </c>
      <c r="K28" s="94">
        <v>0.18</v>
      </c>
      <c r="L28" s="94">
        <v>3261749.05</v>
      </c>
      <c r="M28" s="94">
        <v>-3975904.59</v>
      </c>
      <c r="N28" s="53">
        <v>2</v>
      </c>
      <c r="O28" s="95">
        <v>1</v>
      </c>
      <c r="P28" s="95">
        <v>0</v>
      </c>
      <c r="Q28" s="95">
        <v>7.3</v>
      </c>
      <c r="R28" s="54">
        <v>3</v>
      </c>
      <c r="S28" s="96">
        <v>-441767.17666666664</v>
      </c>
      <c r="T28" s="96">
        <v>-7.3834119470155599</v>
      </c>
      <c r="U28" s="99">
        <v>5.9914314120510757E-2</v>
      </c>
      <c r="V28" s="97">
        <v>279.04431944563265</v>
      </c>
      <c r="W28" s="4" t="s">
        <v>112</v>
      </c>
      <c r="X28" s="4">
        <v>2</v>
      </c>
      <c r="Y28" s="4">
        <v>2</v>
      </c>
      <c r="AC28" s="252">
        <v>11689</v>
      </c>
    </row>
    <row r="29" spans="1:29" x14ac:dyDescent="0.4">
      <c r="A29" s="89">
        <v>26</v>
      </c>
      <c r="B29" s="90">
        <v>8</v>
      </c>
      <c r="C29" s="91" t="s">
        <v>92</v>
      </c>
      <c r="D29" s="92" t="s">
        <v>31</v>
      </c>
      <c r="E29" s="91" t="s">
        <v>278</v>
      </c>
      <c r="F29" s="91" t="s">
        <v>105</v>
      </c>
      <c r="G29" s="93">
        <v>30</v>
      </c>
      <c r="H29" s="91" t="s">
        <v>123</v>
      </c>
      <c r="I29" s="94">
        <v>3.06</v>
      </c>
      <c r="J29" s="94">
        <v>2.81</v>
      </c>
      <c r="K29" s="94">
        <v>0.61</v>
      </c>
      <c r="L29" s="94">
        <v>21252002.66</v>
      </c>
      <c r="M29" s="94">
        <v>-7827745.1200000001</v>
      </c>
      <c r="N29" s="53">
        <v>1</v>
      </c>
      <c r="O29" s="95">
        <v>1</v>
      </c>
      <c r="P29" s="95">
        <v>0</v>
      </c>
      <c r="Q29" s="95">
        <v>24.4</v>
      </c>
      <c r="R29" s="54">
        <v>2</v>
      </c>
      <c r="S29" s="96">
        <v>-869749.4577777778</v>
      </c>
      <c r="T29" s="96">
        <v>-24.434625937335067</v>
      </c>
      <c r="U29" s="99">
        <v>0.33142962537304416</v>
      </c>
      <c r="V29" s="97">
        <v>940.89532297339179</v>
      </c>
      <c r="W29" s="4" t="s">
        <v>109</v>
      </c>
      <c r="X29" s="4">
        <v>5</v>
      </c>
      <c r="Y29" s="4">
        <v>4</v>
      </c>
      <c r="AC29" s="252">
        <v>22587</v>
      </c>
    </row>
    <row r="30" spans="1:29" x14ac:dyDescent="0.4">
      <c r="A30" s="89">
        <v>27</v>
      </c>
      <c r="B30" s="90">
        <v>8</v>
      </c>
      <c r="C30" s="91" t="s">
        <v>92</v>
      </c>
      <c r="D30" s="92" t="s">
        <v>32</v>
      </c>
      <c r="E30" s="91" t="s">
        <v>279</v>
      </c>
      <c r="F30" s="91" t="s">
        <v>105</v>
      </c>
      <c r="G30" s="93">
        <v>35</v>
      </c>
      <c r="H30" s="91" t="s">
        <v>123</v>
      </c>
      <c r="I30" s="94">
        <v>3.54</v>
      </c>
      <c r="J30" s="94">
        <v>3.2</v>
      </c>
      <c r="K30" s="94">
        <v>0.71</v>
      </c>
      <c r="L30" s="94">
        <v>33541752.859999999</v>
      </c>
      <c r="M30" s="94">
        <v>-17048411.91</v>
      </c>
      <c r="N30" s="53">
        <v>1</v>
      </c>
      <c r="O30" s="95">
        <v>1</v>
      </c>
      <c r="P30" s="95">
        <v>0</v>
      </c>
      <c r="Q30" s="95">
        <v>17.7</v>
      </c>
      <c r="R30" s="54">
        <v>2</v>
      </c>
      <c r="S30" s="96">
        <v>-1894267.99</v>
      </c>
      <c r="T30" s="96">
        <v>-17.706973372864734</v>
      </c>
      <c r="U30" s="99">
        <v>0.44398226705610921</v>
      </c>
      <c r="V30" s="97">
        <v>1200.8360611485034</v>
      </c>
      <c r="W30" s="4" t="s">
        <v>109</v>
      </c>
      <c r="X30" s="4">
        <v>5</v>
      </c>
      <c r="Y30" s="4">
        <v>5</v>
      </c>
      <c r="AC30" s="252">
        <v>27932</v>
      </c>
    </row>
    <row r="31" spans="1:29" x14ac:dyDescent="0.4">
      <c r="A31" s="89">
        <v>28</v>
      </c>
      <c r="B31" s="90">
        <v>8</v>
      </c>
      <c r="C31" s="91" t="s">
        <v>92</v>
      </c>
      <c r="D31" s="92" t="s">
        <v>33</v>
      </c>
      <c r="E31" s="91" t="s">
        <v>280</v>
      </c>
      <c r="F31" s="91" t="s">
        <v>105</v>
      </c>
      <c r="G31" s="93">
        <v>120</v>
      </c>
      <c r="H31" s="91" t="s">
        <v>125</v>
      </c>
      <c r="I31" s="94">
        <v>1.18</v>
      </c>
      <c r="J31" s="94">
        <v>1.07</v>
      </c>
      <c r="K31" s="94">
        <v>0.15</v>
      </c>
      <c r="L31" s="94">
        <v>19974016.940000001</v>
      </c>
      <c r="M31" s="94">
        <v>-34477883.149999999</v>
      </c>
      <c r="N31" s="53">
        <v>2</v>
      </c>
      <c r="O31" s="95">
        <v>1</v>
      </c>
      <c r="P31" s="95">
        <v>1</v>
      </c>
      <c r="Q31" s="95">
        <v>5.2</v>
      </c>
      <c r="R31" s="54">
        <v>4</v>
      </c>
      <c r="S31" s="96">
        <v>-3830875.9055555556</v>
      </c>
      <c r="T31" s="96">
        <v>-5.2139556154856335</v>
      </c>
      <c r="U31" s="99">
        <v>7.4098085349085116E-2</v>
      </c>
      <c r="V31" s="97">
        <v>179.75824309730373</v>
      </c>
      <c r="W31" s="4" t="s">
        <v>111</v>
      </c>
      <c r="X31" s="4">
        <v>13</v>
      </c>
      <c r="Y31" s="4">
        <v>10</v>
      </c>
      <c r="AC31" s="252">
        <v>111116</v>
      </c>
    </row>
    <row r="32" spans="1:29" x14ac:dyDescent="0.4">
      <c r="A32" s="89">
        <v>29</v>
      </c>
      <c r="B32" s="90">
        <v>8</v>
      </c>
      <c r="C32" s="91" t="s">
        <v>92</v>
      </c>
      <c r="D32" s="92" t="s">
        <v>34</v>
      </c>
      <c r="E32" s="91" t="s">
        <v>281</v>
      </c>
      <c r="F32" s="91" t="s">
        <v>105</v>
      </c>
      <c r="G32" s="93">
        <v>32</v>
      </c>
      <c r="H32" s="91" t="s">
        <v>123</v>
      </c>
      <c r="I32" s="94">
        <v>1.55</v>
      </c>
      <c r="J32" s="94">
        <v>1.43</v>
      </c>
      <c r="K32" s="94">
        <v>0.52</v>
      </c>
      <c r="L32" s="94">
        <v>10960275.43</v>
      </c>
      <c r="M32" s="94">
        <v>-6580860.7000000002</v>
      </c>
      <c r="N32" s="53">
        <v>1</v>
      </c>
      <c r="O32" s="95">
        <v>1</v>
      </c>
      <c r="P32" s="95">
        <v>0</v>
      </c>
      <c r="Q32" s="95">
        <v>14.9</v>
      </c>
      <c r="R32" s="54">
        <v>2</v>
      </c>
      <c r="S32" s="96">
        <v>-731206.74444444443</v>
      </c>
      <c r="T32" s="96">
        <v>-14.989297504808148</v>
      </c>
      <c r="U32" s="99">
        <v>0.15821507101130616</v>
      </c>
      <c r="V32" s="97">
        <v>317.44990528876787</v>
      </c>
      <c r="W32" s="4" t="s">
        <v>109</v>
      </c>
      <c r="X32" s="4">
        <v>5</v>
      </c>
      <c r="Y32" s="4">
        <v>6</v>
      </c>
      <c r="AC32" s="253">
        <v>34526</v>
      </c>
    </row>
    <row r="33" spans="1:29" x14ac:dyDescent="0.4">
      <c r="A33" s="89">
        <v>30</v>
      </c>
      <c r="B33" s="90">
        <v>8</v>
      </c>
      <c r="C33" s="91" t="s">
        <v>92</v>
      </c>
      <c r="D33" s="92" t="s">
        <v>35</v>
      </c>
      <c r="E33" s="91" t="s">
        <v>282</v>
      </c>
      <c r="F33" s="91" t="s">
        <v>105</v>
      </c>
      <c r="G33" s="93">
        <v>40</v>
      </c>
      <c r="H33" s="91" t="s">
        <v>123</v>
      </c>
      <c r="I33" s="94">
        <v>1.5</v>
      </c>
      <c r="J33" s="94">
        <v>1.37</v>
      </c>
      <c r="K33" s="94">
        <v>0.19</v>
      </c>
      <c r="L33" s="94">
        <v>13200516.199999999</v>
      </c>
      <c r="M33" s="94">
        <v>-9992938.2599999998</v>
      </c>
      <c r="N33" s="53">
        <v>1</v>
      </c>
      <c r="O33" s="95">
        <v>1</v>
      </c>
      <c r="P33" s="95">
        <v>0</v>
      </c>
      <c r="Q33" s="95">
        <v>11.8</v>
      </c>
      <c r="R33" s="54">
        <v>2</v>
      </c>
      <c r="S33" s="96">
        <v>-1110326.4733333334</v>
      </c>
      <c r="T33" s="96">
        <v>-11.888860183951541</v>
      </c>
      <c r="U33" s="99">
        <v>0.16741559507789211</v>
      </c>
      <c r="V33" s="97">
        <v>527.05087439112026</v>
      </c>
      <c r="W33" s="4" t="s">
        <v>109</v>
      </c>
      <c r="X33" s="4">
        <v>5</v>
      </c>
      <c r="Y33" s="4">
        <v>6</v>
      </c>
      <c r="AC33" s="252">
        <v>25046</v>
      </c>
    </row>
    <row r="34" spans="1:29" x14ac:dyDescent="0.4">
      <c r="A34" s="89">
        <v>31</v>
      </c>
      <c r="B34" s="90">
        <v>8</v>
      </c>
      <c r="C34" s="91" t="s">
        <v>92</v>
      </c>
      <c r="D34" s="92" t="s">
        <v>36</v>
      </c>
      <c r="E34" s="91" t="s">
        <v>283</v>
      </c>
      <c r="F34" s="91" t="s">
        <v>105</v>
      </c>
      <c r="G34" s="93">
        <v>40</v>
      </c>
      <c r="H34" s="91" t="s">
        <v>122</v>
      </c>
      <c r="I34" s="94">
        <v>1.06</v>
      </c>
      <c r="J34" s="94">
        <v>0.94</v>
      </c>
      <c r="K34" s="94">
        <v>0.19</v>
      </c>
      <c r="L34" s="94">
        <v>2343400.39</v>
      </c>
      <c r="M34" s="94">
        <v>-6661927.4400000004</v>
      </c>
      <c r="N34" s="53">
        <v>3</v>
      </c>
      <c r="O34" s="95">
        <v>1</v>
      </c>
      <c r="P34" s="95">
        <v>1</v>
      </c>
      <c r="Q34" s="95">
        <v>3.1</v>
      </c>
      <c r="R34" s="54">
        <v>5</v>
      </c>
      <c r="S34" s="96">
        <v>-740214.16</v>
      </c>
      <c r="T34" s="96">
        <v>-3.1658410722648158</v>
      </c>
      <c r="U34" s="99">
        <v>2.3383548809859218E-2</v>
      </c>
      <c r="V34" s="97">
        <v>55.722277731542029</v>
      </c>
      <c r="W34" s="4" t="s">
        <v>109</v>
      </c>
      <c r="X34" s="4">
        <v>6</v>
      </c>
      <c r="Y34" s="4">
        <v>7</v>
      </c>
      <c r="AC34" s="252">
        <v>42055</v>
      </c>
    </row>
    <row r="35" spans="1:29" x14ac:dyDescent="0.4">
      <c r="A35" s="89">
        <v>32</v>
      </c>
      <c r="B35" s="90">
        <v>8</v>
      </c>
      <c r="C35" s="91" t="s">
        <v>92</v>
      </c>
      <c r="D35" s="92" t="s">
        <v>73</v>
      </c>
      <c r="E35" s="91" t="s">
        <v>284</v>
      </c>
      <c r="F35" s="91" t="s">
        <v>105</v>
      </c>
      <c r="G35" s="93">
        <v>60</v>
      </c>
      <c r="H35" s="91" t="s">
        <v>128</v>
      </c>
      <c r="I35" s="94">
        <v>1.58</v>
      </c>
      <c r="J35" s="94">
        <v>1.46</v>
      </c>
      <c r="K35" s="94">
        <v>0.56000000000000005</v>
      </c>
      <c r="L35" s="94">
        <v>31790087.07</v>
      </c>
      <c r="M35" s="94">
        <v>-5846438.5199999996</v>
      </c>
      <c r="N35" s="53">
        <v>1</v>
      </c>
      <c r="O35" s="95">
        <v>1</v>
      </c>
      <c r="P35" s="95">
        <v>0</v>
      </c>
      <c r="Q35" s="95">
        <v>48.9</v>
      </c>
      <c r="R35" s="54">
        <v>2</v>
      </c>
      <c r="S35" s="96">
        <v>-649604.27999999991</v>
      </c>
      <c r="T35" s="96">
        <v>-48.937619484280496</v>
      </c>
      <c r="U35" s="99">
        <v>0.20783966679129176</v>
      </c>
      <c r="V35" s="97">
        <v>614.97856711740474</v>
      </c>
      <c r="W35" s="4" t="s">
        <v>111</v>
      </c>
      <c r="X35" s="4">
        <v>12</v>
      </c>
      <c r="Y35" s="4">
        <v>8</v>
      </c>
      <c r="AC35" s="252">
        <v>51693</v>
      </c>
    </row>
    <row r="36" spans="1:29" x14ac:dyDescent="0.4">
      <c r="A36" s="89">
        <v>33</v>
      </c>
      <c r="B36" s="90">
        <v>8</v>
      </c>
      <c r="C36" s="91" t="s">
        <v>92</v>
      </c>
      <c r="D36" s="92" t="s">
        <v>77</v>
      </c>
      <c r="E36" s="91" t="s">
        <v>285</v>
      </c>
      <c r="F36" s="91" t="s">
        <v>105</v>
      </c>
      <c r="G36" s="93">
        <v>32</v>
      </c>
      <c r="H36" s="91" t="s">
        <v>122</v>
      </c>
      <c r="I36" s="94">
        <v>3.84</v>
      </c>
      <c r="J36" s="94">
        <v>3.55</v>
      </c>
      <c r="K36" s="94">
        <v>2.04</v>
      </c>
      <c r="L36" s="94">
        <v>38184348.859999999</v>
      </c>
      <c r="M36" s="94">
        <v>-16756981.26</v>
      </c>
      <c r="N36" s="53">
        <v>0</v>
      </c>
      <c r="O36" s="95">
        <v>1</v>
      </c>
      <c r="P36" s="95">
        <v>0</v>
      </c>
      <c r="Q36" s="95">
        <v>20.5</v>
      </c>
      <c r="R36" s="54">
        <v>1</v>
      </c>
      <c r="S36" s="96">
        <v>-1861886.8066666666</v>
      </c>
      <c r="T36" s="96">
        <v>-20.508415830262734</v>
      </c>
      <c r="U36" s="99">
        <v>0.4488183027482015</v>
      </c>
      <c r="V36" s="97">
        <v>1122.9369738854252</v>
      </c>
      <c r="W36" s="4" t="s">
        <v>109</v>
      </c>
      <c r="X36" s="4">
        <v>6</v>
      </c>
      <c r="Y36" s="4">
        <v>6</v>
      </c>
      <c r="AC36" s="252">
        <v>34004</v>
      </c>
    </row>
    <row r="37" spans="1:29" x14ac:dyDescent="0.4">
      <c r="A37" s="89">
        <v>34</v>
      </c>
      <c r="B37" s="90">
        <v>8</v>
      </c>
      <c r="C37" s="91" t="s">
        <v>92</v>
      </c>
      <c r="D37" s="92" t="s">
        <v>86</v>
      </c>
      <c r="E37" s="91" t="s">
        <v>286</v>
      </c>
      <c r="F37" s="91" t="s">
        <v>105</v>
      </c>
      <c r="G37" s="93">
        <v>30</v>
      </c>
      <c r="H37" s="91" t="s">
        <v>123</v>
      </c>
      <c r="I37" s="94">
        <v>1.84</v>
      </c>
      <c r="J37" s="94">
        <v>1.59</v>
      </c>
      <c r="K37" s="94">
        <v>0.49</v>
      </c>
      <c r="L37" s="94">
        <v>12403486.75</v>
      </c>
      <c r="M37" s="94">
        <v>-8305379.1299999999</v>
      </c>
      <c r="N37" s="53">
        <v>1</v>
      </c>
      <c r="O37" s="95">
        <v>1</v>
      </c>
      <c r="P37" s="95">
        <v>0</v>
      </c>
      <c r="Q37" s="95">
        <v>13.4</v>
      </c>
      <c r="R37" s="54">
        <v>2</v>
      </c>
      <c r="S37" s="96">
        <v>-922819.90333333332</v>
      </c>
      <c r="T37" s="96">
        <v>-13.440853090832952</v>
      </c>
      <c r="U37" s="99">
        <v>0.20553863832838024</v>
      </c>
      <c r="V37" s="97">
        <v>496.37773131102932</v>
      </c>
      <c r="W37" s="4" t="s">
        <v>109</v>
      </c>
      <c r="X37" s="4">
        <v>5</v>
      </c>
      <c r="Y37" s="4">
        <v>3</v>
      </c>
      <c r="AC37" s="252">
        <v>24988</v>
      </c>
    </row>
    <row r="38" spans="1:29" x14ac:dyDescent="0.4">
      <c r="A38" s="89">
        <v>35</v>
      </c>
      <c r="B38" s="90">
        <v>8</v>
      </c>
      <c r="C38" s="91" t="s">
        <v>94</v>
      </c>
      <c r="D38" s="92" t="s">
        <v>4</v>
      </c>
      <c r="E38" s="91" t="s">
        <v>287</v>
      </c>
      <c r="F38" s="91" t="s">
        <v>104</v>
      </c>
      <c r="G38" s="93">
        <v>907</v>
      </c>
      <c r="H38" s="91" t="s">
        <v>129</v>
      </c>
      <c r="I38" s="94">
        <v>5.33</v>
      </c>
      <c r="J38" s="94">
        <v>4.8099999999999996</v>
      </c>
      <c r="K38" s="94">
        <v>0.63</v>
      </c>
      <c r="L38" s="94">
        <v>1256923373.8099999</v>
      </c>
      <c r="M38" s="94">
        <v>488626101.89999998</v>
      </c>
      <c r="N38" s="53">
        <v>1</v>
      </c>
      <c r="O38" s="95">
        <v>0</v>
      </c>
      <c r="P38" s="95">
        <v>0</v>
      </c>
      <c r="Q38" s="95" t="s">
        <v>341</v>
      </c>
      <c r="R38" s="54">
        <v>1</v>
      </c>
      <c r="S38" s="96">
        <v>54291789.099999994</v>
      </c>
      <c r="T38" s="96">
        <v>23.151260893150418</v>
      </c>
      <c r="U38" s="99">
        <v>0.62007004525338305</v>
      </c>
      <c r="V38" s="97">
        <v>6477.1167797439912</v>
      </c>
      <c r="W38" s="4" t="s">
        <v>113</v>
      </c>
      <c r="X38" s="4">
        <v>19</v>
      </c>
      <c r="Y38" s="4">
        <v>14</v>
      </c>
      <c r="AC38" s="252">
        <v>194056</v>
      </c>
    </row>
    <row r="39" spans="1:29" x14ac:dyDescent="0.4">
      <c r="A39" s="89">
        <v>36</v>
      </c>
      <c r="B39" s="90">
        <v>8</v>
      </c>
      <c r="C39" s="91" t="s">
        <v>94</v>
      </c>
      <c r="D39" s="92" t="s">
        <v>48</v>
      </c>
      <c r="E39" s="91" t="s">
        <v>288</v>
      </c>
      <c r="F39" s="91" t="s">
        <v>105</v>
      </c>
      <c r="G39" s="93">
        <v>40</v>
      </c>
      <c r="H39" s="91" t="s">
        <v>122</v>
      </c>
      <c r="I39" s="94">
        <v>6.74</v>
      </c>
      <c r="J39" s="94">
        <v>6.4</v>
      </c>
      <c r="K39" s="94">
        <v>4.28</v>
      </c>
      <c r="L39" s="94">
        <v>64382388.780000001</v>
      </c>
      <c r="M39" s="94">
        <v>3998662.47</v>
      </c>
      <c r="N39" s="53">
        <v>0</v>
      </c>
      <c r="O39" s="95">
        <v>0</v>
      </c>
      <c r="P39" s="95">
        <v>0</v>
      </c>
      <c r="Q39" s="95" t="s">
        <v>341</v>
      </c>
      <c r="R39" s="54">
        <v>0</v>
      </c>
      <c r="S39" s="96">
        <v>444295.83</v>
      </c>
      <c r="T39" s="96">
        <v>144.90882973175778</v>
      </c>
      <c r="U39" s="99">
        <v>0.64580423181711111</v>
      </c>
      <c r="V39" s="97">
        <v>1347.5321022227804</v>
      </c>
      <c r="W39" s="4" t="s">
        <v>109</v>
      </c>
      <c r="X39" s="4">
        <v>6</v>
      </c>
      <c r="Y39" s="4">
        <v>6</v>
      </c>
      <c r="AC39" s="252">
        <v>47778</v>
      </c>
    </row>
    <row r="40" spans="1:29" x14ac:dyDescent="0.4">
      <c r="A40" s="89">
        <v>37</v>
      </c>
      <c r="B40" s="90">
        <v>8</v>
      </c>
      <c r="C40" s="91" t="s">
        <v>94</v>
      </c>
      <c r="D40" s="92" t="s">
        <v>49</v>
      </c>
      <c r="E40" s="91" t="s">
        <v>289</v>
      </c>
      <c r="F40" s="91" t="s">
        <v>105</v>
      </c>
      <c r="G40" s="93">
        <v>39</v>
      </c>
      <c r="H40" s="91" t="s">
        <v>123</v>
      </c>
      <c r="I40" s="94">
        <v>5.9</v>
      </c>
      <c r="J40" s="94">
        <v>5.58</v>
      </c>
      <c r="K40" s="94">
        <v>2.98</v>
      </c>
      <c r="L40" s="94">
        <v>35351316.009999998</v>
      </c>
      <c r="M40" s="94">
        <v>-2487301.66</v>
      </c>
      <c r="N40" s="53">
        <v>0</v>
      </c>
      <c r="O40" s="95">
        <v>1</v>
      </c>
      <c r="P40" s="95">
        <v>0</v>
      </c>
      <c r="Q40" s="95">
        <v>127.9</v>
      </c>
      <c r="R40" s="54">
        <v>1</v>
      </c>
      <c r="S40" s="96">
        <v>-276366.85111111111</v>
      </c>
      <c r="T40" s="96">
        <v>-127.91445814819259</v>
      </c>
      <c r="U40" s="99">
        <v>0.48577951567922273</v>
      </c>
      <c r="V40" s="97">
        <v>1076.2418488750875</v>
      </c>
      <c r="W40" s="4" t="s">
        <v>109</v>
      </c>
      <c r="X40" s="4">
        <v>5</v>
      </c>
      <c r="Y40" s="4">
        <v>4</v>
      </c>
      <c r="AC40" s="252">
        <v>32847</v>
      </c>
    </row>
    <row r="41" spans="1:29" x14ac:dyDescent="0.4">
      <c r="A41" s="89">
        <v>38</v>
      </c>
      <c r="B41" s="90">
        <v>8</v>
      </c>
      <c r="C41" s="91" t="s">
        <v>94</v>
      </c>
      <c r="D41" s="92" t="s">
        <v>50</v>
      </c>
      <c r="E41" s="91" t="s">
        <v>290</v>
      </c>
      <c r="F41" s="91" t="s">
        <v>105</v>
      </c>
      <c r="G41" s="93">
        <v>90</v>
      </c>
      <c r="H41" s="91" t="s">
        <v>124</v>
      </c>
      <c r="I41" s="94">
        <v>2.37</v>
      </c>
      <c r="J41" s="94">
        <v>1.98</v>
      </c>
      <c r="K41" s="94">
        <v>0.43</v>
      </c>
      <c r="L41" s="94">
        <v>72972237.390000001</v>
      </c>
      <c r="M41" s="94">
        <v>47478797.509999998</v>
      </c>
      <c r="N41" s="53">
        <v>1</v>
      </c>
      <c r="O41" s="95">
        <v>0</v>
      </c>
      <c r="P41" s="95">
        <v>0</v>
      </c>
      <c r="Q41" s="95" t="s">
        <v>341</v>
      </c>
      <c r="R41" s="54">
        <v>1</v>
      </c>
      <c r="S41" s="96">
        <v>5275421.9455555556</v>
      </c>
      <c r="T41" s="96">
        <v>13.832493048537614</v>
      </c>
      <c r="U41" s="99">
        <v>0.37247564850761605</v>
      </c>
      <c r="V41" s="97">
        <v>907.67134013309283</v>
      </c>
      <c r="W41" s="4" t="s">
        <v>110</v>
      </c>
      <c r="X41" s="4">
        <v>10</v>
      </c>
      <c r="Y41" s="4">
        <v>9</v>
      </c>
      <c r="AC41" s="252">
        <v>80395</v>
      </c>
    </row>
    <row r="42" spans="1:29" x14ac:dyDescent="0.4">
      <c r="A42" s="89">
        <v>39</v>
      </c>
      <c r="B42" s="90">
        <v>8</v>
      </c>
      <c r="C42" s="91" t="s">
        <v>94</v>
      </c>
      <c r="D42" s="92" t="s">
        <v>51</v>
      </c>
      <c r="E42" s="91" t="s">
        <v>291</v>
      </c>
      <c r="F42" s="91" t="s">
        <v>105</v>
      </c>
      <c r="G42" s="93">
        <v>107</v>
      </c>
      <c r="H42" s="91" t="s">
        <v>125</v>
      </c>
      <c r="I42" s="94">
        <v>2.93</v>
      </c>
      <c r="J42" s="94">
        <v>2.63</v>
      </c>
      <c r="K42" s="94">
        <v>0.66</v>
      </c>
      <c r="L42" s="94">
        <v>48706503.159999996</v>
      </c>
      <c r="M42" s="94">
        <v>-7652692.8899999997</v>
      </c>
      <c r="N42" s="53">
        <v>1</v>
      </c>
      <c r="O42" s="95">
        <v>1</v>
      </c>
      <c r="P42" s="95">
        <v>0</v>
      </c>
      <c r="Q42" s="95">
        <v>57.2</v>
      </c>
      <c r="R42" s="54">
        <v>2</v>
      </c>
      <c r="S42" s="96">
        <v>-850299.21</v>
      </c>
      <c r="T42" s="96">
        <v>-57.281604624800252</v>
      </c>
      <c r="U42" s="99">
        <v>0.29598785404893896</v>
      </c>
      <c r="V42" s="97">
        <v>929.12332913662192</v>
      </c>
      <c r="W42" s="4" t="s">
        <v>111</v>
      </c>
      <c r="X42" s="4">
        <v>13</v>
      </c>
      <c r="Y42" s="4">
        <v>9</v>
      </c>
      <c r="AC42" s="252">
        <v>52422</v>
      </c>
    </row>
    <row r="43" spans="1:29" x14ac:dyDescent="0.4">
      <c r="A43" s="89">
        <v>40</v>
      </c>
      <c r="B43" s="90">
        <v>8</v>
      </c>
      <c r="C43" s="91" t="s">
        <v>94</v>
      </c>
      <c r="D43" s="92" t="s">
        <v>52</v>
      </c>
      <c r="E43" s="91" t="s">
        <v>292</v>
      </c>
      <c r="F43" s="91" t="s">
        <v>105</v>
      </c>
      <c r="G43" s="93">
        <v>43</v>
      </c>
      <c r="H43" s="91" t="s">
        <v>122</v>
      </c>
      <c r="I43" s="94">
        <v>3.07</v>
      </c>
      <c r="J43" s="94">
        <v>2.7</v>
      </c>
      <c r="K43" s="94">
        <v>0.6</v>
      </c>
      <c r="L43" s="94">
        <v>25611372.82</v>
      </c>
      <c r="M43" s="94">
        <v>-8398603.9600000009</v>
      </c>
      <c r="N43" s="53">
        <v>1</v>
      </c>
      <c r="O43" s="95">
        <v>1</v>
      </c>
      <c r="P43" s="95">
        <v>0</v>
      </c>
      <c r="Q43" s="95">
        <v>27.4</v>
      </c>
      <c r="R43" s="54">
        <v>2</v>
      </c>
      <c r="S43" s="96">
        <v>-933178.21777777793</v>
      </c>
      <c r="T43" s="96">
        <v>-27.445317873995808</v>
      </c>
      <c r="U43" s="99">
        <v>0.25153555109058273</v>
      </c>
      <c r="V43" s="97">
        <v>486.6029453004769</v>
      </c>
      <c r="W43" s="4" t="s">
        <v>109</v>
      </c>
      <c r="X43" s="4">
        <v>6</v>
      </c>
      <c r="Y43" s="4">
        <v>6</v>
      </c>
      <c r="AC43" s="252">
        <v>52633</v>
      </c>
    </row>
    <row r="44" spans="1:29" x14ac:dyDescent="0.4">
      <c r="A44" s="89">
        <v>41</v>
      </c>
      <c r="B44" s="90">
        <v>8</v>
      </c>
      <c r="C44" s="91" t="s">
        <v>94</v>
      </c>
      <c r="D44" s="92" t="s">
        <v>53</v>
      </c>
      <c r="E44" s="91" t="s">
        <v>293</v>
      </c>
      <c r="F44" s="91" t="s">
        <v>105</v>
      </c>
      <c r="G44" s="93">
        <v>15</v>
      </c>
      <c r="H44" s="91" t="s">
        <v>126</v>
      </c>
      <c r="I44" s="94">
        <v>3.28</v>
      </c>
      <c r="J44" s="94">
        <v>3.05</v>
      </c>
      <c r="K44" s="94">
        <v>1.41</v>
      </c>
      <c r="L44" s="94">
        <v>12854887.039999999</v>
      </c>
      <c r="M44" s="94">
        <v>-7728218.9000000004</v>
      </c>
      <c r="N44" s="53">
        <v>0</v>
      </c>
      <c r="O44" s="95">
        <v>1</v>
      </c>
      <c r="P44" s="95">
        <v>0</v>
      </c>
      <c r="Q44" s="95">
        <v>14.9</v>
      </c>
      <c r="R44" s="54">
        <v>1</v>
      </c>
      <c r="S44" s="96">
        <v>-858690.98888888897</v>
      </c>
      <c r="T44" s="96">
        <v>-14.970329497266178</v>
      </c>
      <c r="U44" s="99">
        <v>0.26882796052044161</v>
      </c>
      <c r="V44" s="97">
        <v>863.49748371061992</v>
      </c>
      <c r="W44" s="4" t="s">
        <v>112</v>
      </c>
      <c r="X44" s="4">
        <v>2</v>
      </c>
      <c r="Y44" s="4">
        <v>1</v>
      </c>
      <c r="AC44" s="252">
        <v>14887</v>
      </c>
    </row>
    <row r="45" spans="1:29" x14ac:dyDescent="0.4">
      <c r="A45" s="89">
        <v>42</v>
      </c>
      <c r="B45" s="90">
        <v>8</v>
      </c>
      <c r="C45" s="91" t="s">
        <v>94</v>
      </c>
      <c r="D45" s="92" t="s">
        <v>54</v>
      </c>
      <c r="E45" s="91" t="s">
        <v>294</v>
      </c>
      <c r="F45" s="91" t="s">
        <v>106</v>
      </c>
      <c r="G45" s="93">
        <v>264</v>
      </c>
      <c r="H45" s="91" t="s">
        <v>130</v>
      </c>
      <c r="I45" s="94">
        <v>3.67</v>
      </c>
      <c r="J45" s="94">
        <v>3.42</v>
      </c>
      <c r="K45" s="94">
        <v>0.67</v>
      </c>
      <c r="L45" s="94">
        <v>212471052.25</v>
      </c>
      <c r="M45" s="94">
        <v>14892018.710000001</v>
      </c>
      <c r="N45" s="53">
        <v>1</v>
      </c>
      <c r="O45" s="95">
        <v>0</v>
      </c>
      <c r="P45" s="95">
        <v>0</v>
      </c>
      <c r="Q45" s="95" t="s">
        <v>341</v>
      </c>
      <c r="R45" s="54">
        <v>1</v>
      </c>
      <c r="S45" s="96">
        <v>1654668.7455555557</v>
      </c>
      <c r="T45" s="96">
        <v>128.40700159515177</v>
      </c>
      <c r="U45" s="99">
        <v>0.43974370962559262</v>
      </c>
      <c r="V45" s="97">
        <v>1682.0730099354787</v>
      </c>
      <c r="W45" s="4" t="s">
        <v>114</v>
      </c>
      <c r="X45" s="4">
        <v>15</v>
      </c>
      <c r="Y45" s="4">
        <v>12</v>
      </c>
      <c r="AC45" s="252">
        <v>126315</v>
      </c>
    </row>
    <row r="46" spans="1:29" x14ac:dyDescent="0.4">
      <c r="A46" s="89">
        <v>43</v>
      </c>
      <c r="B46" s="90">
        <v>8</v>
      </c>
      <c r="C46" s="91" t="s">
        <v>94</v>
      </c>
      <c r="D46" s="92" t="s">
        <v>55</v>
      </c>
      <c r="E46" s="91" t="s">
        <v>295</v>
      </c>
      <c r="F46" s="91" t="s">
        <v>105</v>
      </c>
      <c r="G46" s="93">
        <v>40</v>
      </c>
      <c r="H46" s="91" t="s">
        <v>122</v>
      </c>
      <c r="I46" s="94">
        <v>5</v>
      </c>
      <c r="J46" s="94">
        <v>4.66</v>
      </c>
      <c r="K46" s="94">
        <v>2.0699999999999998</v>
      </c>
      <c r="L46" s="94">
        <v>50919659.200000003</v>
      </c>
      <c r="M46" s="94">
        <v>-9405326.2200000007</v>
      </c>
      <c r="N46" s="53">
        <v>0</v>
      </c>
      <c r="O46" s="95">
        <v>1</v>
      </c>
      <c r="P46" s="95">
        <v>0</v>
      </c>
      <c r="Q46" s="95">
        <v>48.7</v>
      </c>
      <c r="R46" s="54">
        <v>1</v>
      </c>
      <c r="S46" s="96">
        <v>-1045036.2466666667</v>
      </c>
      <c r="T46" s="96">
        <v>-48.725256528103714</v>
      </c>
      <c r="U46" s="99">
        <v>0.56340042830071313</v>
      </c>
      <c r="V46" s="97">
        <v>1269.4370562425211</v>
      </c>
      <c r="W46" s="4" t="s">
        <v>109</v>
      </c>
      <c r="X46" s="4">
        <v>6</v>
      </c>
      <c r="Y46" s="4">
        <v>7</v>
      </c>
      <c r="AC46" s="252">
        <v>40112</v>
      </c>
    </row>
    <row r="47" spans="1:29" x14ac:dyDescent="0.4">
      <c r="A47" s="89">
        <v>44</v>
      </c>
      <c r="B47" s="90">
        <v>8</v>
      </c>
      <c r="C47" s="91" t="s">
        <v>94</v>
      </c>
      <c r="D47" s="92" t="s">
        <v>56</v>
      </c>
      <c r="E47" s="91" t="s">
        <v>296</v>
      </c>
      <c r="F47" s="91" t="s">
        <v>105</v>
      </c>
      <c r="G47" s="93">
        <v>82</v>
      </c>
      <c r="H47" s="91" t="s">
        <v>124</v>
      </c>
      <c r="I47" s="94">
        <v>2.88</v>
      </c>
      <c r="J47" s="94">
        <v>2.67</v>
      </c>
      <c r="K47" s="94">
        <v>0.63</v>
      </c>
      <c r="L47" s="94">
        <v>53290252.390000001</v>
      </c>
      <c r="M47" s="94">
        <v>-5995693.2000000002</v>
      </c>
      <c r="N47" s="53">
        <v>1</v>
      </c>
      <c r="O47" s="95">
        <v>1</v>
      </c>
      <c r="P47" s="95">
        <v>0</v>
      </c>
      <c r="Q47" s="95">
        <v>79.900000000000006</v>
      </c>
      <c r="R47" s="54">
        <v>2</v>
      </c>
      <c r="S47" s="96">
        <v>-666188.1333333333</v>
      </c>
      <c r="T47" s="96">
        <v>-79.99279741498448</v>
      </c>
      <c r="U47" s="99">
        <v>0.30715431314701352</v>
      </c>
      <c r="V47" s="97">
        <v>750.60922291396696</v>
      </c>
      <c r="W47" s="4" t="s">
        <v>110</v>
      </c>
      <c r="X47" s="4">
        <v>10</v>
      </c>
      <c r="Y47" s="4">
        <v>9</v>
      </c>
      <c r="AC47" s="252">
        <v>70996</v>
      </c>
    </row>
    <row r="48" spans="1:29" x14ac:dyDescent="0.4">
      <c r="A48" s="89">
        <v>45</v>
      </c>
      <c r="B48" s="90">
        <v>8</v>
      </c>
      <c r="C48" s="91" t="s">
        <v>94</v>
      </c>
      <c r="D48" s="92" t="s">
        <v>57</v>
      </c>
      <c r="E48" s="91" t="s">
        <v>297</v>
      </c>
      <c r="F48" s="91" t="s">
        <v>105</v>
      </c>
      <c r="G48" s="93">
        <v>82</v>
      </c>
      <c r="H48" s="91" t="s">
        <v>124</v>
      </c>
      <c r="I48" s="94">
        <v>2.04</v>
      </c>
      <c r="J48" s="94">
        <v>1.84</v>
      </c>
      <c r="K48" s="94">
        <v>0.41</v>
      </c>
      <c r="L48" s="94">
        <v>35966188.090000004</v>
      </c>
      <c r="M48" s="94">
        <v>-7466560.2400000002</v>
      </c>
      <c r="N48" s="53">
        <v>1</v>
      </c>
      <c r="O48" s="95">
        <v>1</v>
      </c>
      <c r="P48" s="95">
        <v>0</v>
      </c>
      <c r="Q48" s="95">
        <v>43.3</v>
      </c>
      <c r="R48" s="54">
        <v>2</v>
      </c>
      <c r="S48" s="96">
        <v>-829617.80444444448</v>
      </c>
      <c r="T48" s="96">
        <v>-43.352719646711108</v>
      </c>
      <c r="U48" s="99">
        <v>0.23060722745224863</v>
      </c>
      <c r="V48" s="97">
        <v>498.54023384112116</v>
      </c>
      <c r="W48" s="4" t="s">
        <v>110</v>
      </c>
      <c r="X48" s="4">
        <v>10</v>
      </c>
      <c r="Y48" s="4">
        <v>9</v>
      </c>
      <c r="AC48" s="252">
        <v>72143</v>
      </c>
    </row>
    <row r="49" spans="1:29" x14ac:dyDescent="0.4">
      <c r="A49" s="89">
        <v>46</v>
      </c>
      <c r="B49" s="90">
        <v>8</v>
      </c>
      <c r="C49" s="91" t="s">
        <v>94</v>
      </c>
      <c r="D49" s="92" t="s">
        <v>58</v>
      </c>
      <c r="E49" s="91" t="s">
        <v>298</v>
      </c>
      <c r="F49" s="91" t="s">
        <v>105</v>
      </c>
      <c r="G49" s="93">
        <v>38</v>
      </c>
      <c r="H49" s="91" t="s">
        <v>123</v>
      </c>
      <c r="I49" s="94">
        <v>5.0999999999999996</v>
      </c>
      <c r="J49" s="94">
        <v>4.8</v>
      </c>
      <c r="K49" s="94">
        <v>2.38</v>
      </c>
      <c r="L49" s="94">
        <v>40265024.829999998</v>
      </c>
      <c r="M49" s="94">
        <v>-502631.73</v>
      </c>
      <c r="N49" s="53">
        <v>0</v>
      </c>
      <c r="O49" s="95">
        <v>1</v>
      </c>
      <c r="P49" s="95">
        <v>0</v>
      </c>
      <c r="Q49" s="95">
        <v>720.9</v>
      </c>
      <c r="R49" s="54">
        <v>1</v>
      </c>
      <c r="S49" s="96">
        <v>-55847.97</v>
      </c>
      <c r="T49" s="96">
        <v>-720.97562059999666</v>
      </c>
      <c r="U49" s="99">
        <v>0.47341007518218353</v>
      </c>
      <c r="V49" s="97">
        <v>1166.8315993392837</v>
      </c>
      <c r="W49" s="4" t="s">
        <v>109</v>
      </c>
      <c r="X49" s="4">
        <v>5</v>
      </c>
      <c r="Y49" s="4">
        <v>6</v>
      </c>
      <c r="AC49" s="252">
        <v>34508</v>
      </c>
    </row>
    <row r="50" spans="1:29" x14ac:dyDescent="0.4">
      <c r="A50" s="89">
        <v>47</v>
      </c>
      <c r="B50" s="90">
        <v>8</v>
      </c>
      <c r="C50" s="91" t="s">
        <v>94</v>
      </c>
      <c r="D50" s="92" t="s">
        <v>59</v>
      </c>
      <c r="E50" s="91" t="s">
        <v>299</v>
      </c>
      <c r="F50" s="91" t="s">
        <v>105</v>
      </c>
      <c r="G50" s="93">
        <v>35</v>
      </c>
      <c r="H50" s="91" t="s">
        <v>123</v>
      </c>
      <c r="I50" s="94">
        <v>3.02</v>
      </c>
      <c r="J50" s="94">
        <v>2.77</v>
      </c>
      <c r="K50" s="94">
        <v>1.2</v>
      </c>
      <c r="L50" s="94">
        <v>16246208.48</v>
      </c>
      <c r="M50" s="94">
        <v>-6234556.3399999999</v>
      </c>
      <c r="N50" s="53">
        <v>0</v>
      </c>
      <c r="O50" s="95">
        <v>1</v>
      </c>
      <c r="P50" s="95">
        <v>0</v>
      </c>
      <c r="Q50" s="95">
        <v>23.4</v>
      </c>
      <c r="R50" s="54">
        <v>1</v>
      </c>
      <c r="S50" s="96">
        <v>-692728.48222222226</v>
      </c>
      <c r="T50" s="96">
        <v>-23.452490978692477</v>
      </c>
      <c r="U50" s="99">
        <v>0.2871393679698786</v>
      </c>
      <c r="V50" s="97">
        <v>667.16802102583063</v>
      </c>
      <c r="W50" s="4" t="s">
        <v>109</v>
      </c>
      <c r="X50" s="4">
        <v>5</v>
      </c>
      <c r="Y50" s="4">
        <v>4</v>
      </c>
      <c r="AC50" s="252">
        <v>24351</v>
      </c>
    </row>
    <row r="51" spans="1:29" x14ac:dyDescent="0.4">
      <c r="A51" s="89">
        <v>48</v>
      </c>
      <c r="B51" s="90">
        <v>8</v>
      </c>
      <c r="C51" s="91" t="s">
        <v>94</v>
      </c>
      <c r="D51" s="92" t="s">
        <v>60</v>
      </c>
      <c r="E51" s="91" t="s">
        <v>300</v>
      </c>
      <c r="F51" s="91" t="s">
        <v>105</v>
      </c>
      <c r="G51" s="93">
        <v>42</v>
      </c>
      <c r="H51" s="91" t="s">
        <v>123</v>
      </c>
      <c r="I51" s="94">
        <v>4.22</v>
      </c>
      <c r="J51" s="94">
        <v>3.98</v>
      </c>
      <c r="K51" s="94">
        <v>2.23</v>
      </c>
      <c r="L51" s="94">
        <v>44124545.5</v>
      </c>
      <c r="M51" s="94">
        <v>-2895482.25</v>
      </c>
      <c r="N51" s="53">
        <v>0</v>
      </c>
      <c r="O51" s="95">
        <v>1</v>
      </c>
      <c r="P51" s="95">
        <v>0</v>
      </c>
      <c r="Q51" s="95">
        <v>137.1</v>
      </c>
      <c r="R51" s="54">
        <v>1</v>
      </c>
      <c r="S51" s="96">
        <v>-321720.25</v>
      </c>
      <c r="T51" s="96">
        <v>-137.15190604259445</v>
      </c>
      <c r="U51" s="99">
        <v>0.45529503571825064</v>
      </c>
      <c r="V51" s="97">
        <v>1282.6529897386704</v>
      </c>
      <c r="W51" s="4" t="s">
        <v>109</v>
      </c>
      <c r="X51" s="4">
        <v>5</v>
      </c>
      <c r="Y51" s="4">
        <v>6</v>
      </c>
      <c r="AC51" s="252">
        <v>34401</v>
      </c>
    </row>
    <row r="52" spans="1:29" x14ac:dyDescent="0.4">
      <c r="A52" s="89">
        <v>49</v>
      </c>
      <c r="B52" s="90">
        <v>8</v>
      </c>
      <c r="C52" s="91" t="s">
        <v>94</v>
      </c>
      <c r="D52" s="92" t="s">
        <v>61</v>
      </c>
      <c r="E52" s="91" t="s">
        <v>301</v>
      </c>
      <c r="F52" s="91" t="s">
        <v>105</v>
      </c>
      <c r="G52" s="93">
        <v>40</v>
      </c>
      <c r="H52" s="91" t="s">
        <v>122</v>
      </c>
      <c r="I52" s="94">
        <v>2.77</v>
      </c>
      <c r="J52" s="94">
        <v>2.57</v>
      </c>
      <c r="K52" s="94">
        <v>1.01</v>
      </c>
      <c r="L52" s="94">
        <v>30645521.969999999</v>
      </c>
      <c r="M52" s="94">
        <v>141102.74</v>
      </c>
      <c r="N52" s="53">
        <v>0</v>
      </c>
      <c r="O52" s="95">
        <v>0</v>
      </c>
      <c r="P52" s="95">
        <v>0</v>
      </c>
      <c r="Q52" s="95" t="s">
        <v>341</v>
      </c>
      <c r="R52" s="54">
        <v>0</v>
      </c>
      <c r="S52" s="96">
        <v>15678.082222222221</v>
      </c>
      <c r="T52" s="96">
        <v>1954.6728697826845</v>
      </c>
      <c r="U52" s="99">
        <v>0.37021050706294578</v>
      </c>
      <c r="V52" s="97">
        <v>677.89329019842057</v>
      </c>
      <c r="W52" s="4" t="s">
        <v>109</v>
      </c>
      <c r="X52" s="4">
        <v>6</v>
      </c>
      <c r="Y52" s="4">
        <v>5</v>
      </c>
      <c r="AC52" s="252">
        <v>45207</v>
      </c>
    </row>
    <row r="53" spans="1:29" x14ac:dyDescent="0.4">
      <c r="A53" s="89">
        <v>50</v>
      </c>
      <c r="B53" s="90">
        <v>8</v>
      </c>
      <c r="C53" s="91" t="s">
        <v>94</v>
      </c>
      <c r="D53" s="92" t="s">
        <v>62</v>
      </c>
      <c r="E53" s="91" t="s">
        <v>302</v>
      </c>
      <c r="F53" s="91" t="s">
        <v>105</v>
      </c>
      <c r="G53" s="93">
        <v>34</v>
      </c>
      <c r="H53" s="91" t="s">
        <v>123</v>
      </c>
      <c r="I53" s="94">
        <v>8.8800000000000008</v>
      </c>
      <c r="J53" s="94">
        <v>8.25</v>
      </c>
      <c r="K53" s="94">
        <v>4.49</v>
      </c>
      <c r="L53" s="94">
        <v>46632701.159999996</v>
      </c>
      <c r="M53" s="94">
        <v>-8307672.3499999996</v>
      </c>
      <c r="N53" s="53">
        <v>0</v>
      </c>
      <c r="O53" s="95">
        <v>1</v>
      </c>
      <c r="P53" s="95">
        <v>0</v>
      </c>
      <c r="Q53" s="95">
        <v>50.5</v>
      </c>
      <c r="R53" s="54">
        <v>1</v>
      </c>
      <c r="S53" s="96">
        <v>-923074.70555555553</v>
      </c>
      <c r="T53" s="96">
        <v>-50.51888095225614</v>
      </c>
      <c r="U53" s="99">
        <v>0.62423798697745481</v>
      </c>
      <c r="V53" s="97">
        <v>1261.0931137433067</v>
      </c>
      <c r="W53" s="4" t="s">
        <v>109</v>
      </c>
      <c r="X53" s="4">
        <v>5</v>
      </c>
      <c r="Y53" s="4">
        <v>5</v>
      </c>
      <c r="AC53" s="252">
        <v>36978</v>
      </c>
    </row>
    <row r="54" spans="1:29" x14ac:dyDescent="0.4">
      <c r="A54" s="89">
        <v>51</v>
      </c>
      <c r="B54" s="90">
        <v>8</v>
      </c>
      <c r="C54" s="91" t="s">
        <v>94</v>
      </c>
      <c r="D54" s="92" t="s">
        <v>75</v>
      </c>
      <c r="E54" s="91" t="s">
        <v>303</v>
      </c>
      <c r="F54" s="91" t="s">
        <v>106</v>
      </c>
      <c r="G54" s="93">
        <v>276</v>
      </c>
      <c r="H54" s="91" t="s">
        <v>121</v>
      </c>
      <c r="I54" s="94">
        <v>6.5</v>
      </c>
      <c r="J54" s="94">
        <v>5.88</v>
      </c>
      <c r="K54" s="94">
        <v>3.37</v>
      </c>
      <c r="L54" s="94">
        <v>366805255.76999998</v>
      </c>
      <c r="M54" s="94">
        <v>38047685.219999999</v>
      </c>
      <c r="N54" s="53">
        <v>0</v>
      </c>
      <c r="O54" s="95">
        <v>0</v>
      </c>
      <c r="P54" s="95">
        <v>0</v>
      </c>
      <c r="Q54" s="95" t="s">
        <v>341</v>
      </c>
      <c r="R54" s="54">
        <v>0</v>
      </c>
      <c r="S54" s="96">
        <v>4227520.58</v>
      </c>
      <c r="T54" s="96">
        <v>86.766048521518954</v>
      </c>
      <c r="U54" s="99">
        <v>0.73113346780539024</v>
      </c>
      <c r="V54" s="97">
        <v>2440.2113917254865</v>
      </c>
      <c r="W54" s="4" t="s">
        <v>108</v>
      </c>
      <c r="X54" s="4">
        <v>16</v>
      </c>
      <c r="Y54" s="4">
        <v>12</v>
      </c>
      <c r="AC54" s="252">
        <v>150317</v>
      </c>
    </row>
    <row r="55" spans="1:29" x14ac:dyDescent="0.4">
      <c r="A55" s="89">
        <v>52</v>
      </c>
      <c r="B55" s="90">
        <v>8</v>
      </c>
      <c r="C55" s="91" t="s">
        <v>94</v>
      </c>
      <c r="D55" s="92" t="s">
        <v>78</v>
      </c>
      <c r="E55" s="91" t="s">
        <v>304</v>
      </c>
      <c r="F55" s="91" t="s">
        <v>105</v>
      </c>
      <c r="G55" s="93">
        <v>40</v>
      </c>
      <c r="H55" s="91" t="s">
        <v>123</v>
      </c>
      <c r="I55" s="94">
        <v>6.8</v>
      </c>
      <c r="J55" s="94">
        <v>6.45</v>
      </c>
      <c r="K55" s="94">
        <v>4.6900000000000004</v>
      </c>
      <c r="L55" s="94">
        <v>55779042.850000001</v>
      </c>
      <c r="M55" s="94">
        <v>-2943224.08</v>
      </c>
      <c r="N55" s="53">
        <v>0</v>
      </c>
      <c r="O55" s="95">
        <v>1</v>
      </c>
      <c r="P55" s="95">
        <v>0</v>
      </c>
      <c r="Q55" s="95">
        <v>170.5</v>
      </c>
      <c r="R55" s="54">
        <v>1</v>
      </c>
      <c r="S55" s="96">
        <v>-327024.89777777781</v>
      </c>
      <c r="T55" s="96">
        <v>-170.56512586360736</v>
      </c>
      <c r="U55" s="99">
        <v>0.71434022981241807</v>
      </c>
      <c r="V55" s="97">
        <v>1552.0045311630495</v>
      </c>
      <c r="W55" s="4" t="s">
        <v>109</v>
      </c>
      <c r="X55" s="4">
        <v>5</v>
      </c>
      <c r="Y55" s="4">
        <v>6</v>
      </c>
      <c r="AC55" s="252">
        <v>35940</v>
      </c>
    </row>
    <row r="56" spans="1:29" x14ac:dyDescent="0.4">
      <c r="A56" s="89">
        <v>53</v>
      </c>
      <c r="B56" s="90">
        <v>8</v>
      </c>
      <c r="C56" s="91" t="s">
        <v>93</v>
      </c>
      <c r="D56" s="92" t="s">
        <v>3</v>
      </c>
      <c r="E56" s="91" t="s">
        <v>305</v>
      </c>
      <c r="F56" s="91" t="s">
        <v>106</v>
      </c>
      <c r="G56" s="93">
        <v>420</v>
      </c>
      <c r="H56" s="91" t="s">
        <v>127</v>
      </c>
      <c r="I56" s="94">
        <v>6.43</v>
      </c>
      <c r="J56" s="94">
        <v>5.99</v>
      </c>
      <c r="K56" s="94">
        <v>3.61</v>
      </c>
      <c r="L56" s="94">
        <v>818069961.04999995</v>
      </c>
      <c r="M56" s="94">
        <v>41155176.390000001</v>
      </c>
      <c r="N56" s="53">
        <v>0</v>
      </c>
      <c r="O56" s="95">
        <v>0</v>
      </c>
      <c r="P56" s="95">
        <v>0</v>
      </c>
      <c r="Q56" s="95" t="s">
        <v>341</v>
      </c>
      <c r="R56" s="54">
        <v>0</v>
      </c>
      <c r="S56" s="96">
        <v>4572797.3766666669</v>
      </c>
      <c r="T56" s="96">
        <v>178.89923687069876</v>
      </c>
      <c r="U56" s="99">
        <v>0.84834107324651098</v>
      </c>
      <c r="V56" s="97">
        <v>5450.0573676075755</v>
      </c>
      <c r="W56" s="4" t="s">
        <v>108</v>
      </c>
      <c r="X56" s="4">
        <v>17</v>
      </c>
      <c r="Y56" s="4">
        <v>13</v>
      </c>
      <c r="AC56" s="252">
        <v>150103</v>
      </c>
    </row>
    <row r="57" spans="1:29" x14ac:dyDescent="0.4">
      <c r="A57" s="89">
        <v>54</v>
      </c>
      <c r="B57" s="90">
        <v>8</v>
      </c>
      <c r="C57" s="91" t="s">
        <v>93</v>
      </c>
      <c r="D57" s="92" t="s">
        <v>39</v>
      </c>
      <c r="E57" s="91" t="s">
        <v>306</v>
      </c>
      <c r="F57" s="91" t="s">
        <v>105</v>
      </c>
      <c r="G57" s="93">
        <v>129</v>
      </c>
      <c r="H57" s="91" t="s">
        <v>125</v>
      </c>
      <c r="I57" s="94">
        <v>1.49</v>
      </c>
      <c r="J57" s="94">
        <v>1.27</v>
      </c>
      <c r="K57" s="94">
        <v>0.2</v>
      </c>
      <c r="L57" s="94">
        <v>34653391.530000001</v>
      </c>
      <c r="M57" s="94">
        <v>-36517950.340000004</v>
      </c>
      <c r="N57" s="53">
        <v>2</v>
      </c>
      <c r="O57" s="95">
        <v>1</v>
      </c>
      <c r="P57" s="95">
        <v>0</v>
      </c>
      <c r="Q57" s="95">
        <v>8.5</v>
      </c>
      <c r="R57" s="54">
        <v>3</v>
      </c>
      <c r="S57" s="96">
        <v>-4057550.0377777782</v>
      </c>
      <c r="T57" s="96">
        <v>-8.5404717643306807</v>
      </c>
      <c r="U57" s="99">
        <v>0.15036853629599448</v>
      </c>
      <c r="V57" s="97">
        <v>352.67755836674877</v>
      </c>
      <c r="W57" s="4" t="s">
        <v>111</v>
      </c>
      <c r="X57" s="4">
        <v>13</v>
      </c>
      <c r="Y57" s="4">
        <v>10</v>
      </c>
      <c r="AC57" s="252">
        <v>98258</v>
      </c>
    </row>
    <row r="58" spans="1:29" x14ac:dyDescent="0.4">
      <c r="A58" s="89">
        <v>55</v>
      </c>
      <c r="B58" s="90">
        <v>8</v>
      </c>
      <c r="C58" s="91" t="s">
        <v>93</v>
      </c>
      <c r="D58" s="92" t="s">
        <v>41</v>
      </c>
      <c r="E58" s="91" t="s">
        <v>307</v>
      </c>
      <c r="F58" s="91" t="s">
        <v>105</v>
      </c>
      <c r="G58" s="93">
        <v>30</v>
      </c>
      <c r="H58" s="91" t="s">
        <v>123</v>
      </c>
      <c r="I58" s="94">
        <v>1.22</v>
      </c>
      <c r="J58" s="94">
        <v>1.1000000000000001</v>
      </c>
      <c r="K58" s="94">
        <v>0.2</v>
      </c>
      <c r="L58" s="94">
        <v>5369844.8399999999</v>
      </c>
      <c r="M58" s="94">
        <v>-8365847.0899999999</v>
      </c>
      <c r="N58" s="53">
        <v>2</v>
      </c>
      <c r="O58" s="95">
        <v>1</v>
      </c>
      <c r="P58" s="95">
        <v>1</v>
      </c>
      <c r="Q58" s="95">
        <v>5.7</v>
      </c>
      <c r="R58" s="54">
        <v>4</v>
      </c>
      <c r="S58" s="96">
        <v>-929538.56555555551</v>
      </c>
      <c r="T58" s="96">
        <v>-5.776893007973924</v>
      </c>
      <c r="U58" s="99">
        <v>7.0260890575258611E-2</v>
      </c>
      <c r="V58" s="97">
        <v>179.94855534331958</v>
      </c>
      <c r="W58" s="4" t="s">
        <v>109</v>
      </c>
      <c r="X58" s="4">
        <v>5</v>
      </c>
      <c r="Y58" s="4">
        <v>3</v>
      </c>
      <c r="AC58" s="252">
        <v>29841</v>
      </c>
    </row>
    <row r="59" spans="1:29" x14ac:dyDescent="0.4">
      <c r="A59" s="89">
        <v>56</v>
      </c>
      <c r="B59" s="90">
        <v>8</v>
      </c>
      <c r="C59" s="91" t="s">
        <v>93</v>
      </c>
      <c r="D59" s="92" t="s">
        <v>42</v>
      </c>
      <c r="E59" s="91" t="s">
        <v>308</v>
      </c>
      <c r="F59" s="91" t="s">
        <v>105</v>
      </c>
      <c r="G59" s="93">
        <v>30</v>
      </c>
      <c r="H59" s="91" t="s">
        <v>123</v>
      </c>
      <c r="I59" s="94">
        <v>1.68</v>
      </c>
      <c r="J59" s="94">
        <v>1.48</v>
      </c>
      <c r="K59" s="94">
        <v>0.23</v>
      </c>
      <c r="L59" s="94">
        <v>16843753.449999999</v>
      </c>
      <c r="M59" s="94">
        <v>-85660.5</v>
      </c>
      <c r="N59" s="53">
        <v>1</v>
      </c>
      <c r="O59" s="95">
        <v>1</v>
      </c>
      <c r="P59" s="95">
        <v>0</v>
      </c>
      <c r="Q59" s="95">
        <v>1769.7</v>
      </c>
      <c r="R59" s="54">
        <v>2</v>
      </c>
      <c r="S59" s="96">
        <v>-9517.8333333333339</v>
      </c>
      <c r="T59" s="96">
        <v>-1769.7046018876842</v>
      </c>
      <c r="U59" s="99">
        <v>0.178522873879981</v>
      </c>
      <c r="V59" s="97">
        <v>657.11206062497558</v>
      </c>
      <c r="W59" s="4" t="s">
        <v>109</v>
      </c>
      <c r="X59" s="4">
        <v>5</v>
      </c>
      <c r="Y59" s="4">
        <v>4</v>
      </c>
      <c r="AC59" s="252">
        <v>25633</v>
      </c>
    </row>
    <row r="60" spans="1:29" x14ac:dyDescent="0.4">
      <c r="A60" s="89">
        <v>57</v>
      </c>
      <c r="B60" s="90">
        <v>8</v>
      </c>
      <c r="C60" s="91" t="s">
        <v>93</v>
      </c>
      <c r="D60" s="92" t="s">
        <v>74</v>
      </c>
      <c r="E60" s="91" t="s">
        <v>309</v>
      </c>
      <c r="F60" s="91" t="s">
        <v>106</v>
      </c>
      <c r="G60" s="93">
        <v>266</v>
      </c>
      <c r="H60" s="91" t="s">
        <v>130</v>
      </c>
      <c r="I60" s="94">
        <v>1.46</v>
      </c>
      <c r="J60" s="94">
        <v>1.32</v>
      </c>
      <c r="K60" s="94">
        <v>0.41</v>
      </c>
      <c r="L60" s="94">
        <v>90282448.269999996</v>
      </c>
      <c r="M60" s="94">
        <v>183477793.13</v>
      </c>
      <c r="N60" s="53">
        <v>2</v>
      </c>
      <c r="O60" s="95">
        <v>0</v>
      </c>
      <c r="P60" s="95">
        <v>0</v>
      </c>
      <c r="Q60" s="95" t="s">
        <v>341</v>
      </c>
      <c r="R60" s="54">
        <v>2</v>
      </c>
      <c r="S60" s="96">
        <v>20386421.458888888</v>
      </c>
      <c r="T60" s="96">
        <v>4.4285579228342229</v>
      </c>
      <c r="U60" s="99">
        <v>0.16525522186977276</v>
      </c>
      <c r="V60" s="97">
        <v>1097.2320588950195</v>
      </c>
      <c r="W60" s="4" t="s">
        <v>114</v>
      </c>
      <c r="X60" s="4">
        <v>15</v>
      </c>
      <c r="Y60" s="4">
        <v>12</v>
      </c>
      <c r="AC60" s="252">
        <v>82282</v>
      </c>
    </row>
    <row r="61" spans="1:29" x14ac:dyDescent="0.4">
      <c r="A61" s="89">
        <v>58</v>
      </c>
      <c r="B61" s="90">
        <v>8</v>
      </c>
      <c r="C61" s="91" t="s">
        <v>93</v>
      </c>
      <c r="D61" s="92" t="s">
        <v>79</v>
      </c>
      <c r="E61" s="91" t="s">
        <v>310</v>
      </c>
      <c r="F61" s="91" t="s">
        <v>105</v>
      </c>
      <c r="G61" s="93">
        <v>30</v>
      </c>
      <c r="H61" s="91" t="s">
        <v>123</v>
      </c>
      <c r="I61" s="94">
        <v>7.33</v>
      </c>
      <c r="J61" s="94">
        <v>6.84</v>
      </c>
      <c r="K61" s="94">
        <v>4.4000000000000004</v>
      </c>
      <c r="L61" s="94">
        <v>35906813.509999998</v>
      </c>
      <c r="M61" s="94">
        <v>-2292062.52</v>
      </c>
      <c r="N61" s="53">
        <v>0</v>
      </c>
      <c r="O61" s="95">
        <v>1</v>
      </c>
      <c r="P61" s="95">
        <v>0</v>
      </c>
      <c r="Q61" s="95">
        <v>140.9</v>
      </c>
      <c r="R61" s="54">
        <v>1</v>
      </c>
      <c r="S61" s="96">
        <v>-254673.61333333334</v>
      </c>
      <c r="T61" s="96">
        <v>-140.99149511419085</v>
      </c>
      <c r="U61" s="99">
        <v>0.63353498585951118</v>
      </c>
      <c r="V61" s="97">
        <v>1351.6587054394879</v>
      </c>
      <c r="W61" s="4" t="s">
        <v>109</v>
      </c>
      <c r="X61" s="4">
        <v>5</v>
      </c>
      <c r="Y61" s="4">
        <v>3</v>
      </c>
      <c r="AC61" s="252">
        <v>26565</v>
      </c>
    </row>
    <row r="62" spans="1:29" x14ac:dyDescent="0.4">
      <c r="A62" s="89">
        <v>59</v>
      </c>
      <c r="B62" s="90">
        <v>8</v>
      </c>
      <c r="C62" s="91" t="s">
        <v>93</v>
      </c>
      <c r="D62" s="92" t="s">
        <v>83</v>
      </c>
      <c r="E62" s="91" t="s">
        <v>311</v>
      </c>
      <c r="F62" s="91" t="s">
        <v>105</v>
      </c>
      <c r="G62" s="93">
        <v>15</v>
      </c>
      <c r="H62" s="91" t="s">
        <v>126</v>
      </c>
      <c r="I62" s="94">
        <v>1.1399999999999999</v>
      </c>
      <c r="J62" s="94">
        <v>1.03</v>
      </c>
      <c r="K62" s="94">
        <v>0.23</v>
      </c>
      <c r="L62" s="94">
        <v>2830874.58</v>
      </c>
      <c r="M62" s="94">
        <v>-2974100.27</v>
      </c>
      <c r="N62" s="53">
        <v>2</v>
      </c>
      <c r="O62" s="95">
        <v>1</v>
      </c>
      <c r="P62" s="95">
        <v>0</v>
      </c>
      <c r="Q62" s="95">
        <v>8.5</v>
      </c>
      <c r="R62" s="54">
        <v>3</v>
      </c>
      <c r="S62" s="96">
        <v>-330455.58555555553</v>
      </c>
      <c r="T62" s="96">
        <v>-8.5665811193379842</v>
      </c>
      <c r="U62" s="99">
        <v>5.9908557291448276E-2</v>
      </c>
      <c r="V62" s="97">
        <v>185.67982290436836</v>
      </c>
      <c r="W62" s="4" t="s">
        <v>112</v>
      </c>
      <c r="X62" s="4">
        <v>2</v>
      </c>
      <c r="Y62" s="4">
        <v>1</v>
      </c>
      <c r="AC62" s="252">
        <v>15246</v>
      </c>
    </row>
    <row r="63" spans="1:29" x14ac:dyDescent="0.4">
      <c r="A63" s="89">
        <v>60</v>
      </c>
      <c r="B63" s="90">
        <v>8</v>
      </c>
      <c r="C63" s="91" t="s">
        <v>93</v>
      </c>
      <c r="D63" s="92" t="s">
        <v>84</v>
      </c>
      <c r="E63" s="91" t="s">
        <v>312</v>
      </c>
      <c r="F63" s="91" t="s">
        <v>105</v>
      </c>
      <c r="G63" s="93">
        <v>30</v>
      </c>
      <c r="H63" s="91" t="s">
        <v>122</v>
      </c>
      <c r="I63" s="94">
        <v>2.2599999999999998</v>
      </c>
      <c r="J63" s="94">
        <v>1.92</v>
      </c>
      <c r="K63" s="94">
        <v>0.9</v>
      </c>
      <c r="L63" s="94">
        <v>28726797.210000001</v>
      </c>
      <c r="M63" s="94">
        <v>-1554321.1</v>
      </c>
      <c r="N63" s="53">
        <v>0</v>
      </c>
      <c r="O63" s="95">
        <v>1</v>
      </c>
      <c r="P63" s="95">
        <v>0</v>
      </c>
      <c r="Q63" s="95">
        <v>166.3</v>
      </c>
      <c r="R63" s="54">
        <v>1</v>
      </c>
      <c r="S63" s="96">
        <v>-172702.34444444446</v>
      </c>
      <c r="T63" s="96">
        <v>-166.33704251328763</v>
      </c>
      <c r="U63" s="99">
        <v>0.40064342030235472</v>
      </c>
      <c r="V63" s="97">
        <v>564.84323429942197</v>
      </c>
      <c r="W63" s="4" t="s">
        <v>109</v>
      </c>
      <c r="X63" s="4">
        <v>6</v>
      </c>
      <c r="Y63" s="4">
        <v>4</v>
      </c>
      <c r="AC63" s="252">
        <v>50858</v>
      </c>
    </row>
    <row r="64" spans="1:29" x14ac:dyDescent="0.4">
      <c r="A64" s="89">
        <v>61</v>
      </c>
      <c r="B64" s="90">
        <v>8</v>
      </c>
      <c r="C64" s="91" t="s">
        <v>93</v>
      </c>
      <c r="D64" s="92" t="s">
        <v>85</v>
      </c>
      <c r="E64" s="91" t="s">
        <v>313</v>
      </c>
      <c r="F64" s="91" t="s">
        <v>105</v>
      </c>
      <c r="G64" s="93">
        <v>30</v>
      </c>
      <c r="H64" s="91" t="s">
        <v>123</v>
      </c>
      <c r="I64" s="94">
        <v>3.07</v>
      </c>
      <c r="J64" s="94">
        <v>2.73</v>
      </c>
      <c r="K64" s="94">
        <v>0.53</v>
      </c>
      <c r="L64" s="94">
        <v>25286598.16</v>
      </c>
      <c r="M64" s="94">
        <v>132738.51999999999</v>
      </c>
      <c r="N64" s="53">
        <v>1</v>
      </c>
      <c r="O64" s="95">
        <v>0</v>
      </c>
      <c r="P64" s="95">
        <v>0</v>
      </c>
      <c r="Q64" s="95" t="s">
        <v>341</v>
      </c>
      <c r="R64" s="54">
        <v>1</v>
      </c>
      <c r="S64" s="96">
        <v>14748.724444444444</v>
      </c>
      <c r="T64" s="96">
        <v>1714.493904557622</v>
      </c>
      <c r="U64" s="99">
        <v>0.41162449376838167</v>
      </c>
      <c r="V64" s="97">
        <v>664.4401334839846</v>
      </c>
      <c r="W64" s="4" t="s">
        <v>109</v>
      </c>
      <c r="X64" s="4">
        <v>5</v>
      </c>
      <c r="Y64" s="4">
        <v>4</v>
      </c>
      <c r="AC64" s="252">
        <v>38057</v>
      </c>
    </row>
    <row r="65" spans="1:29" x14ac:dyDescent="0.4">
      <c r="A65" s="89">
        <v>62</v>
      </c>
      <c r="B65" s="90">
        <v>8</v>
      </c>
      <c r="C65" s="91" t="s">
        <v>90</v>
      </c>
      <c r="D65" s="92" t="s">
        <v>1</v>
      </c>
      <c r="E65" s="91" t="s">
        <v>314</v>
      </c>
      <c r="F65" s="91" t="s">
        <v>106</v>
      </c>
      <c r="G65" s="93">
        <v>353</v>
      </c>
      <c r="H65" s="91" t="s">
        <v>121</v>
      </c>
      <c r="I65" s="94">
        <v>5.19</v>
      </c>
      <c r="J65" s="94">
        <v>4.88</v>
      </c>
      <c r="K65" s="94">
        <v>2.4</v>
      </c>
      <c r="L65" s="94">
        <v>500741710.63999999</v>
      </c>
      <c r="M65" s="94">
        <v>91946272.200000003</v>
      </c>
      <c r="N65" s="53">
        <v>0</v>
      </c>
      <c r="O65" s="95">
        <v>0</v>
      </c>
      <c r="P65" s="95">
        <v>0</v>
      </c>
      <c r="Q65" s="95" t="s">
        <v>341</v>
      </c>
      <c r="R65" s="54">
        <v>0</v>
      </c>
      <c r="S65" s="96">
        <v>10216252.466666667</v>
      </c>
      <c r="T65" s="96">
        <v>49.014226329449819</v>
      </c>
      <c r="U65" s="99">
        <v>0.7521006428651511</v>
      </c>
      <c r="V65" s="97">
        <v>3660.3926216374266</v>
      </c>
      <c r="W65" s="4" t="s">
        <v>108</v>
      </c>
      <c r="X65" s="4">
        <v>16</v>
      </c>
      <c r="Y65" s="4">
        <v>13</v>
      </c>
      <c r="AC65" s="252">
        <v>136800</v>
      </c>
    </row>
    <row r="66" spans="1:29" x14ac:dyDescent="0.4">
      <c r="A66" s="89">
        <v>63</v>
      </c>
      <c r="B66" s="90">
        <v>8</v>
      </c>
      <c r="C66" s="91" t="s">
        <v>90</v>
      </c>
      <c r="D66" s="92" t="s">
        <v>6</v>
      </c>
      <c r="E66" s="91" t="s">
        <v>315</v>
      </c>
      <c r="F66" s="91" t="s">
        <v>105</v>
      </c>
      <c r="G66" s="93">
        <v>60</v>
      </c>
      <c r="H66" s="91" t="s">
        <v>124</v>
      </c>
      <c r="I66" s="94">
        <v>2.09</v>
      </c>
      <c r="J66" s="94">
        <v>1.88</v>
      </c>
      <c r="K66" s="94">
        <v>0.66</v>
      </c>
      <c r="L66" s="94">
        <v>40418965.659999996</v>
      </c>
      <c r="M66" s="94">
        <v>-20875948.59</v>
      </c>
      <c r="N66" s="53">
        <v>1</v>
      </c>
      <c r="O66" s="95">
        <v>1</v>
      </c>
      <c r="P66" s="95">
        <v>0</v>
      </c>
      <c r="Q66" s="95">
        <v>17.399999999999999</v>
      </c>
      <c r="R66" s="54">
        <v>2</v>
      </c>
      <c r="S66" s="96">
        <v>-2319549.8433333333</v>
      </c>
      <c r="T66" s="96">
        <v>-17.425349050450023</v>
      </c>
      <c r="U66" s="99">
        <v>0.26408916643495506</v>
      </c>
      <c r="V66" s="97">
        <v>436.7870760884835</v>
      </c>
      <c r="W66" s="4" t="s">
        <v>110</v>
      </c>
      <c r="X66" s="4">
        <v>10</v>
      </c>
      <c r="Y66" s="4">
        <v>9</v>
      </c>
      <c r="AC66" s="252">
        <v>92537</v>
      </c>
    </row>
    <row r="67" spans="1:29" x14ac:dyDescent="0.4">
      <c r="A67" s="89">
        <v>64</v>
      </c>
      <c r="B67" s="90">
        <v>8</v>
      </c>
      <c r="C67" s="90" t="s">
        <v>90</v>
      </c>
      <c r="D67" s="92" t="s">
        <v>7</v>
      </c>
      <c r="E67" s="91" t="s">
        <v>316</v>
      </c>
      <c r="F67" s="91" t="s">
        <v>105</v>
      </c>
      <c r="G67" s="93">
        <v>40</v>
      </c>
      <c r="H67" s="91" t="s">
        <v>122</v>
      </c>
      <c r="I67" s="94">
        <v>3.28</v>
      </c>
      <c r="J67" s="94">
        <v>2.82</v>
      </c>
      <c r="K67" s="94">
        <v>1.05</v>
      </c>
      <c r="L67" s="94">
        <v>32182496.399999999</v>
      </c>
      <c r="M67" s="94">
        <v>-10213923.4</v>
      </c>
      <c r="N67" s="53">
        <v>0</v>
      </c>
      <c r="O67" s="95">
        <v>1</v>
      </c>
      <c r="P67" s="95">
        <v>0</v>
      </c>
      <c r="Q67" s="95">
        <v>28.3</v>
      </c>
      <c r="R67" s="54">
        <v>1</v>
      </c>
      <c r="S67" s="96">
        <v>-1134880.3777777778</v>
      </c>
      <c r="T67" s="96">
        <v>-28.357611101724139</v>
      </c>
      <c r="U67" s="99">
        <v>0.28684749338642596</v>
      </c>
      <c r="V67" s="97">
        <v>494.55230045794019</v>
      </c>
      <c r="W67" s="4" t="s">
        <v>109</v>
      </c>
      <c r="X67" s="4">
        <v>6</v>
      </c>
      <c r="Y67" s="4">
        <v>7</v>
      </c>
      <c r="AC67" s="252">
        <v>65074</v>
      </c>
    </row>
    <row r="68" spans="1:29" x14ac:dyDescent="0.4">
      <c r="A68" s="89">
        <v>65</v>
      </c>
      <c r="B68" s="90">
        <v>8</v>
      </c>
      <c r="C68" s="90" t="s">
        <v>90</v>
      </c>
      <c r="D68" s="92" t="s">
        <v>8</v>
      </c>
      <c r="E68" s="91" t="s">
        <v>317</v>
      </c>
      <c r="F68" s="91" t="s">
        <v>105</v>
      </c>
      <c r="G68" s="93">
        <v>90</v>
      </c>
      <c r="H68" s="91" t="s">
        <v>128</v>
      </c>
      <c r="I68" s="94">
        <v>1.32</v>
      </c>
      <c r="J68" s="94">
        <v>1.2</v>
      </c>
      <c r="K68" s="94">
        <v>0.25</v>
      </c>
      <c r="L68" s="94">
        <v>19485023.640000001</v>
      </c>
      <c r="M68" s="94">
        <v>-17075485.73</v>
      </c>
      <c r="N68" s="53">
        <v>2</v>
      </c>
      <c r="O68" s="95">
        <v>1</v>
      </c>
      <c r="P68" s="95">
        <v>0</v>
      </c>
      <c r="Q68" s="95">
        <v>10.199999999999999</v>
      </c>
      <c r="R68" s="54">
        <v>3</v>
      </c>
      <c r="S68" s="96">
        <v>-1897276.1922222222</v>
      </c>
      <c r="T68" s="96">
        <v>-10.269998495673834</v>
      </c>
      <c r="U68" s="99">
        <v>0.1037788149453988</v>
      </c>
      <c r="V68" s="97">
        <v>178.09505374378475</v>
      </c>
      <c r="W68" s="4" t="s">
        <v>111</v>
      </c>
      <c r="X68" s="4">
        <v>12</v>
      </c>
      <c r="Y68" s="4">
        <v>10</v>
      </c>
      <c r="AC68" s="252">
        <v>109408</v>
      </c>
    </row>
    <row r="69" spans="1:29" x14ac:dyDescent="0.4">
      <c r="A69" s="89">
        <v>66</v>
      </c>
      <c r="B69" s="90">
        <v>8</v>
      </c>
      <c r="C69" s="90" t="s">
        <v>90</v>
      </c>
      <c r="D69" s="92" t="s">
        <v>9</v>
      </c>
      <c r="E69" s="91" t="s">
        <v>318</v>
      </c>
      <c r="F69" s="91" t="s">
        <v>105</v>
      </c>
      <c r="G69" s="93">
        <v>40</v>
      </c>
      <c r="H69" s="91" t="s">
        <v>124</v>
      </c>
      <c r="I69" s="94">
        <v>1.97</v>
      </c>
      <c r="J69" s="94">
        <v>1.7</v>
      </c>
      <c r="K69" s="94">
        <v>0.48</v>
      </c>
      <c r="L69" s="94">
        <v>25698877.969999999</v>
      </c>
      <c r="M69" s="94">
        <v>-18176971.84</v>
      </c>
      <c r="N69" s="53">
        <v>1</v>
      </c>
      <c r="O69" s="95">
        <v>1</v>
      </c>
      <c r="P69" s="95">
        <v>0</v>
      </c>
      <c r="Q69" s="95">
        <v>12.7</v>
      </c>
      <c r="R69" s="54">
        <v>2</v>
      </c>
      <c r="S69" s="96">
        <v>-2019663.5377777778</v>
      </c>
      <c r="T69" s="96">
        <v>-12.724336251708689</v>
      </c>
      <c r="U69" s="99">
        <v>0.20455699883331974</v>
      </c>
      <c r="V69" s="97">
        <v>378.45339768794639</v>
      </c>
      <c r="W69" s="4" t="s">
        <v>110</v>
      </c>
      <c r="X69" s="4">
        <v>10</v>
      </c>
      <c r="Y69" s="4">
        <v>7</v>
      </c>
      <c r="AC69" s="252">
        <v>67905</v>
      </c>
    </row>
    <row r="70" spans="1:29" x14ac:dyDescent="0.4">
      <c r="A70" s="89">
        <v>67</v>
      </c>
      <c r="B70" s="90">
        <v>8</v>
      </c>
      <c r="C70" s="90" t="s">
        <v>90</v>
      </c>
      <c r="D70" s="92" t="s">
        <v>80</v>
      </c>
      <c r="E70" s="91" t="s">
        <v>319</v>
      </c>
      <c r="F70" s="91" t="s">
        <v>105</v>
      </c>
      <c r="G70" s="93">
        <v>30</v>
      </c>
      <c r="H70" s="91" t="s">
        <v>123</v>
      </c>
      <c r="I70" s="94">
        <v>1.62</v>
      </c>
      <c r="J70" s="94">
        <v>1.45</v>
      </c>
      <c r="K70" s="94">
        <v>0.4</v>
      </c>
      <c r="L70" s="94">
        <v>14334867.09</v>
      </c>
      <c r="M70" s="94">
        <v>-21281795.640000001</v>
      </c>
      <c r="N70" s="53">
        <v>1</v>
      </c>
      <c r="O70" s="95">
        <v>1</v>
      </c>
      <c r="P70" s="95">
        <v>0</v>
      </c>
      <c r="Q70" s="95">
        <v>6</v>
      </c>
      <c r="R70" s="54">
        <v>2</v>
      </c>
      <c r="S70" s="96">
        <v>-2364643.96</v>
      </c>
      <c r="T70" s="96">
        <v>-6.0621672152284605</v>
      </c>
      <c r="U70" s="99">
        <v>0.1584069802308308</v>
      </c>
      <c r="V70" s="97">
        <v>384.54991254661053</v>
      </c>
      <c r="W70" s="4" t="s">
        <v>109</v>
      </c>
      <c r="X70" s="4">
        <v>5</v>
      </c>
      <c r="Y70" s="4">
        <v>5</v>
      </c>
      <c r="AC70" s="252">
        <v>37277</v>
      </c>
    </row>
    <row r="71" spans="1:29" x14ac:dyDescent="0.4">
      <c r="A71" s="89">
        <v>68</v>
      </c>
      <c r="B71" s="90">
        <v>8</v>
      </c>
      <c r="C71" s="90" t="s">
        <v>91</v>
      </c>
      <c r="D71" s="92" t="s">
        <v>0</v>
      </c>
      <c r="E71" s="91" t="s">
        <v>320</v>
      </c>
      <c r="F71" s="91" t="s">
        <v>104</v>
      </c>
      <c r="G71" s="93">
        <v>1143</v>
      </c>
      <c r="H71" s="91" t="s">
        <v>132</v>
      </c>
      <c r="I71" s="94">
        <v>2.91</v>
      </c>
      <c r="J71" s="94">
        <v>2.65</v>
      </c>
      <c r="K71" s="94">
        <v>1.23</v>
      </c>
      <c r="L71" s="94">
        <v>1819049195.6099999</v>
      </c>
      <c r="M71" s="94">
        <v>18420594.079999998</v>
      </c>
      <c r="N71" s="53">
        <v>0</v>
      </c>
      <c r="O71" s="95">
        <v>0</v>
      </c>
      <c r="P71" s="95">
        <v>0</v>
      </c>
      <c r="Q71" s="95" t="s">
        <v>341</v>
      </c>
      <c r="R71" s="54">
        <v>0</v>
      </c>
      <c r="S71" s="96">
        <v>2046732.6755555554</v>
      </c>
      <c r="T71" s="96">
        <v>888.75758780576746</v>
      </c>
      <c r="U71" s="99">
        <v>0.55819486949015418</v>
      </c>
      <c r="V71" s="97">
        <v>4541.027147093846</v>
      </c>
      <c r="W71" s="4" t="s">
        <v>113</v>
      </c>
      <c r="X71" s="4">
        <v>20</v>
      </c>
      <c r="Y71" s="4">
        <v>14</v>
      </c>
      <c r="AC71" s="252">
        <v>400581</v>
      </c>
    </row>
    <row r="72" spans="1:29" x14ac:dyDescent="0.4">
      <c r="A72" s="89">
        <v>69</v>
      </c>
      <c r="B72" s="90">
        <v>8</v>
      </c>
      <c r="C72" s="90" t="s">
        <v>91</v>
      </c>
      <c r="D72" s="92" t="s">
        <v>10</v>
      </c>
      <c r="E72" s="91" t="s">
        <v>321</v>
      </c>
      <c r="F72" s="91" t="s">
        <v>105</v>
      </c>
      <c r="G72" s="93">
        <v>60</v>
      </c>
      <c r="H72" s="91" t="s">
        <v>124</v>
      </c>
      <c r="I72" s="94">
        <v>1.25</v>
      </c>
      <c r="J72" s="94">
        <v>1.1100000000000001</v>
      </c>
      <c r="K72" s="94">
        <v>0.23</v>
      </c>
      <c r="L72" s="94">
        <v>10586690.15</v>
      </c>
      <c r="M72" s="94">
        <v>-12381421.57</v>
      </c>
      <c r="N72" s="53">
        <v>2</v>
      </c>
      <c r="O72" s="95">
        <v>1</v>
      </c>
      <c r="P72" s="95">
        <v>0</v>
      </c>
      <c r="Q72" s="95">
        <v>7.6</v>
      </c>
      <c r="R72" s="54">
        <v>3</v>
      </c>
      <c r="S72" s="96">
        <v>-1375713.5077777777</v>
      </c>
      <c r="T72" s="96">
        <v>-7.6954177524221077</v>
      </c>
      <c r="U72" s="99">
        <v>8.786013121237421E-2</v>
      </c>
      <c r="V72" s="97">
        <v>161.23745640353951</v>
      </c>
      <c r="W72" s="4" t="s">
        <v>110</v>
      </c>
      <c r="X72" s="4">
        <v>10</v>
      </c>
      <c r="Y72" s="4">
        <v>8</v>
      </c>
      <c r="AC72" s="252">
        <v>65659</v>
      </c>
    </row>
    <row r="73" spans="1:29" x14ac:dyDescent="0.4">
      <c r="A73" s="89">
        <v>70</v>
      </c>
      <c r="B73" s="90">
        <v>8</v>
      </c>
      <c r="C73" s="90" t="s">
        <v>91</v>
      </c>
      <c r="D73" s="92" t="s">
        <v>11</v>
      </c>
      <c r="E73" s="90" t="s">
        <v>322</v>
      </c>
      <c r="F73" s="91" t="s">
        <v>105</v>
      </c>
      <c r="G73" s="93">
        <v>60</v>
      </c>
      <c r="H73" s="91" t="s">
        <v>186</v>
      </c>
      <c r="I73" s="94">
        <v>1.18</v>
      </c>
      <c r="J73" s="94">
        <v>1.05</v>
      </c>
      <c r="K73" s="94">
        <v>0.28000000000000003</v>
      </c>
      <c r="L73" s="94">
        <v>6621729.2599999998</v>
      </c>
      <c r="M73" s="94">
        <v>-5486592.8200000003</v>
      </c>
      <c r="N73" s="53">
        <v>2</v>
      </c>
      <c r="O73" s="95">
        <v>1</v>
      </c>
      <c r="P73" s="95">
        <v>0</v>
      </c>
      <c r="Q73" s="95">
        <v>10.8</v>
      </c>
      <c r="R73" s="54">
        <v>3</v>
      </c>
      <c r="S73" s="96">
        <v>-609621.42444444448</v>
      </c>
      <c r="T73" s="96">
        <v>-10.862035017936686</v>
      </c>
      <c r="U73" s="99">
        <v>6.1265949635614013E-2</v>
      </c>
      <c r="V73" s="97">
        <v>105.86636279337469</v>
      </c>
      <c r="W73" s="4" t="s">
        <v>110</v>
      </c>
      <c r="X73" s="4">
        <v>9</v>
      </c>
      <c r="Y73" s="4">
        <v>8</v>
      </c>
      <c r="AC73" s="252">
        <v>62548</v>
      </c>
    </row>
    <row r="74" spans="1:29" x14ac:dyDescent="0.4">
      <c r="A74" s="89">
        <v>71</v>
      </c>
      <c r="B74" s="90">
        <v>8</v>
      </c>
      <c r="C74" s="90" t="s">
        <v>91</v>
      </c>
      <c r="D74" s="92" t="s">
        <v>12</v>
      </c>
      <c r="E74" s="90" t="s">
        <v>323</v>
      </c>
      <c r="F74" s="91" t="s">
        <v>106</v>
      </c>
      <c r="G74" s="93">
        <v>280</v>
      </c>
      <c r="H74" s="91" t="s">
        <v>121</v>
      </c>
      <c r="I74" s="94">
        <v>1.82</v>
      </c>
      <c r="J74" s="94">
        <v>1.69</v>
      </c>
      <c r="K74" s="94">
        <v>0.7</v>
      </c>
      <c r="L74" s="94">
        <v>168302710.81999999</v>
      </c>
      <c r="M74" s="94">
        <v>-46411580.329999998</v>
      </c>
      <c r="N74" s="53">
        <v>1</v>
      </c>
      <c r="O74" s="95">
        <v>1</v>
      </c>
      <c r="P74" s="95">
        <v>0</v>
      </c>
      <c r="Q74" s="95">
        <v>32.6</v>
      </c>
      <c r="R74" s="54">
        <v>2</v>
      </c>
      <c r="S74" s="96">
        <v>-5156842.2588888891</v>
      </c>
      <c r="T74" s="96">
        <v>-32.636776998539233</v>
      </c>
      <c r="U74" s="99">
        <v>0.31497904131672688</v>
      </c>
      <c r="V74" s="97">
        <v>1427.576558773135</v>
      </c>
      <c r="W74" s="4" t="s">
        <v>108</v>
      </c>
      <c r="X74" s="4">
        <v>16</v>
      </c>
      <c r="Y74" s="4">
        <v>12</v>
      </c>
      <c r="AC74" s="252">
        <v>117894</v>
      </c>
    </row>
    <row r="75" spans="1:29" x14ac:dyDescent="0.4">
      <c r="A75" s="89">
        <v>72</v>
      </c>
      <c r="B75" s="90">
        <v>8</v>
      </c>
      <c r="C75" s="90" t="s">
        <v>91</v>
      </c>
      <c r="D75" s="92" t="s">
        <v>13</v>
      </c>
      <c r="E75" s="90" t="s">
        <v>324</v>
      </c>
      <c r="F75" s="91" t="s">
        <v>105</v>
      </c>
      <c r="G75" s="93">
        <v>8</v>
      </c>
      <c r="H75" s="91" t="s">
        <v>126</v>
      </c>
      <c r="I75" s="94">
        <v>2.76</v>
      </c>
      <c r="J75" s="94">
        <v>2.4700000000000002</v>
      </c>
      <c r="K75" s="94">
        <v>1.48</v>
      </c>
      <c r="L75" s="94">
        <v>9166279.8499999996</v>
      </c>
      <c r="M75" s="94">
        <v>-4490521.62</v>
      </c>
      <c r="N75" s="53">
        <v>0</v>
      </c>
      <c r="O75" s="95">
        <v>1</v>
      </c>
      <c r="P75" s="95">
        <v>0</v>
      </c>
      <c r="Q75" s="95">
        <v>18.3</v>
      </c>
      <c r="R75" s="54">
        <v>1</v>
      </c>
      <c r="S75" s="96">
        <v>-498946.84666666668</v>
      </c>
      <c r="T75" s="96">
        <v>-18.371255197297099</v>
      </c>
      <c r="U75" s="99">
        <v>0.23666907424956524</v>
      </c>
      <c r="V75" s="97">
        <v>1749.9579705994654</v>
      </c>
      <c r="W75" s="4" t="s">
        <v>112</v>
      </c>
      <c r="X75" s="4">
        <v>2</v>
      </c>
      <c r="Y75" s="4">
        <v>1</v>
      </c>
      <c r="AC75" s="252">
        <v>5238</v>
      </c>
    </row>
    <row r="76" spans="1:29" x14ac:dyDescent="0.4">
      <c r="A76" s="89">
        <v>73</v>
      </c>
      <c r="B76" s="90">
        <v>8</v>
      </c>
      <c r="C76" s="90" t="s">
        <v>91</v>
      </c>
      <c r="D76" s="92" t="s">
        <v>14</v>
      </c>
      <c r="E76" s="90" t="s">
        <v>325</v>
      </c>
      <c r="F76" s="91" t="s">
        <v>105</v>
      </c>
      <c r="G76" s="93">
        <v>40</v>
      </c>
      <c r="H76" s="91" t="s">
        <v>122</v>
      </c>
      <c r="I76" s="94">
        <v>1.22</v>
      </c>
      <c r="J76" s="94">
        <v>1.1000000000000001</v>
      </c>
      <c r="K76" s="94">
        <v>0.41</v>
      </c>
      <c r="L76" s="94">
        <v>7818601.0099999998</v>
      </c>
      <c r="M76" s="94">
        <v>-8964831.4800000004</v>
      </c>
      <c r="N76" s="53">
        <v>2</v>
      </c>
      <c r="O76" s="95">
        <v>1</v>
      </c>
      <c r="P76" s="95">
        <v>0</v>
      </c>
      <c r="Q76" s="95">
        <v>7.8</v>
      </c>
      <c r="R76" s="54">
        <v>3</v>
      </c>
      <c r="S76" s="96">
        <v>-996092.38666666672</v>
      </c>
      <c r="T76" s="96">
        <v>-7.8492729335721982</v>
      </c>
      <c r="U76" s="99">
        <v>8.1482969998679572E-2</v>
      </c>
      <c r="V76" s="97">
        <v>157.19888634215977</v>
      </c>
      <c r="W76" s="4" t="s">
        <v>109</v>
      </c>
      <c r="X76" s="4">
        <v>6</v>
      </c>
      <c r="Y76" s="4">
        <v>7</v>
      </c>
      <c r="AC76" s="252">
        <v>49737</v>
      </c>
    </row>
    <row r="77" spans="1:29" x14ac:dyDescent="0.4">
      <c r="A77" s="89">
        <v>74</v>
      </c>
      <c r="B77" s="90">
        <v>8</v>
      </c>
      <c r="C77" s="90" t="s">
        <v>91</v>
      </c>
      <c r="D77" s="92" t="s">
        <v>15</v>
      </c>
      <c r="E77" s="90" t="s">
        <v>326</v>
      </c>
      <c r="F77" s="91" t="s">
        <v>105</v>
      </c>
      <c r="G77" s="93">
        <v>137</v>
      </c>
      <c r="H77" s="91" t="s">
        <v>125</v>
      </c>
      <c r="I77" s="94">
        <v>1.26</v>
      </c>
      <c r="J77" s="94">
        <v>1.1499999999999999</v>
      </c>
      <c r="K77" s="94">
        <v>0.32</v>
      </c>
      <c r="L77" s="94">
        <v>26798772.77</v>
      </c>
      <c r="M77" s="94">
        <v>-21872558.149999999</v>
      </c>
      <c r="N77" s="53">
        <v>2</v>
      </c>
      <c r="O77" s="95">
        <v>1</v>
      </c>
      <c r="P77" s="95">
        <v>0</v>
      </c>
      <c r="Q77" s="95">
        <v>11</v>
      </c>
      <c r="R77" s="54">
        <v>3</v>
      </c>
      <c r="S77" s="96">
        <v>-2430284.2388888886</v>
      </c>
      <c r="T77" s="96">
        <v>-11.027011713762436</v>
      </c>
      <c r="U77" s="99">
        <v>9.4303465937917108E-2</v>
      </c>
      <c r="V77" s="97">
        <v>229.97513726196911</v>
      </c>
      <c r="W77" s="4" t="s">
        <v>111</v>
      </c>
      <c r="X77" s="4">
        <v>13</v>
      </c>
      <c r="Y77" s="4">
        <v>11</v>
      </c>
      <c r="AC77" s="252">
        <v>116529</v>
      </c>
    </row>
    <row r="78" spans="1:29" x14ac:dyDescent="0.4">
      <c r="A78" s="89">
        <v>75</v>
      </c>
      <c r="B78" s="90">
        <v>8</v>
      </c>
      <c r="C78" s="90" t="s">
        <v>91</v>
      </c>
      <c r="D78" s="92" t="s">
        <v>16</v>
      </c>
      <c r="E78" s="90" t="s">
        <v>327</v>
      </c>
      <c r="F78" s="91" t="s">
        <v>105</v>
      </c>
      <c r="G78" s="93">
        <v>30</v>
      </c>
      <c r="H78" s="91" t="s">
        <v>123</v>
      </c>
      <c r="I78" s="94">
        <v>1.35</v>
      </c>
      <c r="J78" s="94">
        <v>1.1000000000000001</v>
      </c>
      <c r="K78" s="94">
        <v>0.4</v>
      </c>
      <c r="L78" s="94">
        <v>6037014.6399999997</v>
      </c>
      <c r="M78" s="94">
        <v>-7288313.71</v>
      </c>
      <c r="N78" s="53">
        <v>2</v>
      </c>
      <c r="O78" s="95">
        <v>1</v>
      </c>
      <c r="P78" s="95">
        <v>0</v>
      </c>
      <c r="Q78" s="95">
        <v>7.4</v>
      </c>
      <c r="R78" s="54">
        <v>3</v>
      </c>
      <c r="S78" s="96">
        <v>-809812.63444444444</v>
      </c>
      <c r="T78" s="96">
        <v>-7.4548289113093071</v>
      </c>
      <c r="U78" s="99">
        <v>8.2609808126361359E-2</v>
      </c>
      <c r="V78" s="97">
        <v>187.37436419504019</v>
      </c>
      <c r="W78" s="4" t="s">
        <v>109</v>
      </c>
      <c r="X78" s="4">
        <v>5</v>
      </c>
      <c r="Y78" s="4">
        <v>4</v>
      </c>
      <c r="AC78" s="252">
        <v>32219</v>
      </c>
    </row>
    <row r="79" spans="1:29" x14ac:dyDescent="0.4">
      <c r="A79" s="89">
        <v>76</v>
      </c>
      <c r="B79" s="90">
        <v>8</v>
      </c>
      <c r="C79" s="90" t="s">
        <v>91</v>
      </c>
      <c r="D79" s="92" t="s">
        <v>17</v>
      </c>
      <c r="E79" s="90" t="s">
        <v>328</v>
      </c>
      <c r="F79" s="91" t="s">
        <v>105</v>
      </c>
      <c r="G79" s="93">
        <v>30</v>
      </c>
      <c r="H79" s="91" t="s">
        <v>123</v>
      </c>
      <c r="I79" s="94">
        <v>1.21</v>
      </c>
      <c r="J79" s="94">
        <v>1.02</v>
      </c>
      <c r="K79" s="94">
        <v>0.12</v>
      </c>
      <c r="L79" s="94">
        <v>4230878.4400000004</v>
      </c>
      <c r="M79" s="94">
        <v>-4616551.9000000004</v>
      </c>
      <c r="N79" s="53">
        <v>2</v>
      </c>
      <c r="O79" s="95">
        <v>1</v>
      </c>
      <c r="P79" s="95">
        <v>0</v>
      </c>
      <c r="Q79" s="95">
        <v>8.1999999999999993</v>
      </c>
      <c r="R79" s="54">
        <v>3</v>
      </c>
      <c r="S79" s="96">
        <v>-512950.21111111116</v>
      </c>
      <c r="T79" s="96">
        <v>-8.2481269104761932</v>
      </c>
      <c r="U79" s="99">
        <v>5.9068758758297195E-2</v>
      </c>
      <c r="V79" s="97">
        <v>107.03497368953654</v>
      </c>
      <c r="W79" s="4" t="s">
        <v>109</v>
      </c>
      <c r="X79" s="4">
        <v>5</v>
      </c>
      <c r="Y79" s="4">
        <v>4</v>
      </c>
      <c r="AC79" s="252">
        <v>39528</v>
      </c>
    </row>
    <row r="80" spans="1:29" x14ac:dyDescent="0.4">
      <c r="A80" s="89">
        <v>77</v>
      </c>
      <c r="B80" s="90">
        <v>8</v>
      </c>
      <c r="C80" s="90" t="s">
        <v>91</v>
      </c>
      <c r="D80" s="92" t="s">
        <v>18</v>
      </c>
      <c r="E80" s="90" t="s">
        <v>329</v>
      </c>
      <c r="F80" s="91" t="s">
        <v>105</v>
      </c>
      <c r="G80" s="93">
        <v>30</v>
      </c>
      <c r="H80" s="91" t="s">
        <v>122</v>
      </c>
      <c r="I80" s="94">
        <v>2.25</v>
      </c>
      <c r="J80" s="94">
        <v>1.99</v>
      </c>
      <c r="K80" s="94">
        <v>0.8</v>
      </c>
      <c r="L80" s="94">
        <v>26467393.77</v>
      </c>
      <c r="M80" s="94">
        <v>-11861455.98</v>
      </c>
      <c r="N80" s="53">
        <v>0</v>
      </c>
      <c r="O80" s="95">
        <v>1</v>
      </c>
      <c r="P80" s="95">
        <v>0</v>
      </c>
      <c r="Q80" s="95">
        <v>20</v>
      </c>
      <c r="R80" s="54">
        <v>1</v>
      </c>
      <c r="S80" s="96">
        <v>-1317939.5533333335</v>
      </c>
      <c r="T80" s="96">
        <v>-20.08240340238568</v>
      </c>
      <c r="U80" s="99">
        <v>0.27163190292448347</v>
      </c>
      <c r="V80" s="97">
        <v>543.93624550442883</v>
      </c>
      <c r="W80" s="4" t="s">
        <v>109</v>
      </c>
      <c r="X80" s="4">
        <v>6</v>
      </c>
      <c r="Y80" s="4">
        <v>6</v>
      </c>
      <c r="AC80" s="252">
        <v>48659</v>
      </c>
    </row>
    <row r="81" spans="1:29" x14ac:dyDescent="0.4">
      <c r="A81" s="89">
        <v>78</v>
      </c>
      <c r="B81" s="90">
        <v>8</v>
      </c>
      <c r="C81" s="90" t="s">
        <v>91</v>
      </c>
      <c r="D81" s="92" t="s">
        <v>19</v>
      </c>
      <c r="E81" s="90" t="s">
        <v>330</v>
      </c>
      <c r="F81" s="91" t="s">
        <v>105</v>
      </c>
      <c r="G81" s="93">
        <v>55</v>
      </c>
      <c r="H81" s="91" t="s">
        <v>186</v>
      </c>
      <c r="I81" s="94">
        <v>1.29</v>
      </c>
      <c r="J81" s="94">
        <v>1.0900000000000001</v>
      </c>
      <c r="K81" s="94">
        <v>0.26</v>
      </c>
      <c r="L81" s="94">
        <v>13563449.84</v>
      </c>
      <c r="M81" s="94">
        <v>-9675141.0299999993</v>
      </c>
      <c r="N81" s="53">
        <v>2</v>
      </c>
      <c r="O81" s="95">
        <v>1</v>
      </c>
      <c r="P81" s="95">
        <v>0</v>
      </c>
      <c r="Q81" s="95">
        <v>12.6</v>
      </c>
      <c r="R81" s="54">
        <v>3</v>
      </c>
      <c r="S81" s="96">
        <v>-1075015.67</v>
      </c>
      <c r="T81" s="96">
        <v>-12.616978727389156</v>
      </c>
      <c r="U81" s="99">
        <v>9.2974199411593642E-2</v>
      </c>
      <c r="V81" s="97">
        <v>230.81615710566172</v>
      </c>
      <c r="W81" s="4" t="s">
        <v>110</v>
      </c>
      <c r="X81" s="4">
        <v>9</v>
      </c>
      <c r="Y81" s="4">
        <v>8</v>
      </c>
      <c r="AC81" s="252">
        <v>58763</v>
      </c>
    </row>
    <row r="82" spans="1:29" x14ac:dyDescent="0.4">
      <c r="A82" s="89">
        <v>79</v>
      </c>
      <c r="B82" s="90">
        <v>8</v>
      </c>
      <c r="C82" s="90" t="s">
        <v>91</v>
      </c>
      <c r="D82" s="92" t="s">
        <v>20</v>
      </c>
      <c r="E82" s="90" t="s">
        <v>331</v>
      </c>
      <c r="F82" s="91" t="s">
        <v>105</v>
      </c>
      <c r="G82" s="93">
        <v>126</v>
      </c>
      <c r="H82" s="91" t="s">
        <v>125</v>
      </c>
      <c r="I82" s="94">
        <v>1.24</v>
      </c>
      <c r="J82" s="94">
        <v>1.07</v>
      </c>
      <c r="K82" s="94">
        <v>0.39</v>
      </c>
      <c r="L82" s="94">
        <v>21816513.780000001</v>
      </c>
      <c r="M82" s="94">
        <v>-30338218.300000001</v>
      </c>
      <c r="N82" s="53">
        <v>2</v>
      </c>
      <c r="O82" s="95">
        <v>1</v>
      </c>
      <c r="P82" s="95">
        <v>0</v>
      </c>
      <c r="Q82" s="95">
        <v>6.4</v>
      </c>
      <c r="R82" s="54">
        <v>3</v>
      </c>
      <c r="S82" s="96">
        <v>-3370913.1444444447</v>
      </c>
      <c r="T82" s="96">
        <v>-6.4719892934516858</v>
      </c>
      <c r="U82" s="99">
        <v>8.60673202522695E-2</v>
      </c>
      <c r="V82" s="97">
        <v>198.67330030689095</v>
      </c>
      <c r="W82" s="4" t="s">
        <v>111</v>
      </c>
      <c r="X82" s="4">
        <v>13</v>
      </c>
      <c r="Y82" s="4">
        <v>11</v>
      </c>
      <c r="AC82" s="252">
        <v>109811</v>
      </c>
    </row>
    <row r="83" spans="1:29" x14ac:dyDescent="0.4">
      <c r="A83" s="89">
        <v>80</v>
      </c>
      <c r="B83" s="90">
        <v>8</v>
      </c>
      <c r="C83" s="90" t="s">
        <v>91</v>
      </c>
      <c r="D83" s="92" t="s">
        <v>21</v>
      </c>
      <c r="E83" s="90" t="s">
        <v>332</v>
      </c>
      <c r="F83" s="91" t="s">
        <v>105</v>
      </c>
      <c r="G83" s="93">
        <v>60</v>
      </c>
      <c r="H83" s="91" t="s">
        <v>122</v>
      </c>
      <c r="I83" s="94">
        <v>2.98</v>
      </c>
      <c r="J83" s="94">
        <v>2.81</v>
      </c>
      <c r="K83" s="94">
        <v>1.6</v>
      </c>
      <c r="L83" s="94">
        <v>58914399.780000001</v>
      </c>
      <c r="M83" s="94">
        <v>-5633469.4000000004</v>
      </c>
      <c r="N83" s="53">
        <v>0</v>
      </c>
      <c r="O83" s="95">
        <v>1</v>
      </c>
      <c r="P83" s="95">
        <v>0</v>
      </c>
      <c r="Q83" s="95">
        <v>94.1</v>
      </c>
      <c r="R83" s="54">
        <v>1</v>
      </c>
      <c r="S83" s="96">
        <v>-625941.04444444447</v>
      </c>
      <c r="T83" s="96">
        <v>-94.121323889679772</v>
      </c>
      <c r="U83" s="99">
        <v>0.46331455332403776</v>
      </c>
      <c r="V83" s="97">
        <v>1001.9114958674875</v>
      </c>
      <c r="W83" s="4" t="s">
        <v>109</v>
      </c>
      <c r="X83" s="4">
        <v>6</v>
      </c>
      <c r="Y83" s="4">
        <v>8</v>
      </c>
      <c r="AC83" s="252">
        <v>58802</v>
      </c>
    </row>
    <row r="84" spans="1:29" x14ac:dyDescent="0.4">
      <c r="A84" s="89">
        <v>81</v>
      </c>
      <c r="B84" s="90">
        <v>8</v>
      </c>
      <c r="C84" s="90" t="s">
        <v>91</v>
      </c>
      <c r="D84" s="92" t="s">
        <v>22</v>
      </c>
      <c r="E84" s="90" t="s">
        <v>333</v>
      </c>
      <c r="F84" s="91" t="s">
        <v>105</v>
      </c>
      <c r="G84" s="93">
        <v>114</v>
      </c>
      <c r="H84" s="91" t="s">
        <v>125</v>
      </c>
      <c r="I84" s="94">
        <v>1.77</v>
      </c>
      <c r="J84" s="94">
        <v>1.56</v>
      </c>
      <c r="K84" s="94">
        <v>0.59</v>
      </c>
      <c r="L84" s="94">
        <v>39290212.990000002</v>
      </c>
      <c r="M84" s="94">
        <v>-17521671.170000002</v>
      </c>
      <c r="N84" s="53">
        <v>1</v>
      </c>
      <c r="O84" s="95">
        <v>1</v>
      </c>
      <c r="P84" s="95">
        <v>0</v>
      </c>
      <c r="Q84" s="95">
        <v>20.100000000000001</v>
      </c>
      <c r="R84" s="54">
        <v>2</v>
      </c>
      <c r="S84" s="96">
        <v>-1946852.3522222224</v>
      </c>
      <c r="T84" s="96">
        <v>-20.181403559007666</v>
      </c>
      <c r="U84" s="99">
        <v>0.17255304646427552</v>
      </c>
      <c r="V84" s="97">
        <v>338.56863530608024</v>
      </c>
      <c r="W84" s="4" t="s">
        <v>111</v>
      </c>
      <c r="X84" s="4">
        <v>13</v>
      </c>
      <c r="Y84" s="4">
        <v>10</v>
      </c>
      <c r="AC84" s="252">
        <v>116048</v>
      </c>
    </row>
    <row r="85" spans="1:29" x14ac:dyDescent="0.4">
      <c r="A85" s="89">
        <v>82</v>
      </c>
      <c r="B85" s="90">
        <v>8</v>
      </c>
      <c r="C85" s="90" t="s">
        <v>91</v>
      </c>
      <c r="D85" s="92" t="s">
        <v>23</v>
      </c>
      <c r="E85" s="90" t="s">
        <v>334</v>
      </c>
      <c r="F85" s="91" t="s">
        <v>105</v>
      </c>
      <c r="G85" s="93">
        <v>30</v>
      </c>
      <c r="H85" s="91" t="s">
        <v>123</v>
      </c>
      <c r="I85" s="94">
        <v>1.35</v>
      </c>
      <c r="J85" s="94">
        <v>1.2</v>
      </c>
      <c r="K85" s="94">
        <v>0.34</v>
      </c>
      <c r="L85" s="94">
        <v>7296347.8700000001</v>
      </c>
      <c r="M85" s="94">
        <v>-11221473.65</v>
      </c>
      <c r="N85" s="53">
        <v>2</v>
      </c>
      <c r="O85" s="95">
        <v>1</v>
      </c>
      <c r="P85" s="95">
        <v>1</v>
      </c>
      <c r="Q85" s="95">
        <v>5.8</v>
      </c>
      <c r="R85" s="54">
        <v>4</v>
      </c>
      <c r="S85" s="96">
        <v>-1246830.4055555556</v>
      </c>
      <c r="T85" s="96">
        <v>-5.8519168585313208</v>
      </c>
      <c r="U85" s="99">
        <v>0.10259381948070148</v>
      </c>
      <c r="V85" s="97">
        <v>249.21774327970763</v>
      </c>
      <c r="W85" s="4" t="s">
        <v>109</v>
      </c>
      <c r="X85" s="4">
        <v>5</v>
      </c>
      <c r="Y85" s="4">
        <v>3</v>
      </c>
      <c r="AC85" s="252">
        <v>29277</v>
      </c>
    </row>
    <row r="86" spans="1:29" x14ac:dyDescent="0.4">
      <c r="A86" s="89">
        <v>83</v>
      </c>
      <c r="B86" s="90">
        <v>8</v>
      </c>
      <c r="C86" s="90" t="s">
        <v>91</v>
      </c>
      <c r="D86" s="92" t="s">
        <v>24</v>
      </c>
      <c r="E86" s="90" t="s">
        <v>335</v>
      </c>
      <c r="F86" s="91" t="s">
        <v>105</v>
      </c>
      <c r="G86" s="93">
        <v>30</v>
      </c>
      <c r="H86" s="91" t="s">
        <v>123</v>
      </c>
      <c r="I86" s="94">
        <v>1.38</v>
      </c>
      <c r="J86" s="94">
        <v>1.26</v>
      </c>
      <c r="K86" s="94">
        <v>0.34</v>
      </c>
      <c r="L86" s="94">
        <v>8520588.9000000004</v>
      </c>
      <c r="M86" s="94">
        <v>-7197228.8399999999</v>
      </c>
      <c r="N86" s="53">
        <v>2</v>
      </c>
      <c r="O86" s="95">
        <v>1</v>
      </c>
      <c r="P86" s="95">
        <v>0</v>
      </c>
      <c r="Q86" s="95">
        <v>10.6</v>
      </c>
      <c r="R86" s="54">
        <v>3</v>
      </c>
      <c r="S86" s="96">
        <v>-799692.09333333327</v>
      </c>
      <c r="T86" s="96">
        <v>-10.654836994178444</v>
      </c>
      <c r="U86" s="99">
        <v>0.13611323322898755</v>
      </c>
      <c r="V86" s="97">
        <v>312.70511230182035</v>
      </c>
      <c r="W86" s="4" t="s">
        <v>109</v>
      </c>
      <c r="X86" s="4">
        <v>5</v>
      </c>
      <c r="Y86" s="4">
        <v>3</v>
      </c>
      <c r="AC86" s="252">
        <v>27248</v>
      </c>
    </row>
    <row r="87" spans="1:29" x14ac:dyDescent="0.4">
      <c r="A87" s="89">
        <v>84</v>
      </c>
      <c r="B87" s="90">
        <v>8</v>
      </c>
      <c r="C87" s="90" t="s">
        <v>91</v>
      </c>
      <c r="D87" s="92" t="s">
        <v>25</v>
      </c>
      <c r="E87" s="90" t="s">
        <v>336</v>
      </c>
      <c r="F87" s="91" t="s">
        <v>105</v>
      </c>
      <c r="G87" s="93">
        <v>30</v>
      </c>
      <c r="H87" s="91" t="s">
        <v>123</v>
      </c>
      <c r="I87" s="94">
        <v>1.48</v>
      </c>
      <c r="J87" s="94">
        <v>1.26</v>
      </c>
      <c r="K87" s="94">
        <v>0.51</v>
      </c>
      <c r="L87" s="94">
        <v>9553566.6500000004</v>
      </c>
      <c r="M87" s="94">
        <v>-4021103.99</v>
      </c>
      <c r="N87" s="53">
        <v>2</v>
      </c>
      <c r="O87" s="95">
        <v>1</v>
      </c>
      <c r="P87" s="95">
        <v>0</v>
      </c>
      <c r="Q87" s="95">
        <v>21.3</v>
      </c>
      <c r="R87" s="54">
        <v>3</v>
      </c>
      <c r="S87" s="96">
        <v>-446789.33222222223</v>
      </c>
      <c r="T87" s="96">
        <v>-21.382709838847017</v>
      </c>
      <c r="U87" s="99">
        <v>0.13877960506020642</v>
      </c>
      <c r="V87" s="97">
        <v>333.132249459516</v>
      </c>
      <c r="W87" s="4" t="s">
        <v>109</v>
      </c>
      <c r="X87" s="4">
        <v>5</v>
      </c>
      <c r="Y87" s="4">
        <v>3</v>
      </c>
      <c r="AC87" s="252">
        <v>28678</v>
      </c>
    </row>
    <row r="88" spans="1:29" x14ac:dyDescent="0.4">
      <c r="A88" s="89">
        <v>85</v>
      </c>
      <c r="B88" s="90">
        <v>8</v>
      </c>
      <c r="C88" s="90" t="s">
        <v>91</v>
      </c>
      <c r="D88" s="92" t="s">
        <v>26</v>
      </c>
      <c r="E88" s="90" t="s">
        <v>337</v>
      </c>
      <c r="F88" s="91" t="s">
        <v>105</v>
      </c>
      <c r="G88" s="93">
        <v>30</v>
      </c>
      <c r="H88" s="91" t="s">
        <v>123</v>
      </c>
      <c r="I88" s="94">
        <v>1.75</v>
      </c>
      <c r="J88" s="94">
        <v>1.64</v>
      </c>
      <c r="K88" s="94">
        <v>0.59</v>
      </c>
      <c r="L88" s="94">
        <v>10007235.390000001</v>
      </c>
      <c r="M88" s="94">
        <v>-6184073.7300000004</v>
      </c>
      <c r="N88" s="53">
        <v>1</v>
      </c>
      <c r="O88" s="95">
        <v>1</v>
      </c>
      <c r="P88" s="95">
        <v>0</v>
      </c>
      <c r="Q88" s="95">
        <v>14.5</v>
      </c>
      <c r="R88" s="54">
        <v>2</v>
      </c>
      <c r="S88" s="96">
        <v>-687119.30333333334</v>
      </c>
      <c r="T88" s="96">
        <v>-14.564043451338346</v>
      </c>
      <c r="U88" s="99">
        <v>0.15726344731622813</v>
      </c>
      <c r="V88" s="97">
        <v>405.20044499331902</v>
      </c>
      <c r="W88" s="4" t="s">
        <v>109</v>
      </c>
      <c r="X88" s="4">
        <v>5</v>
      </c>
      <c r="Y88" s="4">
        <v>3</v>
      </c>
      <c r="AC88" s="252">
        <v>24697</v>
      </c>
    </row>
    <row r="89" spans="1:29" x14ac:dyDescent="0.4">
      <c r="A89" s="89">
        <v>86</v>
      </c>
      <c r="B89" s="90">
        <v>8</v>
      </c>
      <c r="C89" s="90" t="s">
        <v>91</v>
      </c>
      <c r="D89" s="92" t="s">
        <v>72</v>
      </c>
      <c r="E89" s="90" t="s">
        <v>338</v>
      </c>
      <c r="F89" s="91" t="s">
        <v>105</v>
      </c>
      <c r="G89" s="93">
        <v>139</v>
      </c>
      <c r="H89" s="91" t="s">
        <v>125</v>
      </c>
      <c r="I89" s="94">
        <v>1.21</v>
      </c>
      <c r="J89" s="94">
        <v>1.01</v>
      </c>
      <c r="K89" s="94">
        <v>0.24</v>
      </c>
      <c r="L89" s="94">
        <v>22337911.129999999</v>
      </c>
      <c r="M89" s="94">
        <v>-27092450.260000002</v>
      </c>
      <c r="N89" s="53">
        <v>2</v>
      </c>
      <c r="O89" s="95">
        <v>1</v>
      </c>
      <c r="P89" s="95">
        <v>0</v>
      </c>
      <c r="Q89" s="95">
        <v>7.4</v>
      </c>
      <c r="R89" s="54">
        <v>3</v>
      </c>
      <c r="S89" s="96">
        <v>-3010272.2511111111</v>
      </c>
      <c r="T89" s="96">
        <v>-7.4205617520989771</v>
      </c>
      <c r="U89" s="99">
        <v>7.0098831090154884E-2</v>
      </c>
      <c r="V89" s="97">
        <v>175.89875922294928</v>
      </c>
      <c r="W89" s="4" t="s">
        <v>111</v>
      </c>
      <c r="X89" s="4">
        <v>13</v>
      </c>
      <c r="Y89" s="4">
        <v>11</v>
      </c>
      <c r="AC89" s="252">
        <v>126993</v>
      </c>
    </row>
    <row r="90" spans="1:29" x14ac:dyDescent="0.4">
      <c r="A90" s="89">
        <v>87</v>
      </c>
      <c r="B90" s="90">
        <v>8</v>
      </c>
      <c r="C90" s="90" t="s">
        <v>91</v>
      </c>
      <c r="D90" s="92" t="s">
        <v>81</v>
      </c>
      <c r="E90" s="90" t="s">
        <v>339</v>
      </c>
      <c r="F90" s="91" t="s">
        <v>105</v>
      </c>
      <c r="G90" s="93">
        <v>30</v>
      </c>
      <c r="H90" s="91" t="s">
        <v>123</v>
      </c>
      <c r="I90" s="94">
        <v>1.62</v>
      </c>
      <c r="J90" s="94">
        <v>1.51</v>
      </c>
      <c r="K90" s="94">
        <v>0.6</v>
      </c>
      <c r="L90" s="94">
        <v>12561157.92</v>
      </c>
      <c r="M90" s="94">
        <v>-3310657.06</v>
      </c>
      <c r="N90" s="53">
        <v>1</v>
      </c>
      <c r="O90" s="95">
        <v>1</v>
      </c>
      <c r="P90" s="95">
        <v>0</v>
      </c>
      <c r="Q90" s="95">
        <v>34.1</v>
      </c>
      <c r="R90" s="54">
        <v>2</v>
      </c>
      <c r="S90" s="96">
        <v>-367850.78444444446</v>
      </c>
      <c r="T90" s="96">
        <v>-34.147427302542773</v>
      </c>
      <c r="U90" s="99">
        <v>0.21285379503901594</v>
      </c>
      <c r="V90" s="97">
        <v>569.27976070700208</v>
      </c>
      <c r="W90" s="4" t="s">
        <v>109</v>
      </c>
      <c r="X90" s="4">
        <v>5</v>
      </c>
      <c r="Y90" s="4">
        <v>2</v>
      </c>
      <c r="AC90" s="252">
        <v>22065</v>
      </c>
    </row>
    <row r="91" spans="1:29" x14ac:dyDescent="0.4">
      <c r="A91" s="89">
        <v>88</v>
      </c>
      <c r="B91" s="90">
        <v>8</v>
      </c>
      <c r="C91" s="90" t="s">
        <v>91</v>
      </c>
      <c r="D91" s="92" t="s">
        <v>82</v>
      </c>
      <c r="E91" s="90" t="s">
        <v>340</v>
      </c>
      <c r="F91" s="91" t="s">
        <v>105</v>
      </c>
      <c r="G91" s="93">
        <v>30</v>
      </c>
      <c r="H91" s="91" t="s">
        <v>131</v>
      </c>
      <c r="I91" s="94">
        <v>2.9</v>
      </c>
      <c r="J91" s="94">
        <v>2.7</v>
      </c>
      <c r="K91" s="94">
        <v>1.45</v>
      </c>
      <c r="L91" s="94">
        <v>23906797.379999999</v>
      </c>
      <c r="M91" s="94">
        <v>-3472842.54</v>
      </c>
      <c r="N91" s="53">
        <v>0</v>
      </c>
      <c r="O91" s="95">
        <v>1</v>
      </c>
      <c r="P91" s="95">
        <v>0</v>
      </c>
      <c r="Q91" s="95">
        <v>61.9</v>
      </c>
      <c r="R91" s="54">
        <v>1</v>
      </c>
      <c r="S91" s="96">
        <v>-385871.39333333331</v>
      </c>
      <c r="T91" s="96">
        <v>-61.95535039144044</v>
      </c>
      <c r="U91" s="99">
        <v>0.45759235388151837</v>
      </c>
      <c r="V91" s="97">
        <v>936.19977208646617</v>
      </c>
      <c r="W91" s="4" t="s">
        <v>112</v>
      </c>
      <c r="X91" s="4">
        <v>3</v>
      </c>
      <c r="Y91" s="4">
        <v>2</v>
      </c>
      <c r="AC91" s="252">
        <v>25536</v>
      </c>
    </row>
    <row r="92" spans="1:29" x14ac:dyDescent="0.4">
      <c r="N92" s="73"/>
      <c r="O92" s="73"/>
      <c r="P92" s="73"/>
      <c r="Q92" s="73"/>
      <c r="R92" s="73"/>
      <c r="W92" s="100"/>
      <c r="Y92" s="77"/>
      <c r="Z92" s="73"/>
    </row>
    <row r="93" spans="1:29" x14ac:dyDescent="0.4">
      <c r="L93" s="73"/>
      <c r="M93" s="73"/>
      <c r="N93" s="73"/>
      <c r="O93" s="73"/>
      <c r="P93" s="73"/>
      <c r="Q93" s="73"/>
      <c r="R93" s="73"/>
      <c r="W93" s="100"/>
      <c r="Y93" s="77"/>
      <c r="Z93" s="73"/>
    </row>
    <row r="94" spans="1:29" x14ac:dyDescent="0.4">
      <c r="L94" s="73"/>
      <c r="M94" s="73"/>
      <c r="N94" s="73"/>
      <c r="O94" s="73"/>
      <c r="P94" s="73"/>
      <c r="Q94" s="73"/>
      <c r="R94" s="73"/>
      <c r="W94" s="100"/>
      <c r="Y94" s="77"/>
      <c r="Z94" s="73"/>
    </row>
    <row r="95" spans="1:29" x14ac:dyDescent="0.4">
      <c r="L95" s="73"/>
      <c r="M95" s="73"/>
      <c r="N95" s="73"/>
      <c r="O95" s="73"/>
      <c r="P95" s="73"/>
      <c r="Q95" s="73"/>
      <c r="R95" s="73"/>
      <c r="W95" s="100"/>
      <c r="Y95" s="77"/>
      <c r="Z95" s="73"/>
    </row>
    <row r="96" spans="1:29" x14ac:dyDescent="0.4">
      <c r="L96" s="73"/>
      <c r="M96" s="73"/>
      <c r="N96" s="73"/>
      <c r="O96" s="73"/>
      <c r="P96" s="73"/>
      <c r="Q96" s="73"/>
      <c r="R96" s="73"/>
      <c r="W96" s="100"/>
      <c r="Y96" s="77"/>
      <c r="Z96" s="73"/>
    </row>
    <row r="97" spans="12:26" x14ac:dyDescent="0.4">
      <c r="L97" s="73"/>
      <c r="M97" s="73"/>
      <c r="N97" s="73"/>
      <c r="O97" s="73"/>
      <c r="P97" s="73"/>
      <c r="Q97" s="73"/>
      <c r="R97" s="73"/>
      <c r="W97" s="100"/>
      <c r="Y97" s="77"/>
      <c r="Z97" s="73"/>
    </row>
    <row r="98" spans="12:26" x14ac:dyDescent="0.4">
      <c r="L98" s="73"/>
      <c r="M98" s="73"/>
      <c r="N98" s="73"/>
      <c r="O98" s="73"/>
      <c r="P98" s="73"/>
      <c r="Q98" s="73"/>
      <c r="R98" s="73"/>
      <c r="W98" s="100"/>
      <c r="Y98" s="77"/>
      <c r="Z98" s="73"/>
    </row>
    <row r="99" spans="12:26" x14ac:dyDescent="0.4">
      <c r="L99" s="73"/>
      <c r="M99" s="73"/>
      <c r="N99" s="73"/>
      <c r="O99" s="73"/>
      <c r="P99" s="73"/>
      <c r="Q99" s="73"/>
      <c r="R99" s="73"/>
      <c r="W99" s="100"/>
      <c r="Y99" s="77"/>
      <c r="Z99" s="73"/>
    </row>
    <row r="100" spans="12:26" x14ac:dyDescent="0.4">
      <c r="L100" s="73"/>
      <c r="M100" s="73"/>
      <c r="N100" s="73"/>
      <c r="O100" s="73"/>
      <c r="P100" s="73"/>
      <c r="Q100" s="73"/>
      <c r="R100" s="73"/>
      <c r="W100" s="100"/>
      <c r="Y100" s="77"/>
      <c r="Z100" s="73"/>
    </row>
    <row r="101" spans="12:26" x14ac:dyDescent="0.4">
      <c r="L101" s="73"/>
      <c r="M101" s="73"/>
      <c r="N101" s="73"/>
      <c r="O101" s="73"/>
      <c r="P101" s="73"/>
      <c r="Q101" s="73"/>
      <c r="R101" s="73"/>
      <c r="W101" s="100"/>
      <c r="Y101" s="77"/>
      <c r="Z101" s="73"/>
    </row>
    <row r="102" spans="12:26" x14ac:dyDescent="0.4">
      <c r="L102" s="73"/>
      <c r="M102" s="73"/>
      <c r="N102" s="73"/>
      <c r="O102" s="73"/>
      <c r="P102" s="73"/>
      <c r="Q102" s="73"/>
      <c r="R102" s="73"/>
      <c r="W102" s="100"/>
      <c r="Y102" s="77"/>
      <c r="Z102" s="73"/>
    </row>
    <row r="103" spans="12:26" x14ac:dyDescent="0.4">
      <c r="L103" s="73"/>
      <c r="M103" s="73"/>
      <c r="N103" s="73"/>
      <c r="O103" s="73"/>
      <c r="P103" s="73"/>
      <c r="Q103" s="73"/>
      <c r="R103" s="73"/>
      <c r="W103" s="100"/>
      <c r="Y103" s="77"/>
      <c r="Z103" s="73"/>
    </row>
    <row r="104" spans="12:26" x14ac:dyDescent="0.4">
      <c r="L104" s="73"/>
      <c r="M104" s="73"/>
      <c r="N104" s="73"/>
      <c r="O104" s="73"/>
      <c r="P104" s="73"/>
      <c r="Q104" s="73"/>
      <c r="R104" s="73"/>
      <c r="W104" s="100"/>
      <c r="Y104" s="77"/>
      <c r="Z104" s="73"/>
    </row>
    <row r="105" spans="12:26" x14ac:dyDescent="0.4">
      <c r="L105" s="73"/>
      <c r="M105" s="73"/>
      <c r="N105" s="73"/>
      <c r="O105" s="73"/>
      <c r="P105" s="73"/>
      <c r="Q105" s="73"/>
      <c r="R105" s="73"/>
      <c r="W105" s="100"/>
      <c r="Y105" s="77"/>
      <c r="Z105" s="73"/>
    </row>
    <row r="106" spans="12:26" x14ac:dyDescent="0.4">
      <c r="L106" s="73"/>
      <c r="M106" s="73"/>
      <c r="N106" s="73"/>
      <c r="O106" s="73"/>
      <c r="P106" s="73"/>
      <c r="Q106" s="73"/>
      <c r="R106" s="73"/>
      <c r="W106" s="100"/>
      <c r="Y106" s="77"/>
      <c r="Z106" s="73"/>
    </row>
    <row r="107" spans="12:26" x14ac:dyDescent="0.4">
      <c r="L107" s="73"/>
      <c r="M107" s="73"/>
      <c r="N107" s="73"/>
      <c r="O107" s="73"/>
      <c r="P107" s="73"/>
      <c r="Q107" s="73"/>
      <c r="R107" s="73"/>
      <c r="W107" s="100"/>
      <c r="Y107" s="77"/>
      <c r="Z107" s="73"/>
    </row>
    <row r="108" spans="12:26" x14ac:dyDescent="0.4">
      <c r="L108" s="73"/>
      <c r="M108" s="73"/>
      <c r="N108" s="73"/>
      <c r="O108" s="73"/>
      <c r="P108" s="73"/>
      <c r="Q108" s="73"/>
      <c r="R108" s="73"/>
      <c r="W108" s="100"/>
      <c r="Y108" s="77"/>
      <c r="Z108" s="73"/>
    </row>
    <row r="109" spans="12:26" x14ac:dyDescent="0.4">
      <c r="L109" s="73"/>
      <c r="M109" s="73"/>
      <c r="N109" s="73"/>
      <c r="O109" s="73"/>
      <c r="P109" s="73"/>
      <c r="Q109" s="73"/>
      <c r="R109" s="73"/>
      <c r="W109" s="100"/>
      <c r="Y109" s="77"/>
      <c r="Z109" s="73"/>
    </row>
    <row r="110" spans="12:26" x14ac:dyDescent="0.4">
      <c r="L110" s="73"/>
      <c r="M110" s="73"/>
      <c r="N110" s="73"/>
      <c r="O110" s="73"/>
      <c r="P110" s="73"/>
      <c r="Q110" s="73"/>
      <c r="R110" s="73"/>
      <c r="W110" s="100"/>
      <c r="Y110" s="77"/>
      <c r="Z110" s="73"/>
    </row>
  </sheetData>
  <mergeCells count="3">
    <mergeCell ref="X1:Y1"/>
    <mergeCell ref="C2:J2"/>
    <mergeCell ref="P1:R1"/>
  </mergeCells>
  <conditionalFormatting sqref="R4:R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C4A-BE62-4196-88AC-5D9773C866EC}">
  <dimension ref="A1:AB110"/>
  <sheetViews>
    <sheetView topLeftCell="A10" zoomScale="60" zoomScaleNormal="60" workbookViewId="0">
      <selection activeCell="M53" sqref="M53"/>
    </sheetView>
  </sheetViews>
  <sheetFormatPr defaultColWidth="9" defaultRowHeight="21" x14ac:dyDescent="0.4"/>
  <cols>
    <col min="1" max="1" width="4.09765625" style="1" customWidth="1"/>
    <col min="2" max="2" width="4.8984375" style="1" customWidth="1"/>
    <col min="3" max="3" width="12.09765625" style="1" customWidth="1"/>
    <col min="4" max="4" width="8.5" style="1" customWidth="1"/>
    <col min="5" max="5" width="27.796875" style="101" customWidth="1"/>
    <col min="6" max="6" width="10.09765625" style="1" customWidth="1"/>
    <col min="7" max="7" width="8.8984375" style="20" customWidth="1"/>
    <col min="8" max="8" width="24.796875" style="1" customWidth="1"/>
    <col min="9" max="11" width="8.09765625" style="1" customWidth="1"/>
    <col min="12" max="12" width="16.8984375" style="1" customWidth="1"/>
    <col min="13" max="13" width="17.59765625" style="1" customWidth="1"/>
    <col min="14" max="18" width="7" style="1" customWidth="1"/>
    <col min="19" max="19" width="15.5" style="73" customWidth="1"/>
    <col min="20" max="20" width="13.09765625" style="73" customWidth="1"/>
    <col min="21" max="21" width="9" style="102" customWidth="1"/>
    <col min="22" max="22" width="10.09765625" style="1" customWidth="1"/>
    <col min="23" max="23" width="10.5" style="103" customWidth="1"/>
    <col min="24" max="24" width="9" style="1" hidden="1" customWidth="1"/>
    <col min="25" max="25" width="11.09765625" style="1" hidden="1" customWidth="1"/>
    <col min="26" max="26" width="9" style="1" hidden="1" customWidth="1"/>
    <col min="27" max="16384" width="9" style="1"/>
  </cols>
  <sheetData>
    <row r="1" spans="1:26" x14ac:dyDescent="0.4">
      <c r="P1" s="282"/>
      <c r="Q1" s="282"/>
      <c r="R1" s="282"/>
      <c r="V1" s="1" t="s">
        <v>345</v>
      </c>
    </row>
    <row r="2" spans="1:26" ht="39.75" customHeight="1" x14ac:dyDescent="0.55000000000000004">
      <c r="C2" s="350" t="s">
        <v>346</v>
      </c>
      <c r="D2" s="350"/>
      <c r="E2" s="350"/>
      <c r="F2" s="350"/>
      <c r="G2" s="350"/>
      <c r="H2" s="350"/>
      <c r="I2" s="350"/>
      <c r="J2" s="350"/>
      <c r="K2" s="350"/>
      <c r="L2" s="350"/>
      <c r="M2" s="350" t="s">
        <v>562</v>
      </c>
      <c r="N2" s="350"/>
      <c r="O2" s="350"/>
      <c r="P2" s="350"/>
      <c r="Q2" s="76"/>
      <c r="R2" s="76"/>
      <c r="S2" s="104"/>
      <c r="Y2" s="79" t="s">
        <v>562</v>
      </c>
      <c r="Z2" s="19">
        <v>9</v>
      </c>
    </row>
    <row r="3" spans="1:26" s="88" customFormat="1" ht="85.5" customHeight="1" x14ac:dyDescent="0.25">
      <c r="A3" s="80" t="s">
        <v>193</v>
      </c>
      <c r="B3" s="80" t="s">
        <v>194</v>
      </c>
      <c r="C3" s="80" t="s">
        <v>195</v>
      </c>
      <c r="D3" s="80" t="s">
        <v>196</v>
      </c>
      <c r="E3" s="80" t="s">
        <v>197</v>
      </c>
      <c r="F3" s="80" t="s">
        <v>102</v>
      </c>
      <c r="G3" s="105" t="s">
        <v>198</v>
      </c>
      <c r="H3" s="105" t="s">
        <v>199</v>
      </c>
      <c r="I3" s="80" t="s">
        <v>200</v>
      </c>
      <c r="J3" s="80" t="s">
        <v>201</v>
      </c>
      <c r="K3" s="80" t="s">
        <v>202</v>
      </c>
      <c r="L3" s="80" t="s">
        <v>203</v>
      </c>
      <c r="M3" s="105" t="s">
        <v>347</v>
      </c>
      <c r="N3" s="106" t="s">
        <v>205</v>
      </c>
      <c r="O3" s="106" t="s">
        <v>343</v>
      </c>
      <c r="P3" s="106" t="s">
        <v>207</v>
      </c>
      <c r="Q3" s="107" t="s">
        <v>208</v>
      </c>
      <c r="R3" s="106" t="s">
        <v>209</v>
      </c>
      <c r="S3" s="83" t="s">
        <v>348</v>
      </c>
      <c r="T3" s="83" t="s">
        <v>349</v>
      </c>
      <c r="U3" s="108" t="s">
        <v>214</v>
      </c>
      <c r="V3" s="109" t="s">
        <v>215</v>
      </c>
      <c r="W3" s="109" t="s">
        <v>344</v>
      </c>
    </row>
    <row r="4" spans="1:26" x14ac:dyDescent="0.4">
      <c r="A4" s="89">
        <v>1</v>
      </c>
      <c r="B4" s="90">
        <v>8</v>
      </c>
      <c r="C4" s="90" t="s">
        <v>95</v>
      </c>
      <c r="D4" s="92" t="s">
        <v>5</v>
      </c>
      <c r="E4" s="110" t="s">
        <v>253</v>
      </c>
      <c r="F4" s="90" t="s">
        <v>106</v>
      </c>
      <c r="G4" s="89">
        <v>392</v>
      </c>
      <c r="H4" s="90" t="s">
        <v>121</v>
      </c>
      <c r="I4" s="94">
        <v>2.63</v>
      </c>
      <c r="J4" s="94">
        <v>2.48</v>
      </c>
      <c r="K4" s="94">
        <v>0.64</v>
      </c>
      <c r="L4" s="94">
        <v>331490966.06999999</v>
      </c>
      <c r="M4" s="94">
        <v>116226808.16</v>
      </c>
      <c r="N4" s="53">
        <v>1</v>
      </c>
      <c r="O4" s="95">
        <v>0</v>
      </c>
      <c r="P4" s="95">
        <v>0</v>
      </c>
      <c r="Q4" s="95" t="s">
        <v>341</v>
      </c>
      <c r="R4" s="54">
        <v>1</v>
      </c>
      <c r="S4" s="96">
        <v>12914089.795555554</v>
      </c>
      <c r="T4" s="96">
        <v>25.668937673337549</v>
      </c>
      <c r="U4" s="111" t="s">
        <v>108</v>
      </c>
      <c r="V4" s="112">
        <v>16</v>
      </c>
      <c r="W4" s="112">
        <v>13</v>
      </c>
    </row>
    <row r="5" spans="1:26" x14ac:dyDescent="0.4">
      <c r="A5" s="89">
        <v>2</v>
      </c>
      <c r="B5" s="90">
        <v>8</v>
      </c>
      <c r="C5" s="90" t="s">
        <v>95</v>
      </c>
      <c r="D5" s="92" t="s">
        <v>63</v>
      </c>
      <c r="E5" s="110" t="s">
        <v>254</v>
      </c>
      <c r="F5" s="90" t="s">
        <v>105</v>
      </c>
      <c r="G5" s="89">
        <v>30</v>
      </c>
      <c r="H5" s="90" t="s">
        <v>122</v>
      </c>
      <c r="I5" s="94">
        <v>5.07</v>
      </c>
      <c r="J5" s="94">
        <v>4.5599999999999996</v>
      </c>
      <c r="K5" s="94">
        <v>2.78</v>
      </c>
      <c r="L5" s="94">
        <v>38533038.079999998</v>
      </c>
      <c r="M5" s="94">
        <v>-15556666.15</v>
      </c>
      <c r="N5" s="53">
        <v>0</v>
      </c>
      <c r="O5" s="95">
        <v>1</v>
      </c>
      <c r="P5" s="95">
        <v>0</v>
      </c>
      <c r="Q5" s="95">
        <v>22.2</v>
      </c>
      <c r="R5" s="54">
        <v>1</v>
      </c>
      <c r="S5" s="96">
        <v>-1728518.4611111111</v>
      </c>
      <c r="T5" s="96">
        <v>-22.292523306479776</v>
      </c>
      <c r="U5" s="111" t="s">
        <v>109</v>
      </c>
      <c r="V5" s="112">
        <v>6</v>
      </c>
      <c r="W5" s="112">
        <v>4</v>
      </c>
    </row>
    <row r="6" spans="1:26" x14ac:dyDescent="0.4">
      <c r="A6" s="89">
        <v>3</v>
      </c>
      <c r="B6" s="90">
        <v>8</v>
      </c>
      <c r="C6" s="90" t="s">
        <v>95</v>
      </c>
      <c r="D6" s="92" t="s">
        <v>64</v>
      </c>
      <c r="E6" s="110" t="s">
        <v>255</v>
      </c>
      <c r="F6" s="90" t="s">
        <v>105</v>
      </c>
      <c r="G6" s="89">
        <v>40</v>
      </c>
      <c r="H6" s="90" t="s">
        <v>122</v>
      </c>
      <c r="I6" s="94">
        <v>4.13</v>
      </c>
      <c r="J6" s="94">
        <v>3.79</v>
      </c>
      <c r="K6" s="94">
        <v>2.35</v>
      </c>
      <c r="L6" s="94">
        <v>41033092.799999997</v>
      </c>
      <c r="M6" s="94">
        <v>-21273352.870000001</v>
      </c>
      <c r="N6" s="53">
        <v>0</v>
      </c>
      <c r="O6" s="95">
        <v>1</v>
      </c>
      <c r="P6" s="95">
        <v>0</v>
      </c>
      <c r="Q6" s="95">
        <v>17.3</v>
      </c>
      <c r="R6" s="54">
        <v>1</v>
      </c>
      <c r="S6" s="96">
        <v>-2363705.8744444447</v>
      </c>
      <c r="T6" s="96">
        <v>-17.359644126469092</v>
      </c>
      <c r="U6" s="111" t="s">
        <v>109</v>
      </c>
      <c r="V6" s="112">
        <v>6</v>
      </c>
      <c r="W6" s="112">
        <v>6</v>
      </c>
    </row>
    <row r="7" spans="1:26" x14ac:dyDescent="0.4">
      <c r="A7" s="89">
        <v>4</v>
      </c>
      <c r="B7" s="90">
        <v>8</v>
      </c>
      <c r="C7" s="90" t="s">
        <v>95</v>
      </c>
      <c r="D7" s="92" t="s">
        <v>65</v>
      </c>
      <c r="E7" s="110" t="s">
        <v>256</v>
      </c>
      <c r="F7" s="90" t="s">
        <v>105</v>
      </c>
      <c r="G7" s="89">
        <v>43</v>
      </c>
      <c r="H7" s="90" t="s">
        <v>123</v>
      </c>
      <c r="I7" s="94">
        <v>3.78</v>
      </c>
      <c r="J7" s="94">
        <v>3.33</v>
      </c>
      <c r="K7" s="94">
        <v>1.18</v>
      </c>
      <c r="L7" s="94">
        <v>29500965.120000001</v>
      </c>
      <c r="M7" s="94">
        <v>-20963390.260000002</v>
      </c>
      <c r="N7" s="53">
        <v>0</v>
      </c>
      <c r="O7" s="95">
        <v>1</v>
      </c>
      <c r="P7" s="95">
        <v>0</v>
      </c>
      <c r="Q7" s="95">
        <v>12.6</v>
      </c>
      <c r="R7" s="54">
        <v>1</v>
      </c>
      <c r="S7" s="96">
        <v>-2329265.5844444446</v>
      </c>
      <c r="T7" s="96">
        <v>-12.665350536674119</v>
      </c>
      <c r="U7" s="111" t="s">
        <v>109</v>
      </c>
      <c r="V7" s="112">
        <v>5</v>
      </c>
      <c r="W7" s="112">
        <v>5</v>
      </c>
    </row>
    <row r="8" spans="1:26" x14ac:dyDescent="0.4">
      <c r="A8" s="89">
        <v>5</v>
      </c>
      <c r="B8" s="90">
        <v>8</v>
      </c>
      <c r="C8" s="90" t="s">
        <v>95</v>
      </c>
      <c r="D8" s="92" t="s">
        <v>66</v>
      </c>
      <c r="E8" s="110" t="s">
        <v>257</v>
      </c>
      <c r="F8" s="90" t="s">
        <v>105</v>
      </c>
      <c r="G8" s="89">
        <v>36</v>
      </c>
      <c r="H8" s="90" t="s">
        <v>123</v>
      </c>
      <c r="I8" s="94">
        <v>2.58</v>
      </c>
      <c r="J8" s="94">
        <v>2.4</v>
      </c>
      <c r="K8" s="94">
        <v>0.99</v>
      </c>
      <c r="L8" s="94">
        <v>20930156.460000001</v>
      </c>
      <c r="M8" s="94">
        <v>-10550531.65</v>
      </c>
      <c r="N8" s="53">
        <v>0</v>
      </c>
      <c r="O8" s="95">
        <v>1</v>
      </c>
      <c r="P8" s="95">
        <v>0</v>
      </c>
      <c r="Q8" s="95">
        <v>17.8</v>
      </c>
      <c r="R8" s="54">
        <v>1</v>
      </c>
      <c r="S8" s="96">
        <v>-1172281.2944444446</v>
      </c>
      <c r="T8" s="96">
        <v>-17.854210042581123</v>
      </c>
      <c r="U8" s="111" t="s">
        <v>109</v>
      </c>
      <c r="V8" s="112">
        <v>5</v>
      </c>
      <c r="W8" s="112">
        <v>2</v>
      </c>
    </row>
    <row r="9" spans="1:26" x14ac:dyDescent="0.4">
      <c r="A9" s="89">
        <v>6</v>
      </c>
      <c r="B9" s="90">
        <v>8</v>
      </c>
      <c r="C9" s="90" t="s">
        <v>95</v>
      </c>
      <c r="D9" s="92" t="s">
        <v>67</v>
      </c>
      <c r="E9" s="110" t="s">
        <v>258</v>
      </c>
      <c r="F9" s="90" t="s">
        <v>105</v>
      </c>
      <c r="G9" s="89">
        <v>30</v>
      </c>
      <c r="H9" s="90" t="s">
        <v>122</v>
      </c>
      <c r="I9" s="94">
        <v>1.61</v>
      </c>
      <c r="J9" s="94">
        <v>1.39</v>
      </c>
      <c r="K9" s="94">
        <v>0.27</v>
      </c>
      <c r="L9" s="94">
        <v>16182294.92</v>
      </c>
      <c r="M9" s="94">
        <v>-16070144.869999999</v>
      </c>
      <c r="N9" s="53">
        <v>1</v>
      </c>
      <c r="O9" s="95">
        <v>1</v>
      </c>
      <c r="P9" s="95">
        <v>0</v>
      </c>
      <c r="Q9" s="95">
        <v>9</v>
      </c>
      <c r="R9" s="54">
        <v>2</v>
      </c>
      <c r="S9" s="96">
        <v>-1785571.6522222222</v>
      </c>
      <c r="T9" s="96">
        <v>-9.0628090448571044</v>
      </c>
      <c r="U9" s="111" t="s">
        <v>109</v>
      </c>
      <c r="V9" s="112">
        <v>6</v>
      </c>
      <c r="W9" s="112">
        <v>5</v>
      </c>
    </row>
    <row r="10" spans="1:26" x14ac:dyDescent="0.4">
      <c r="A10" s="89">
        <v>7</v>
      </c>
      <c r="B10" s="90">
        <v>8</v>
      </c>
      <c r="C10" s="90" t="s">
        <v>95</v>
      </c>
      <c r="D10" s="92" t="s">
        <v>68</v>
      </c>
      <c r="E10" s="110" t="s">
        <v>259</v>
      </c>
      <c r="F10" s="90" t="s">
        <v>105</v>
      </c>
      <c r="G10" s="89">
        <v>61</v>
      </c>
      <c r="H10" s="90" t="s">
        <v>122</v>
      </c>
      <c r="I10" s="94">
        <v>3.78</v>
      </c>
      <c r="J10" s="94">
        <v>3.36</v>
      </c>
      <c r="K10" s="94">
        <v>1.33</v>
      </c>
      <c r="L10" s="94">
        <v>49800497.979999997</v>
      </c>
      <c r="M10" s="94">
        <v>-23786609.239999998</v>
      </c>
      <c r="N10" s="53">
        <v>0</v>
      </c>
      <c r="O10" s="95">
        <v>1</v>
      </c>
      <c r="P10" s="95">
        <v>0</v>
      </c>
      <c r="Q10" s="95">
        <v>18.8</v>
      </c>
      <c r="R10" s="54">
        <v>1</v>
      </c>
      <c r="S10" s="96">
        <v>-2642956.5822222219</v>
      </c>
      <c r="T10" s="96">
        <v>-18.842722697369204</v>
      </c>
      <c r="U10" s="111" t="s">
        <v>109</v>
      </c>
      <c r="V10" s="112">
        <v>6</v>
      </c>
      <c r="W10" s="112">
        <v>8</v>
      </c>
    </row>
    <row r="11" spans="1:26" x14ac:dyDescent="0.4">
      <c r="A11" s="89">
        <v>8</v>
      </c>
      <c r="B11" s="90">
        <v>8</v>
      </c>
      <c r="C11" s="90" t="s">
        <v>95</v>
      </c>
      <c r="D11" s="92" t="s">
        <v>69</v>
      </c>
      <c r="E11" s="110" t="s">
        <v>260</v>
      </c>
      <c r="F11" s="90" t="s">
        <v>105</v>
      </c>
      <c r="G11" s="89">
        <v>90</v>
      </c>
      <c r="H11" s="90" t="s">
        <v>128</v>
      </c>
      <c r="I11" s="94">
        <v>2.21</v>
      </c>
      <c r="J11" s="94">
        <v>1.88</v>
      </c>
      <c r="K11" s="94">
        <v>0.4</v>
      </c>
      <c r="L11" s="94">
        <v>51758277</v>
      </c>
      <c r="M11" s="94">
        <v>-33950124.770000003</v>
      </c>
      <c r="N11" s="53">
        <v>1</v>
      </c>
      <c r="O11" s="95">
        <v>1</v>
      </c>
      <c r="P11" s="95">
        <v>0</v>
      </c>
      <c r="Q11" s="95">
        <v>13.7</v>
      </c>
      <c r="R11" s="54">
        <v>2</v>
      </c>
      <c r="S11" s="96">
        <v>-3772236.0855555558</v>
      </c>
      <c r="T11" s="96">
        <v>-13.720847748153945</v>
      </c>
      <c r="U11" s="111" t="s">
        <v>111</v>
      </c>
      <c r="V11" s="112">
        <v>12</v>
      </c>
      <c r="W11" s="112">
        <v>9</v>
      </c>
    </row>
    <row r="12" spans="1:26" x14ac:dyDescent="0.4">
      <c r="A12" s="89">
        <v>9</v>
      </c>
      <c r="B12" s="90">
        <v>8</v>
      </c>
      <c r="C12" s="90" t="s">
        <v>95</v>
      </c>
      <c r="D12" s="92" t="s">
        <v>70</v>
      </c>
      <c r="E12" s="110" t="s">
        <v>261</v>
      </c>
      <c r="F12" s="90" t="s">
        <v>105</v>
      </c>
      <c r="G12" s="89">
        <v>48</v>
      </c>
      <c r="H12" s="90" t="s">
        <v>122</v>
      </c>
      <c r="I12" s="94">
        <v>3.57</v>
      </c>
      <c r="J12" s="94">
        <v>3.19</v>
      </c>
      <c r="K12" s="94">
        <v>1.17</v>
      </c>
      <c r="L12" s="94">
        <v>27497391.25</v>
      </c>
      <c r="M12" s="94">
        <v>-18113424.199999999</v>
      </c>
      <c r="N12" s="53">
        <v>0</v>
      </c>
      <c r="O12" s="95">
        <v>1</v>
      </c>
      <c r="P12" s="95">
        <v>0</v>
      </c>
      <c r="Q12" s="95">
        <v>13.6</v>
      </c>
      <c r="R12" s="54">
        <v>1</v>
      </c>
      <c r="S12" s="96">
        <v>-2012602.6888888888</v>
      </c>
      <c r="T12" s="96">
        <v>-13.662602858381687</v>
      </c>
      <c r="U12" s="111" t="s">
        <v>109</v>
      </c>
      <c r="V12" s="112">
        <v>6</v>
      </c>
      <c r="W12" s="112">
        <v>6</v>
      </c>
    </row>
    <row r="13" spans="1:26" x14ac:dyDescent="0.4">
      <c r="A13" s="89">
        <v>10</v>
      </c>
      <c r="B13" s="90">
        <v>8</v>
      </c>
      <c r="C13" s="90" t="s">
        <v>95</v>
      </c>
      <c r="D13" s="92" t="s">
        <v>71</v>
      </c>
      <c r="E13" s="110" t="s">
        <v>262</v>
      </c>
      <c r="F13" s="90" t="s">
        <v>105</v>
      </c>
      <c r="G13" s="89">
        <v>50</v>
      </c>
      <c r="H13" s="90" t="s">
        <v>122</v>
      </c>
      <c r="I13" s="94">
        <v>4.03</v>
      </c>
      <c r="J13" s="94">
        <v>3.43</v>
      </c>
      <c r="K13" s="94">
        <v>0.77</v>
      </c>
      <c r="L13" s="94">
        <v>32719297.73</v>
      </c>
      <c r="M13" s="94">
        <v>-22054159.989999998</v>
      </c>
      <c r="N13" s="53">
        <v>1</v>
      </c>
      <c r="O13" s="95">
        <v>1</v>
      </c>
      <c r="P13" s="95">
        <v>0</v>
      </c>
      <c r="Q13" s="95">
        <v>13.3</v>
      </c>
      <c r="R13" s="54">
        <v>2</v>
      </c>
      <c r="S13" s="96">
        <v>-2450462.2211111109</v>
      </c>
      <c r="T13" s="96">
        <v>-13.352296333368534</v>
      </c>
      <c r="U13" s="111" t="s">
        <v>109</v>
      </c>
      <c r="V13" s="112">
        <v>6</v>
      </c>
      <c r="W13" s="112">
        <v>7</v>
      </c>
    </row>
    <row r="14" spans="1:26" x14ac:dyDescent="0.4">
      <c r="A14" s="89">
        <v>11</v>
      </c>
      <c r="B14" s="90">
        <v>8</v>
      </c>
      <c r="C14" s="90" t="s">
        <v>95</v>
      </c>
      <c r="D14" s="92" t="s">
        <v>76</v>
      </c>
      <c r="E14" s="110" t="s">
        <v>263</v>
      </c>
      <c r="F14" s="90" t="s">
        <v>105</v>
      </c>
      <c r="G14" s="89">
        <v>234</v>
      </c>
      <c r="H14" s="90" t="s">
        <v>125</v>
      </c>
      <c r="I14" s="94">
        <v>1.26</v>
      </c>
      <c r="J14" s="94">
        <v>1.1100000000000001</v>
      </c>
      <c r="K14" s="94">
        <v>0.17</v>
      </c>
      <c r="L14" s="94">
        <v>22436930.5</v>
      </c>
      <c r="M14" s="94">
        <v>-5383479.0199999996</v>
      </c>
      <c r="N14" s="53">
        <v>2</v>
      </c>
      <c r="O14" s="95">
        <v>1</v>
      </c>
      <c r="P14" s="95">
        <v>0</v>
      </c>
      <c r="Q14" s="95">
        <v>37.5</v>
      </c>
      <c r="R14" s="54">
        <v>3</v>
      </c>
      <c r="S14" s="96">
        <v>-598164.33555555553</v>
      </c>
      <c r="T14" s="96">
        <v>-37.509642695700521</v>
      </c>
      <c r="U14" s="111" t="s">
        <v>111</v>
      </c>
      <c r="V14" s="112">
        <v>13</v>
      </c>
      <c r="W14" s="112">
        <v>10</v>
      </c>
    </row>
    <row r="15" spans="1:26" x14ac:dyDescent="0.4">
      <c r="A15" s="89">
        <v>12</v>
      </c>
      <c r="B15" s="90">
        <v>8</v>
      </c>
      <c r="C15" s="90" t="s">
        <v>95</v>
      </c>
      <c r="D15" s="92" t="s">
        <v>87</v>
      </c>
      <c r="E15" s="110" t="s">
        <v>264</v>
      </c>
      <c r="F15" s="90" t="s">
        <v>105</v>
      </c>
      <c r="G15" s="89">
        <v>20</v>
      </c>
      <c r="H15" s="90" t="s">
        <v>126</v>
      </c>
      <c r="I15" s="94">
        <v>1.34</v>
      </c>
      <c r="J15" s="94">
        <v>1.1299999999999999</v>
      </c>
      <c r="K15" s="94">
        <v>0.27</v>
      </c>
      <c r="L15" s="94">
        <v>4532803.51</v>
      </c>
      <c r="M15" s="94">
        <v>-2511118.7200000002</v>
      </c>
      <c r="N15" s="53">
        <v>2</v>
      </c>
      <c r="O15" s="95">
        <v>1</v>
      </c>
      <c r="P15" s="95">
        <v>0</v>
      </c>
      <c r="Q15" s="95">
        <v>16.2</v>
      </c>
      <c r="R15" s="54">
        <v>3</v>
      </c>
      <c r="S15" s="96">
        <v>-279013.19111111114</v>
      </c>
      <c r="T15" s="96">
        <v>-16.245839459951934</v>
      </c>
      <c r="U15" s="111" t="s">
        <v>112</v>
      </c>
      <c r="V15" s="112">
        <v>2</v>
      </c>
      <c r="W15" s="112">
        <v>1</v>
      </c>
    </row>
    <row r="16" spans="1:26" x14ac:dyDescent="0.4">
      <c r="A16" s="89">
        <v>13</v>
      </c>
      <c r="B16" s="90">
        <v>8</v>
      </c>
      <c r="C16" s="90" t="s">
        <v>89</v>
      </c>
      <c r="D16" s="92" t="s">
        <v>37</v>
      </c>
      <c r="E16" s="110" t="s">
        <v>265</v>
      </c>
      <c r="F16" s="90" t="s">
        <v>106</v>
      </c>
      <c r="G16" s="89">
        <v>273</v>
      </c>
      <c r="H16" s="90" t="s">
        <v>121</v>
      </c>
      <c r="I16" s="94">
        <v>3.13</v>
      </c>
      <c r="J16" s="94">
        <v>2.78</v>
      </c>
      <c r="K16" s="94">
        <v>1.23</v>
      </c>
      <c r="L16" s="94">
        <v>219445081.53</v>
      </c>
      <c r="M16" s="94">
        <v>8843389.2699999996</v>
      </c>
      <c r="N16" s="53">
        <v>0</v>
      </c>
      <c r="O16" s="95">
        <v>0</v>
      </c>
      <c r="P16" s="95">
        <v>0</v>
      </c>
      <c r="Q16" s="95" t="s">
        <v>341</v>
      </c>
      <c r="R16" s="54">
        <v>0</v>
      </c>
      <c r="S16" s="96">
        <v>982598.80777777778</v>
      </c>
      <c r="T16" s="96">
        <v>223.33131263032143</v>
      </c>
      <c r="U16" s="111" t="s">
        <v>108</v>
      </c>
      <c r="V16" s="112">
        <v>16</v>
      </c>
      <c r="W16" s="112">
        <v>12</v>
      </c>
    </row>
    <row r="17" spans="1:23" x14ac:dyDescent="0.4">
      <c r="A17" s="89">
        <v>14</v>
      </c>
      <c r="B17" s="90">
        <v>8</v>
      </c>
      <c r="C17" s="90" t="s">
        <v>89</v>
      </c>
      <c r="D17" s="92" t="s">
        <v>38</v>
      </c>
      <c r="E17" s="110" t="s">
        <v>266</v>
      </c>
      <c r="F17" s="90" t="s">
        <v>105</v>
      </c>
      <c r="G17" s="89">
        <v>37</v>
      </c>
      <c r="H17" s="90" t="s">
        <v>122</v>
      </c>
      <c r="I17" s="94">
        <v>3.84</v>
      </c>
      <c r="J17" s="94">
        <v>3.52</v>
      </c>
      <c r="K17" s="94">
        <v>1.43</v>
      </c>
      <c r="L17" s="94">
        <v>41348314.990000002</v>
      </c>
      <c r="M17" s="94">
        <v>-13471147.5</v>
      </c>
      <c r="N17" s="53">
        <v>0</v>
      </c>
      <c r="O17" s="95">
        <v>1</v>
      </c>
      <c r="P17" s="95">
        <v>0</v>
      </c>
      <c r="Q17" s="95">
        <v>27.6</v>
      </c>
      <c r="R17" s="54">
        <v>1</v>
      </c>
      <c r="S17" s="96">
        <v>-1496794.1666666667</v>
      </c>
      <c r="T17" s="96">
        <v>-27.624583199760821</v>
      </c>
      <c r="U17" s="111" t="s">
        <v>109</v>
      </c>
      <c r="V17" s="112">
        <v>6</v>
      </c>
      <c r="W17" s="112">
        <v>7</v>
      </c>
    </row>
    <row r="18" spans="1:23" x14ac:dyDescent="0.4">
      <c r="A18" s="89">
        <v>15</v>
      </c>
      <c r="B18" s="90">
        <v>8</v>
      </c>
      <c r="C18" s="90" t="s">
        <v>89</v>
      </c>
      <c r="D18" s="92" t="s">
        <v>40</v>
      </c>
      <c r="E18" s="110" t="s">
        <v>267</v>
      </c>
      <c r="F18" s="90" t="s">
        <v>105</v>
      </c>
      <c r="G18" s="89">
        <v>73</v>
      </c>
      <c r="H18" s="90" t="s">
        <v>186</v>
      </c>
      <c r="I18" s="94">
        <v>1.57</v>
      </c>
      <c r="J18" s="94">
        <v>1.4</v>
      </c>
      <c r="K18" s="94">
        <v>0.37</v>
      </c>
      <c r="L18" s="94">
        <v>17727236.629999999</v>
      </c>
      <c r="M18" s="94">
        <v>-11757356.67</v>
      </c>
      <c r="N18" s="53">
        <v>1</v>
      </c>
      <c r="O18" s="95">
        <v>1</v>
      </c>
      <c r="P18" s="95">
        <v>0</v>
      </c>
      <c r="Q18" s="95">
        <v>13.5</v>
      </c>
      <c r="R18" s="54">
        <v>2</v>
      </c>
      <c r="S18" s="96">
        <v>-1306372.9633333334</v>
      </c>
      <c r="T18" s="98">
        <v>-13.569812854031584</v>
      </c>
      <c r="U18" s="111" t="s">
        <v>110</v>
      </c>
      <c r="V18" s="112">
        <v>9</v>
      </c>
      <c r="W18" s="112">
        <v>9</v>
      </c>
    </row>
    <row r="19" spans="1:23" x14ac:dyDescent="0.4">
      <c r="A19" s="89">
        <v>16</v>
      </c>
      <c r="B19" s="90">
        <v>8</v>
      </c>
      <c r="C19" s="90" t="s">
        <v>89</v>
      </c>
      <c r="D19" s="92" t="s">
        <v>43</v>
      </c>
      <c r="E19" s="110" t="s">
        <v>268</v>
      </c>
      <c r="F19" s="90" t="s">
        <v>105</v>
      </c>
      <c r="G19" s="89">
        <v>125</v>
      </c>
      <c r="H19" s="90" t="s">
        <v>125</v>
      </c>
      <c r="I19" s="94">
        <v>3.75</v>
      </c>
      <c r="J19" s="94">
        <v>3.41</v>
      </c>
      <c r="K19" s="94">
        <v>0.84</v>
      </c>
      <c r="L19" s="94">
        <v>87572898.019999996</v>
      </c>
      <c r="M19" s="94">
        <v>-17307144.859999999</v>
      </c>
      <c r="N19" s="53">
        <v>0</v>
      </c>
      <c r="O19" s="95">
        <v>1</v>
      </c>
      <c r="P19" s="95">
        <v>0</v>
      </c>
      <c r="Q19" s="95">
        <v>45.5</v>
      </c>
      <c r="R19" s="54">
        <v>1</v>
      </c>
      <c r="S19" s="96">
        <v>-1923016.0955555555</v>
      </c>
      <c r="T19" s="98">
        <v>-45.539347394125869</v>
      </c>
      <c r="U19" s="111" t="s">
        <v>111</v>
      </c>
      <c r="V19" s="112">
        <v>13</v>
      </c>
      <c r="W19" s="112">
        <v>10</v>
      </c>
    </row>
    <row r="20" spans="1:23" x14ac:dyDescent="0.4">
      <c r="A20" s="89">
        <v>17</v>
      </c>
      <c r="B20" s="90">
        <v>8</v>
      </c>
      <c r="C20" s="90" t="s">
        <v>89</v>
      </c>
      <c r="D20" s="92" t="s">
        <v>44</v>
      </c>
      <c r="E20" s="110" t="s">
        <v>269</v>
      </c>
      <c r="F20" s="90" t="s">
        <v>105</v>
      </c>
      <c r="G20" s="89">
        <v>41</v>
      </c>
      <c r="H20" s="90" t="s">
        <v>122</v>
      </c>
      <c r="I20" s="94">
        <v>3.68</v>
      </c>
      <c r="J20" s="94">
        <v>3.26</v>
      </c>
      <c r="K20" s="94">
        <v>1.1000000000000001</v>
      </c>
      <c r="L20" s="94">
        <v>34287137.579999998</v>
      </c>
      <c r="M20" s="94">
        <v>-16536976.49</v>
      </c>
      <c r="N20" s="53">
        <v>0</v>
      </c>
      <c r="O20" s="95">
        <v>1</v>
      </c>
      <c r="P20" s="95">
        <v>0</v>
      </c>
      <c r="Q20" s="95">
        <v>18.600000000000001</v>
      </c>
      <c r="R20" s="54">
        <v>1</v>
      </c>
      <c r="S20" s="96">
        <v>-1837441.8322222224</v>
      </c>
      <c r="T20" s="96">
        <v>-18.660257418071708</v>
      </c>
      <c r="U20" s="111" t="s">
        <v>109</v>
      </c>
      <c r="V20" s="112">
        <v>6</v>
      </c>
      <c r="W20" s="112">
        <v>6</v>
      </c>
    </row>
    <row r="21" spans="1:23" x14ac:dyDescent="0.4">
      <c r="A21" s="89">
        <v>18</v>
      </c>
      <c r="B21" s="90">
        <v>8</v>
      </c>
      <c r="C21" s="90" t="s">
        <v>89</v>
      </c>
      <c r="D21" s="92" t="s">
        <v>45</v>
      </c>
      <c r="E21" s="110" t="s">
        <v>270</v>
      </c>
      <c r="F21" s="90" t="s">
        <v>105</v>
      </c>
      <c r="G21" s="89">
        <v>52</v>
      </c>
      <c r="H21" s="90" t="s">
        <v>122</v>
      </c>
      <c r="I21" s="94">
        <v>5.03</v>
      </c>
      <c r="J21" s="94">
        <v>4.51</v>
      </c>
      <c r="K21" s="94">
        <v>1.7</v>
      </c>
      <c r="L21" s="94">
        <v>50344307.82</v>
      </c>
      <c r="M21" s="94">
        <v>2679540.7999999998</v>
      </c>
      <c r="N21" s="53">
        <v>0</v>
      </c>
      <c r="O21" s="95">
        <v>0</v>
      </c>
      <c r="P21" s="95">
        <v>0</v>
      </c>
      <c r="Q21" s="95" t="s">
        <v>341</v>
      </c>
      <c r="R21" s="54">
        <v>0</v>
      </c>
      <c r="S21" s="96">
        <v>297726.75555555552</v>
      </c>
      <c r="T21" s="96">
        <v>169.09567877451244</v>
      </c>
      <c r="U21" s="111" t="s">
        <v>109</v>
      </c>
      <c r="V21" s="112">
        <v>6</v>
      </c>
      <c r="W21" s="112">
        <v>7</v>
      </c>
    </row>
    <row r="22" spans="1:23" x14ac:dyDescent="0.4">
      <c r="A22" s="89">
        <v>19</v>
      </c>
      <c r="B22" s="90">
        <v>8</v>
      </c>
      <c r="C22" s="90" t="s">
        <v>89</v>
      </c>
      <c r="D22" s="92" t="s">
        <v>46</v>
      </c>
      <c r="E22" s="110" t="s">
        <v>271</v>
      </c>
      <c r="F22" s="90" t="s">
        <v>105</v>
      </c>
      <c r="G22" s="89">
        <v>38</v>
      </c>
      <c r="H22" s="90" t="s">
        <v>122</v>
      </c>
      <c r="I22" s="94">
        <v>2.04</v>
      </c>
      <c r="J22" s="94">
        <v>1.87</v>
      </c>
      <c r="K22" s="94">
        <v>0.73</v>
      </c>
      <c r="L22" s="94">
        <v>21811849.73</v>
      </c>
      <c r="M22" s="94">
        <v>-12517956.050000001</v>
      </c>
      <c r="N22" s="53">
        <v>1</v>
      </c>
      <c r="O22" s="95">
        <v>1</v>
      </c>
      <c r="P22" s="95">
        <v>0</v>
      </c>
      <c r="Q22" s="95">
        <v>15.6</v>
      </c>
      <c r="R22" s="54">
        <v>2</v>
      </c>
      <c r="S22" s="96">
        <v>-1390884.0055555557</v>
      </c>
      <c r="T22" s="96">
        <v>-15.682004856535663</v>
      </c>
      <c r="U22" s="111" t="s">
        <v>109</v>
      </c>
      <c r="V22" s="112">
        <v>6</v>
      </c>
      <c r="W22" s="112">
        <v>6</v>
      </c>
    </row>
    <row r="23" spans="1:23" x14ac:dyDescent="0.4">
      <c r="A23" s="89">
        <v>20</v>
      </c>
      <c r="B23" s="90">
        <v>8</v>
      </c>
      <c r="C23" s="90" t="s">
        <v>89</v>
      </c>
      <c r="D23" s="92" t="s">
        <v>47</v>
      </c>
      <c r="E23" s="110" t="s">
        <v>272</v>
      </c>
      <c r="F23" s="90" t="s">
        <v>105</v>
      </c>
      <c r="G23" s="89">
        <v>32</v>
      </c>
      <c r="H23" s="90" t="s">
        <v>126</v>
      </c>
      <c r="I23" s="94">
        <v>1.58</v>
      </c>
      <c r="J23" s="94">
        <v>1.38</v>
      </c>
      <c r="K23" s="94">
        <v>0.19</v>
      </c>
      <c r="L23" s="94">
        <v>6450640.3399999999</v>
      </c>
      <c r="M23" s="94">
        <v>-5286735.46</v>
      </c>
      <c r="N23" s="53">
        <v>1</v>
      </c>
      <c r="O23" s="95">
        <v>1</v>
      </c>
      <c r="P23" s="95">
        <v>0</v>
      </c>
      <c r="Q23" s="95">
        <v>10.9</v>
      </c>
      <c r="R23" s="54">
        <v>2</v>
      </c>
      <c r="S23" s="96">
        <v>-587415.05111111107</v>
      </c>
      <c r="T23" s="96">
        <v>-10.981401187794633</v>
      </c>
      <c r="U23" s="111" t="s">
        <v>112</v>
      </c>
      <c r="V23" s="112">
        <v>2</v>
      </c>
      <c r="W23" s="112">
        <v>2</v>
      </c>
    </row>
    <row r="24" spans="1:23" x14ac:dyDescent="0.4">
      <c r="A24" s="89">
        <v>21</v>
      </c>
      <c r="B24" s="90">
        <v>8</v>
      </c>
      <c r="C24" s="90" t="s">
        <v>92</v>
      </c>
      <c r="D24" s="92" t="s">
        <v>2</v>
      </c>
      <c r="E24" s="110" t="s">
        <v>273</v>
      </c>
      <c r="F24" s="90" t="s">
        <v>106</v>
      </c>
      <c r="G24" s="89">
        <v>558</v>
      </c>
      <c r="H24" s="90" t="s">
        <v>127</v>
      </c>
      <c r="I24" s="94">
        <v>2.48</v>
      </c>
      <c r="J24" s="94">
        <v>2.2599999999999998</v>
      </c>
      <c r="K24" s="94">
        <v>0.7</v>
      </c>
      <c r="L24" s="94">
        <v>393687365.29000002</v>
      </c>
      <c r="M24" s="94">
        <v>628815553.89999998</v>
      </c>
      <c r="N24" s="53">
        <v>1</v>
      </c>
      <c r="O24" s="95">
        <v>0</v>
      </c>
      <c r="P24" s="95">
        <v>0</v>
      </c>
      <c r="Q24" s="95" t="s">
        <v>341</v>
      </c>
      <c r="R24" s="54">
        <v>1</v>
      </c>
      <c r="S24" s="96">
        <v>69868394.87777777</v>
      </c>
      <c r="T24" s="96">
        <v>5.6346988646108942</v>
      </c>
      <c r="U24" s="111" t="s">
        <v>108</v>
      </c>
      <c r="V24" s="112">
        <v>17</v>
      </c>
      <c r="W24" s="112">
        <v>13</v>
      </c>
    </row>
    <row r="25" spans="1:23" x14ac:dyDescent="0.4">
      <c r="A25" s="89">
        <v>22</v>
      </c>
      <c r="B25" s="90">
        <v>8</v>
      </c>
      <c r="C25" s="90" t="s">
        <v>92</v>
      </c>
      <c r="D25" s="92" t="s">
        <v>27</v>
      </c>
      <c r="E25" s="110" t="s">
        <v>274</v>
      </c>
      <c r="F25" s="90" t="s">
        <v>105</v>
      </c>
      <c r="G25" s="89">
        <v>30</v>
      </c>
      <c r="H25" s="90" t="s">
        <v>123</v>
      </c>
      <c r="I25" s="94">
        <v>4.0199999999999996</v>
      </c>
      <c r="J25" s="94">
        <v>3.84</v>
      </c>
      <c r="K25" s="94">
        <v>2.1800000000000002</v>
      </c>
      <c r="L25" s="94">
        <v>40079453.340000004</v>
      </c>
      <c r="M25" s="94">
        <v>-7677205.5</v>
      </c>
      <c r="N25" s="53">
        <v>0</v>
      </c>
      <c r="O25" s="95">
        <v>1</v>
      </c>
      <c r="P25" s="95">
        <v>0</v>
      </c>
      <c r="Q25" s="95">
        <v>46.9</v>
      </c>
      <c r="R25" s="54">
        <v>1</v>
      </c>
      <c r="S25" s="96">
        <v>-853022.83333333337</v>
      </c>
      <c r="T25" s="96">
        <v>-46.985205757485588</v>
      </c>
      <c r="U25" s="111" t="s">
        <v>109</v>
      </c>
      <c r="V25" s="112">
        <v>5</v>
      </c>
      <c r="W25" s="112">
        <v>5</v>
      </c>
    </row>
    <row r="26" spans="1:23" x14ac:dyDescent="0.4">
      <c r="A26" s="89">
        <v>23</v>
      </c>
      <c r="B26" s="90">
        <v>8</v>
      </c>
      <c r="C26" s="90" t="s">
        <v>92</v>
      </c>
      <c r="D26" s="92" t="s">
        <v>28</v>
      </c>
      <c r="E26" s="110" t="s">
        <v>275</v>
      </c>
      <c r="F26" s="90" t="s">
        <v>105</v>
      </c>
      <c r="G26" s="89">
        <v>59</v>
      </c>
      <c r="H26" s="90" t="s">
        <v>122</v>
      </c>
      <c r="I26" s="94">
        <v>1.85</v>
      </c>
      <c r="J26" s="94">
        <v>1.61</v>
      </c>
      <c r="K26" s="94">
        <v>0.33</v>
      </c>
      <c r="L26" s="94">
        <v>31893823.600000001</v>
      </c>
      <c r="M26" s="94">
        <v>412851.36</v>
      </c>
      <c r="N26" s="53">
        <v>1</v>
      </c>
      <c r="O26" s="95">
        <v>0</v>
      </c>
      <c r="P26" s="95">
        <v>0</v>
      </c>
      <c r="Q26" s="95" t="s">
        <v>341</v>
      </c>
      <c r="R26" s="54">
        <v>1</v>
      </c>
      <c r="S26" s="96">
        <v>45872.373333333329</v>
      </c>
      <c r="T26" s="96">
        <v>695.27302126363361</v>
      </c>
      <c r="U26" s="111" t="s">
        <v>109</v>
      </c>
      <c r="V26" s="112">
        <v>6</v>
      </c>
      <c r="W26" s="112">
        <v>8</v>
      </c>
    </row>
    <row r="27" spans="1:23" x14ac:dyDescent="0.4">
      <c r="A27" s="89">
        <v>24</v>
      </c>
      <c r="B27" s="90">
        <v>8</v>
      </c>
      <c r="C27" s="90" t="s">
        <v>92</v>
      </c>
      <c r="D27" s="92" t="s">
        <v>29</v>
      </c>
      <c r="E27" s="110" t="s">
        <v>276</v>
      </c>
      <c r="F27" s="90" t="s">
        <v>105</v>
      </c>
      <c r="G27" s="89">
        <v>34</v>
      </c>
      <c r="H27" s="90" t="s">
        <v>122</v>
      </c>
      <c r="I27" s="94">
        <v>2.69</v>
      </c>
      <c r="J27" s="94">
        <v>2.16</v>
      </c>
      <c r="K27" s="94">
        <v>0.84</v>
      </c>
      <c r="L27" s="94">
        <v>35496812.57</v>
      </c>
      <c r="M27" s="94">
        <v>3225954.25</v>
      </c>
      <c r="N27" s="53">
        <v>0</v>
      </c>
      <c r="O27" s="95">
        <v>0</v>
      </c>
      <c r="P27" s="95">
        <v>0</v>
      </c>
      <c r="Q27" s="95" t="s">
        <v>341</v>
      </c>
      <c r="R27" s="54">
        <v>0</v>
      </c>
      <c r="S27" s="96">
        <v>358439.36111111112</v>
      </c>
      <c r="T27" s="96">
        <v>99.031569691355671</v>
      </c>
      <c r="U27" s="111" t="s">
        <v>109</v>
      </c>
      <c r="V27" s="112">
        <v>6</v>
      </c>
      <c r="W27" s="112">
        <v>7</v>
      </c>
    </row>
    <row r="28" spans="1:23" x14ac:dyDescent="0.4">
      <c r="A28" s="89">
        <v>25</v>
      </c>
      <c r="B28" s="90">
        <v>8</v>
      </c>
      <c r="C28" s="90" t="s">
        <v>92</v>
      </c>
      <c r="D28" s="92" t="s">
        <v>30</v>
      </c>
      <c r="E28" s="110" t="s">
        <v>277</v>
      </c>
      <c r="F28" s="90" t="s">
        <v>105</v>
      </c>
      <c r="G28" s="89">
        <v>20</v>
      </c>
      <c r="H28" s="90" t="s">
        <v>126</v>
      </c>
      <c r="I28" s="94">
        <v>1.25</v>
      </c>
      <c r="J28" s="94">
        <v>1.06</v>
      </c>
      <c r="K28" s="94">
        <v>0.18</v>
      </c>
      <c r="L28" s="94">
        <v>3261749.05</v>
      </c>
      <c r="M28" s="94">
        <v>-3244277.39</v>
      </c>
      <c r="N28" s="53">
        <v>2</v>
      </c>
      <c r="O28" s="95">
        <v>1</v>
      </c>
      <c r="P28" s="95">
        <v>0</v>
      </c>
      <c r="Q28" s="95">
        <v>9</v>
      </c>
      <c r="R28" s="54">
        <v>3</v>
      </c>
      <c r="S28" s="96">
        <v>-360475.26555555558</v>
      </c>
      <c r="T28" s="96">
        <v>-9.0484684017725119</v>
      </c>
      <c r="U28" s="111" t="s">
        <v>112</v>
      </c>
      <c r="V28" s="112">
        <v>2</v>
      </c>
      <c r="W28" s="112">
        <v>2</v>
      </c>
    </row>
    <row r="29" spans="1:23" x14ac:dyDescent="0.4">
      <c r="A29" s="89">
        <v>26</v>
      </c>
      <c r="B29" s="90">
        <v>8</v>
      </c>
      <c r="C29" s="90" t="s">
        <v>92</v>
      </c>
      <c r="D29" s="92" t="s">
        <v>31</v>
      </c>
      <c r="E29" s="110" t="s">
        <v>278</v>
      </c>
      <c r="F29" s="90" t="s">
        <v>105</v>
      </c>
      <c r="G29" s="89">
        <v>30</v>
      </c>
      <c r="H29" s="90" t="s">
        <v>123</v>
      </c>
      <c r="I29" s="94">
        <v>3.06</v>
      </c>
      <c r="J29" s="94">
        <v>2.81</v>
      </c>
      <c r="K29" s="94">
        <v>0.61</v>
      </c>
      <c r="L29" s="94">
        <v>21252002.66</v>
      </c>
      <c r="M29" s="94">
        <v>-5319435.7</v>
      </c>
      <c r="N29" s="53">
        <v>1</v>
      </c>
      <c r="O29" s="95">
        <v>1</v>
      </c>
      <c r="P29" s="95">
        <v>0</v>
      </c>
      <c r="Q29" s="95">
        <v>35.9</v>
      </c>
      <c r="R29" s="54">
        <v>2</v>
      </c>
      <c r="S29" s="96">
        <v>-591048.41111111117</v>
      </c>
      <c r="T29" s="96">
        <v>-35.956450030968504</v>
      </c>
      <c r="U29" s="111" t="s">
        <v>109</v>
      </c>
      <c r="V29" s="112">
        <v>5</v>
      </c>
      <c r="W29" s="112">
        <v>4</v>
      </c>
    </row>
    <row r="30" spans="1:23" x14ac:dyDescent="0.4">
      <c r="A30" s="89">
        <v>27</v>
      </c>
      <c r="B30" s="90">
        <v>8</v>
      </c>
      <c r="C30" s="90" t="s">
        <v>92</v>
      </c>
      <c r="D30" s="92" t="s">
        <v>32</v>
      </c>
      <c r="E30" s="110" t="s">
        <v>279</v>
      </c>
      <c r="F30" s="90" t="s">
        <v>105</v>
      </c>
      <c r="G30" s="89">
        <v>35</v>
      </c>
      <c r="H30" s="90" t="s">
        <v>123</v>
      </c>
      <c r="I30" s="94">
        <v>3.54</v>
      </c>
      <c r="J30" s="94">
        <v>3.2</v>
      </c>
      <c r="K30" s="94">
        <v>0.71</v>
      </c>
      <c r="L30" s="94">
        <v>33541752.859999999</v>
      </c>
      <c r="M30" s="94">
        <v>-11286785.02</v>
      </c>
      <c r="N30" s="53">
        <v>1</v>
      </c>
      <c r="O30" s="95">
        <v>1</v>
      </c>
      <c r="P30" s="95">
        <v>0</v>
      </c>
      <c r="Q30" s="95">
        <v>26.7</v>
      </c>
      <c r="R30" s="54">
        <v>2</v>
      </c>
      <c r="S30" s="96">
        <v>-1254087.2244444443</v>
      </c>
      <c r="T30" s="96">
        <v>-26.745948930991513</v>
      </c>
      <c r="U30" s="111" t="s">
        <v>109</v>
      </c>
      <c r="V30" s="112">
        <v>5</v>
      </c>
      <c r="W30" s="112">
        <v>5</v>
      </c>
    </row>
    <row r="31" spans="1:23" x14ac:dyDescent="0.4">
      <c r="A31" s="89">
        <v>28</v>
      </c>
      <c r="B31" s="90">
        <v>8</v>
      </c>
      <c r="C31" s="90" t="s">
        <v>92</v>
      </c>
      <c r="D31" s="92" t="s">
        <v>33</v>
      </c>
      <c r="E31" s="110" t="s">
        <v>280</v>
      </c>
      <c r="F31" s="90" t="s">
        <v>105</v>
      </c>
      <c r="G31" s="89">
        <v>120</v>
      </c>
      <c r="H31" s="90" t="s">
        <v>125</v>
      </c>
      <c r="I31" s="94">
        <v>1.18</v>
      </c>
      <c r="J31" s="94">
        <v>1.07</v>
      </c>
      <c r="K31" s="94">
        <v>0.15</v>
      </c>
      <c r="L31" s="94">
        <v>19974016.940000001</v>
      </c>
      <c r="M31" s="94">
        <v>-27065161.02</v>
      </c>
      <c r="N31" s="53">
        <v>2</v>
      </c>
      <c r="O31" s="95">
        <v>1</v>
      </c>
      <c r="P31" s="95">
        <v>0</v>
      </c>
      <c r="Q31" s="95">
        <v>6.6</v>
      </c>
      <c r="R31" s="54">
        <v>3</v>
      </c>
      <c r="S31" s="96">
        <v>-3007240.1133333333</v>
      </c>
      <c r="T31" s="96">
        <v>-6.6419760934420635</v>
      </c>
      <c r="U31" s="111" t="s">
        <v>111</v>
      </c>
      <c r="V31" s="112">
        <v>13</v>
      </c>
      <c r="W31" s="112">
        <v>10</v>
      </c>
    </row>
    <row r="32" spans="1:23" x14ac:dyDescent="0.4">
      <c r="A32" s="89">
        <v>29</v>
      </c>
      <c r="B32" s="90">
        <v>8</v>
      </c>
      <c r="C32" s="90" t="s">
        <v>92</v>
      </c>
      <c r="D32" s="92" t="s">
        <v>34</v>
      </c>
      <c r="E32" s="110" t="s">
        <v>281</v>
      </c>
      <c r="F32" s="90" t="s">
        <v>105</v>
      </c>
      <c r="G32" s="89">
        <v>32</v>
      </c>
      <c r="H32" s="90" t="s">
        <v>123</v>
      </c>
      <c r="I32" s="94">
        <v>1.55</v>
      </c>
      <c r="J32" s="94">
        <v>1.43</v>
      </c>
      <c r="K32" s="94">
        <v>0.52</v>
      </c>
      <c r="L32" s="94">
        <v>10960275.43</v>
      </c>
      <c r="M32" s="94">
        <v>-4128125.87</v>
      </c>
      <c r="N32" s="53">
        <v>1</v>
      </c>
      <c r="O32" s="95">
        <v>1</v>
      </c>
      <c r="P32" s="95">
        <v>0</v>
      </c>
      <c r="Q32" s="95">
        <v>23.8</v>
      </c>
      <c r="R32" s="54">
        <v>2</v>
      </c>
      <c r="S32" s="96">
        <v>-458680.65222222224</v>
      </c>
      <c r="T32" s="96">
        <v>-23.895220731241896</v>
      </c>
      <c r="U32" s="111" t="s">
        <v>109</v>
      </c>
      <c r="V32" s="112">
        <v>5</v>
      </c>
      <c r="W32" s="112">
        <v>6</v>
      </c>
    </row>
    <row r="33" spans="1:23" x14ac:dyDescent="0.4">
      <c r="A33" s="89">
        <v>30</v>
      </c>
      <c r="B33" s="90">
        <v>8</v>
      </c>
      <c r="C33" s="90" t="s">
        <v>92</v>
      </c>
      <c r="D33" s="92" t="s">
        <v>35</v>
      </c>
      <c r="E33" s="110" t="s">
        <v>282</v>
      </c>
      <c r="F33" s="90" t="s">
        <v>105</v>
      </c>
      <c r="G33" s="89">
        <v>40</v>
      </c>
      <c r="H33" s="90" t="s">
        <v>123</v>
      </c>
      <c r="I33" s="94">
        <v>1.5</v>
      </c>
      <c r="J33" s="94">
        <v>1.37</v>
      </c>
      <c r="K33" s="94">
        <v>0.19</v>
      </c>
      <c r="L33" s="94">
        <v>13200516.199999999</v>
      </c>
      <c r="M33" s="94">
        <v>-7505539.4800000004</v>
      </c>
      <c r="N33" s="53">
        <v>1</v>
      </c>
      <c r="O33" s="95">
        <v>1</v>
      </c>
      <c r="P33" s="95">
        <v>0</v>
      </c>
      <c r="Q33" s="95">
        <v>15.8</v>
      </c>
      <c r="R33" s="54">
        <v>2</v>
      </c>
      <c r="S33" s="96">
        <v>-833948.83111111121</v>
      </c>
      <c r="T33" s="96">
        <v>-15.8289282358155</v>
      </c>
      <c r="U33" s="111" t="s">
        <v>109</v>
      </c>
      <c r="V33" s="112">
        <v>5</v>
      </c>
      <c r="W33" s="112">
        <v>6</v>
      </c>
    </row>
    <row r="34" spans="1:23" x14ac:dyDescent="0.4">
      <c r="A34" s="89">
        <v>31</v>
      </c>
      <c r="B34" s="90">
        <v>8</v>
      </c>
      <c r="C34" s="90" t="s">
        <v>92</v>
      </c>
      <c r="D34" s="92" t="s">
        <v>36</v>
      </c>
      <c r="E34" s="110" t="s">
        <v>283</v>
      </c>
      <c r="F34" s="90" t="s">
        <v>105</v>
      </c>
      <c r="G34" s="89">
        <v>40</v>
      </c>
      <c r="H34" s="90" t="s">
        <v>122</v>
      </c>
      <c r="I34" s="94">
        <v>1.06</v>
      </c>
      <c r="J34" s="94">
        <v>0.94</v>
      </c>
      <c r="K34" s="94">
        <v>0.19</v>
      </c>
      <c r="L34" s="94">
        <v>2343400.39</v>
      </c>
      <c r="M34" s="113">
        <v>-878644.44</v>
      </c>
      <c r="N34" s="53">
        <v>3</v>
      </c>
      <c r="O34" s="95">
        <v>1</v>
      </c>
      <c r="P34" s="95">
        <v>0</v>
      </c>
      <c r="Q34" s="95">
        <v>24</v>
      </c>
      <c r="R34" s="54">
        <v>4</v>
      </c>
      <c r="S34" s="96">
        <v>-97627.159999999989</v>
      </c>
      <c r="T34" s="96">
        <v>-24.003570215501512</v>
      </c>
      <c r="U34" s="111" t="s">
        <v>109</v>
      </c>
      <c r="V34" s="112">
        <v>6</v>
      </c>
      <c r="W34" s="112">
        <v>7</v>
      </c>
    </row>
    <row r="35" spans="1:23" x14ac:dyDescent="0.4">
      <c r="A35" s="89">
        <v>32</v>
      </c>
      <c r="B35" s="90">
        <v>8</v>
      </c>
      <c r="C35" s="90" t="s">
        <v>92</v>
      </c>
      <c r="D35" s="92" t="s">
        <v>73</v>
      </c>
      <c r="E35" s="110" t="s">
        <v>284</v>
      </c>
      <c r="F35" s="90" t="s">
        <v>105</v>
      </c>
      <c r="G35" s="89">
        <v>60</v>
      </c>
      <c r="H35" s="90" t="s">
        <v>128</v>
      </c>
      <c r="I35" s="94">
        <v>1.58</v>
      </c>
      <c r="J35" s="94">
        <v>1.46</v>
      </c>
      <c r="K35" s="94">
        <v>0.56000000000000005</v>
      </c>
      <c r="L35" s="94">
        <v>31790087.07</v>
      </c>
      <c r="M35" s="94">
        <v>-2505325.14</v>
      </c>
      <c r="N35" s="53">
        <v>1</v>
      </c>
      <c r="O35" s="95">
        <v>1</v>
      </c>
      <c r="P35" s="95">
        <v>0</v>
      </c>
      <c r="Q35" s="95">
        <v>114.2</v>
      </c>
      <c r="R35" s="54">
        <v>2</v>
      </c>
      <c r="S35" s="96">
        <v>-278369.46000000002</v>
      </c>
      <c r="T35" s="96">
        <v>-114.20105880149352</v>
      </c>
      <c r="U35" s="111" t="s">
        <v>111</v>
      </c>
      <c r="V35" s="112">
        <v>12</v>
      </c>
      <c r="W35" s="112">
        <v>8</v>
      </c>
    </row>
    <row r="36" spans="1:23" x14ac:dyDescent="0.4">
      <c r="A36" s="89">
        <v>33</v>
      </c>
      <c r="B36" s="90">
        <v>8</v>
      </c>
      <c r="C36" s="90" t="s">
        <v>92</v>
      </c>
      <c r="D36" s="92" t="s">
        <v>77</v>
      </c>
      <c r="E36" s="110" t="s">
        <v>285</v>
      </c>
      <c r="F36" s="90" t="s">
        <v>105</v>
      </c>
      <c r="G36" s="89">
        <v>32</v>
      </c>
      <c r="H36" s="90" t="s">
        <v>122</v>
      </c>
      <c r="I36" s="94">
        <v>3.84</v>
      </c>
      <c r="J36" s="94">
        <v>3.55</v>
      </c>
      <c r="K36" s="94">
        <v>2.04</v>
      </c>
      <c r="L36" s="94">
        <v>38184348.859999999</v>
      </c>
      <c r="M36" s="94">
        <v>-12327786.119999999</v>
      </c>
      <c r="N36" s="53">
        <v>0</v>
      </c>
      <c r="O36" s="95">
        <v>1</v>
      </c>
      <c r="P36" s="95">
        <v>0</v>
      </c>
      <c r="Q36" s="95">
        <v>27.8</v>
      </c>
      <c r="R36" s="54">
        <v>1</v>
      </c>
      <c r="S36" s="96">
        <v>-1369754.0133333332</v>
      </c>
      <c r="T36" s="96">
        <v>-27.876792831639428</v>
      </c>
      <c r="U36" s="111" t="s">
        <v>109</v>
      </c>
      <c r="V36" s="112">
        <v>6</v>
      </c>
      <c r="W36" s="112">
        <v>6</v>
      </c>
    </row>
    <row r="37" spans="1:23" x14ac:dyDescent="0.4">
      <c r="A37" s="89">
        <v>34</v>
      </c>
      <c r="B37" s="90">
        <v>8</v>
      </c>
      <c r="C37" s="90" t="s">
        <v>92</v>
      </c>
      <c r="D37" s="92" t="s">
        <v>86</v>
      </c>
      <c r="E37" s="110" t="s">
        <v>286</v>
      </c>
      <c r="F37" s="90" t="s">
        <v>105</v>
      </c>
      <c r="G37" s="89">
        <v>30</v>
      </c>
      <c r="H37" s="90" t="s">
        <v>123</v>
      </c>
      <c r="I37" s="94">
        <v>1.84</v>
      </c>
      <c r="J37" s="94">
        <v>1.59</v>
      </c>
      <c r="K37" s="94">
        <v>0.49</v>
      </c>
      <c r="L37" s="94">
        <v>12403486.75</v>
      </c>
      <c r="M37" s="94">
        <v>-4231182.21</v>
      </c>
      <c r="N37" s="53">
        <v>1</v>
      </c>
      <c r="O37" s="95">
        <v>1</v>
      </c>
      <c r="P37" s="95">
        <v>0</v>
      </c>
      <c r="Q37" s="95">
        <v>26.3</v>
      </c>
      <c r="R37" s="54">
        <v>2</v>
      </c>
      <c r="S37" s="96">
        <v>-470131.35666666669</v>
      </c>
      <c r="T37" s="96">
        <v>-26.383023753070656</v>
      </c>
      <c r="U37" s="111" t="s">
        <v>109</v>
      </c>
      <c r="V37" s="112">
        <v>5</v>
      </c>
      <c r="W37" s="112">
        <v>3</v>
      </c>
    </row>
    <row r="38" spans="1:23" x14ac:dyDescent="0.4">
      <c r="A38" s="89">
        <v>35</v>
      </c>
      <c r="B38" s="90">
        <v>8</v>
      </c>
      <c r="C38" s="90" t="s">
        <v>94</v>
      </c>
      <c r="D38" s="92" t="s">
        <v>4</v>
      </c>
      <c r="E38" s="110" t="s">
        <v>287</v>
      </c>
      <c r="F38" s="90" t="s">
        <v>104</v>
      </c>
      <c r="G38" s="89">
        <v>907</v>
      </c>
      <c r="H38" s="90" t="s">
        <v>129</v>
      </c>
      <c r="I38" s="94">
        <v>5.33</v>
      </c>
      <c r="J38" s="94">
        <v>4.8099999999999996</v>
      </c>
      <c r="K38" s="94">
        <v>0.63</v>
      </c>
      <c r="L38" s="94">
        <v>1256923373.8099999</v>
      </c>
      <c r="M38" s="94">
        <v>561898906.84000003</v>
      </c>
      <c r="N38" s="53">
        <v>1</v>
      </c>
      <c r="O38" s="95">
        <v>0</v>
      </c>
      <c r="P38" s="95">
        <v>0</v>
      </c>
      <c r="Q38" s="95" t="s">
        <v>341</v>
      </c>
      <c r="R38" s="54">
        <v>1</v>
      </c>
      <c r="S38" s="96">
        <v>62433211.871111117</v>
      </c>
      <c r="T38" s="96">
        <v>20.132287546007213</v>
      </c>
      <c r="U38" s="111" t="s">
        <v>113</v>
      </c>
      <c r="V38" s="112">
        <v>19</v>
      </c>
      <c r="W38" s="112">
        <v>14</v>
      </c>
    </row>
    <row r="39" spans="1:23" x14ac:dyDescent="0.4">
      <c r="A39" s="89">
        <v>36</v>
      </c>
      <c r="B39" s="90">
        <v>8</v>
      </c>
      <c r="C39" s="90" t="s">
        <v>94</v>
      </c>
      <c r="D39" s="92" t="s">
        <v>48</v>
      </c>
      <c r="E39" s="110" t="s">
        <v>288</v>
      </c>
      <c r="F39" s="90" t="s">
        <v>105</v>
      </c>
      <c r="G39" s="89">
        <v>40</v>
      </c>
      <c r="H39" s="90" t="s">
        <v>122</v>
      </c>
      <c r="I39" s="94">
        <v>6.74</v>
      </c>
      <c r="J39" s="94">
        <v>6.4</v>
      </c>
      <c r="K39" s="94">
        <v>4.28</v>
      </c>
      <c r="L39" s="94">
        <v>64382388.780000001</v>
      </c>
      <c r="M39" s="94">
        <v>3981003.79</v>
      </c>
      <c r="N39" s="53">
        <v>0</v>
      </c>
      <c r="O39" s="95">
        <v>0</v>
      </c>
      <c r="P39" s="95">
        <v>0</v>
      </c>
      <c r="Q39" s="95" t="s">
        <v>341</v>
      </c>
      <c r="R39" s="54">
        <v>0</v>
      </c>
      <c r="S39" s="96">
        <v>442333.75444444444</v>
      </c>
      <c r="T39" s="96">
        <v>145.55160697799789</v>
      </c>
      <c r="U39" s="111" t="s">
        <v>109</v>
      </c>
      <c r="V39" s="112">
        <v>6</v>
      </c>
      <c r="W39" s="112">
        <v>6</v>
      </c>
    </row>
    <row r="40" spans="1:23" x14ac:dyDescent="0.4">
      <c r="A40" s="89">
        <v>37</v>
      </c>
      <c r="B40" s="90">
        <v>8</v>
      </c>
      <c r="C40" s="90" t="s">
        <v>94</v>
      </c>
      <c r="D40" s="92" t="s">
        <v>49</v>
      </c>
      <c r="E40" s="110" t="s">
        <v>289</v>
      </c>
      <c r="F40" s="90" t="s">
        <v>105</v>
      </c>
      <c r="G40" s="89">
        <v>39</v>
      </c>
      <c r="H40" s="90" t="s">
        <v>123</v>
      </c>
      <c r="I40" s="94">
        <v>5.9</v>
      </c>
      <c r="J40" s="94">
        <v>5.58</v>
      </c>
      <c r="K40" s="94">
        <v>2.98</v>
      </c>
      <c r="L40" s="94">
        <v>35351316.009999998</v>
      </c>
      <c r="M40" s="94">
        <v>-2352855.81</v>
      </c>
      <c r="N40" s="53">
        <v>0</v>
      </c>
      <c r="O40" s="95">
        <v>1</v>
      </c>
      <c r="P40" s="95">
        <v>0</v>
      </c>
      <c r="Q40" s="95">
        <v>135.19999999999999</v>
      </c>
      <c r="R40" s="54">
        <v>1</v>
      </c>
      <c r="S40" s="96">
        <v>-261428.42333333334</v>
      </c>
      <c r="T40" s="96">
        <v>-135.22368975513209</v>
      </c>
      <c r="U40" s="111" t="s">
        <v>109</v>
      </c>
      <c r="V40" s="112">
        <v>5</v>
      </c>
      <c r="W40" s="112">
        <v>4</v>
      </c>
    </row>
    <row r="41" spans="1:23" x14ac:dyDescent="0.4">
      <c r="A41" s="89">
        <v>38</v>
      </c>
      <c r="B41" s="90">
        <v>8</v>
      </c>
      <c r="C41" s="90" t="s">
        <v>94</v>
      </c>
      <c r="D41" s="92" t="s">
        <v>50</v>
      </c>
      <c r="E41" s="110" t="s">
        <v>290</v>
      </c>
      <c r="F41" s="90" t="s">
        <v>105</v>
      </c>
      <c r="G41" s="89">
        <v>90</v>
      </c>
      <c r="H41" s="90" t="s">
        <v>124</v>
      </c>
      <c r="I41" s="94">
        <v>2.37</v>
      </c>
      <c r="J41" s="94">
        <v>1.98</v>
      </c>
      <c r="K41" s="94">
        <v>0.43</v>
      </c>
      <c r="L41" s="94">
        <v>72972237.390000001</v>
      </c>
      <c r="M41" s="94">
        <v>51981079.450000003</v>
      </c>
      <c r="N41" s="53">
        <v>1</v>
      </c>
      <c r="O41" s="95">
        <v>0</v>
      </c>
      <c r="P41" s="95">
        <v>0</v>
      </c>
      <c r="Q41" s="95" t="s">
        <v>341</v>
      </c>
      <c r="R41" s="54">
        <v>1</v>
      </c>
      <c r="S41" s="96">
        <v>5775675.4944444448</v>
      </c>
      <c r="T41" s="96">
        <v>12.634407431683298</v>
      </c>
      <c r="U41" s="111" t="s">
        <v>110</v>
      </c>
      <c r="V41" s="112">
        <v>10</v>
      </c>
      <c r="W41" s="112">
        <v>9</v>
      </c>
    </row>
    <row r="42" spans="1:23" x14ac:dyDescent="0.4">
      <c r="A42" s="89">
        <v>39</v>
      </c>
      <c r="B42" s="90">
        <v>8</v>
      </c>
      <c r="C42" s="90" t="s">
        <v>94</v>
      </c>
      <c r="D42" s="92" t="s">
        <v>51</v>
      </c>
      <c r="E42" s="110" t="s">
        <v>291</v>
      </c>
      <c r="F42" s="90" t="s">
        <v>105</v>
      </c>
      <c r="G42" s="89">
        <v>107</v>
      </c>
      <c r="H42" s="90" t="s">
        <v>125</v>
      </c>
      <c r="I42" s="94">
        <v>2.93</v>
      </c>
      <c r="J42" s="94">
        <v>2.63</v>
      </c>
      <c r="K42" s="94">
        <v>0.66</v>
      </c>
      <c r="L42" s="94">
        <v>48706503.159999996</v>
      </c>
      <c r="M42" s="94">
        <v>-5427686.5800000001</v>
      </c>
      <c r="N42" s="53">
        <v>1</v>
      </c>
      <c r="O42" s="95">
        <v>1</v>
      </c>
      <c r="P42" s="95">
        <v>0</v>
      </c>
      <c r="Q42" s="95">
        <v>80.7</v>
      </c>
      <c r="R42" s="54">
        <v>2</v>
      </c>
      <c r="S42" s="96">
        <v>-603076.28666666662</v>
      </c>
      <c r="T42" s="96">
        <v>-80.763419548812635</v>
      </c>
      <c r="U42" s="111" t="s">
        <v>111</v>
      </c>
      <c r="V42" s="112">
        <v>13</v>
      </c>
      <c r="W42" s="112">
        <v>9</v>
      </c>
    </row>
    <row r="43" spans="1:23" x14ac:dyDescent="0.4">
      <c r="A43" s="89">
        <v>40</v>
      </c>
      <c r="B43" s="90">
        <v>8</v>
      </c>
      <c r="C43" s="90" t="s">
        <v>94</v>
      </c>
      <c r="D43" s="92" t="s">
        <v>52</v>
      </c>
      <c r="E43" s="110" t="s">
        <v>292</v>
      </c>
      <c r="F43" s="90" t="s">
        <v>105</v>
      </c>
      <c r="G43" s="89">
        <v>43</v>
      </c>
      <c r="H43" s="90" t="s">
        <v>122</v>
      </c>
      <c r="I43" s="94">
        <v>3.07</v>
      </c>
      <c r="J43" s="94">
        <v>2.7</v>
      </c>
      <c r="K43" s="94">
        <v>0.6</v>
      </c>
      <c r="L43" s="94">
        <v>25611372.82</v>
      </c>
      <c r="M43" s="94">
        <v>-6951794.6299999999</v>
      </c>
      <c r="N43" s="53">
        <v>1</v>
      </c>
      <c r="O43" s="95">
        <v>1</v>
      </c>
      <c r="P43" s="95">
        <v>0</v>
      </c>
      <c r="Q43" s="95">
        <v>33.1</v>
      </c>
      <c r="R43" s="54">
        <v>2</v>
      </c>
      <c r="S43" s="96">
        <v>-772421.62555555557</v>
      </c>
      <c r="T43" s="96">
        <v>-33.157244661009209</v>
      </c>
      <c r="U43" s="111" t="s">
        <v>109</v>
      </c>
      <c r="V43" s="112">
        <v>6</v>
      </c>
      <c r="W43" s="112">
        <v>6</v>
      </c>
    </row>
    <row r="44" spans="1:23" x14ac:dyDescent="0.4">
      <c r="A44" s="89">
        <v>41</v>
      </c>
      <c r="B44" s="90">
        <v>8</v>
      </c>
      <c r="C44" s="90" t="s">
        <v>94</v>
      </c>
      <c r="D44" s="92" t="s">
        <v>53</v>
      </c>
      <c r="E44" s="110" t="s">
        <v>293</v>
      </c>
      <c r="F44" s="90" t="s">
        <v>105</v>
      </c>
      <c r="G44" s="89">
        <v>15</v>
      </c>
      <c r="H44" s="90" t="s">
        <v>126</v>
      </c>
      <c r="I44" s="94">
        <v>3.28</v>
      </c>
      <c r="J44" s="94">
        <v>3.05</v>
      </c>
      <c r="K44" s="94">
        <v>1.41</v>
      </c>
      <c r="L44" s="94">
        <v>12854887.039999999</v>
      </c>
      <c r="M44" s="94">
        <v>-7261642.1900000004</v>
      </c>
      <c r="N44" s="53">
        <v>0</v>
      </c>
      <c r="O44" s="95">
        <v>1</v>
      </c>
      <c r="P44" s="95">
        <v>0</v>
      </c>
      <c r="Q44" s="95">
        <v>15.9</v>
      </c>
      <c r="R44" s="54">
        <v>1</v>
      </c>
      <c r="S44" s="96">
        <v>-806849.13222222228</v>
      </c>
      <c r="T44" s="96">
        <v>-15.932206563320078</v>
      </c>
      <c r="U44" s="111" t="s">
        <v>112</v>
      </c>
      <c r="V44" s="112">
        <v>2</v>
      </c>
      <c r="W44" s="112">
        <v>1</v>
      </c>
    </row>
    <row r="45" spans="1:23" x14ac:dyDescent="0.4">
      <c r="A45" s="89">
        <v>42</v>
      </c>
      <c r="B45" s="90">
        <v>8</v>
      </c>
      <c r="C45" s="90" t="s">
        <v>94</v>
      </c>
      <c r="D45" s="92" t="s">
        <v>54</v>
      </c>
      <c r="E45" s="110" t="s">
        <v>294</v>
      </c>
      <c r="F45" s="90" t="s">
        <v>106</v>
      </c>
      <c r="G45" s="89">
        <v>264</v>
      </c>
      <c r="H45" s="90" t="s">
        <v>130</v>
      </c>
      <c r="I45" s="94">
        <v>3.67</v>
      </c>
      <c r="J45" s="94">
        <v>3.42</v>
      </c>
      <c r="K45" s="94">
        <v>0.67</v>
      </c>
      <c r="L45" s="94">
        <v>212471052.25</v>
      </c>
      <c r="M45" s="94">
        <v>46440489.600000001</v>
      </c>
      <c r="N45" s="53">
        <v>1</v>
      </c>
      <c r="O45" s="95">
        <v>0</v>
      </c>
      <c r="P45" s="95">
        <v>0</v>
      </c>
      <c r="Q45" s="95" t="s">
        <v>341</v>
      </c>
      <c r="R45" s="54">
        <v>1</v>
      </c>
      <c r="S45" s="96">
        <v>5160054.4000000004</v>
      </c>
      <c r="T45" s="96">
        <v>41.176126408667315</v>
      </c>
      <c r="U45" s="111" t="s">
        <v>114</v>
      </c>
      <c r="V45" s="112">
        <v>15</v>
      </c>
      <c r="W45" s="112">
        <v>12</v>
      </c>
    </row>
    <row r="46" spans="1:23" x14ac:dyDescent="0.4">
      <c r="A46" s="89">
        <v>43</v>
      </c>
      <c r="B46" s="90">
        <v>8</v>
      </c>
      <c r="C46" s="90" t="s">
        <v>94</v>
      </c>
      <c r="D46" s="92" t="s">
        <v>55</v>
      </c>
      <c r="E46" s="110" t="s">
        <v>295</v>
      </c>
      <c r="F46" s="90" t="s">
        <v>105</v>
      </c>
      <c r="G46" s="89">
        <v>40</v>
      </c>
      <c r="H46" s="90" t="s">
        <v>122</v>
      </c>
      <c r="I46" s="94">
        <v>5</v>
      </c>
      <c r="J46" s="94">
        <v>4.66</v>
      </c>
      <c r="K46" s="94">
        <v>2.0699999999999998</v>
      </c>
      <c r="L46" s="94">
        <v>50919659.200000003</v>
      </c>
      <c r="M46" s="94">
        <v>-4179923.46</v>
      </c>
      <c r="N46" s="53">
        <v>0</v>
      </c>
      <c r="O46" s="95">
        <v>1</v>
      </c>
      <c r="P46" s="95">
        <v>0</v>
      </c>
      <c r="Q46" s="95">
        <v>109.6</v>
      </c>
      <c r="R46" s="54">
        <v>1</v>
      </c>
      <c r="S46" s="96">
        <v>-464435.94</v>
      </c>
      <c r="T46" s="96">
        <v>-109.63763743176293</v>
      </c>
      <c r="U46" s="111" t="s">
        <v>109</v>
      </c>
      <c r="V46" s="112">
        <v>6</v>
      </c>
      <c r="W46" s="112">
        <v>7</v>
      </c>
    </row>
    <row r="47" spans="1:23" x14ac:dyDescent="0.4">
      <c r="A47" s="89">
        <v>44</v>
      </c>
      <c r="B47" s="90">
        <v>8</v>
      </c>
      <c r="C47" s="90" t="s">
        <v>94</v>
      </c>
      <c r="D47" s="92" t="s">
        <v>56</v>
      </c>
      <c r="E47" s="110" t="s">
        <v>296</v>
      </c>
      <c r="F47" s="90" t="s">
        <v>105</v>
      </c>
      <c r="G47" s="89">
        <v>82</v>
      </c>
      <c r="H47" s="90" t="s">
        <v>124</v>
      </c>
      <c r="I47" s="94">
        <v>2.88</v>
      </c>
      <c r="J47" s="94">
        <v>2.67</v>
      </c>
      <c r="K47" s="94">
        <v>0.63</v>
      </c>
      <c r="L47" s="94">
        <v>53290252.390000001</v>
      </c>
      <c r="M47" s="94">
        <v>2762310.92</v>
      </c>
      <c r="N47" s="53">
        <v>1</v>
      </c>
      <c r="O47" s="95">
        <v>0</v>
      </c>
      <c r="P47" s="95">
        <v>0</v>
      </c>
      <c r="Q47" s="95" t="s">
        <v>341</v>
      </c>
      <c r="R47" s="54">
        <v>1</v>
      </c>
      <c r="S47" s="96">
        <v>306923.43555555557</v>
      </c>
      <c r="T47" s="96">
        <v>173.62718586001895</v>
      </c>
      <c r="U47" s="111" t="s">
        <v>110</v>
      </c>
      <c r="V47" s="112">
        <v>10</v>
      </c>
      <c r="W47" s="112">
        <v>9</v>
      </c>
    </row>
    <row r="48" spans="1:23" x14ac:dyDescent="0.4">
      <c r="A48" s="89">
        <v>45</v>
      </c>
      <c r="B48" s="90">
        <v>8</v>
      </c>
      <c r="C48" s="90" t="s">
        <v>94</v>
      </c>
      <c r="D48" s="92" t="s">
        <v>57</v>
      </c>
      <c r="E48" s="110" t="s">
        <v>297</v>
      </c>
      <c r="F48" s="90" t="s">
        <v>105</v>
      </c>
      <c r="G48" s="89">
        <v>82</v>
      </c>
      <c r="H48" s="90" t="s">
        <v>124</v>
      </c>
      <c r="I48" s="94">
        <v>2.04</v>
      </c>
      <c r="J48" s="94">
        <v>1.84</v>
      </c>
      <c r="K48" s="94">
        <v>0.41</v>
      </c>
      <c r="L48" s="94">
        <v>35966188.090000004</v>
      </c>
      <c r="M48" s="94">
        <v>-3242497.09</v>
      </c>
      <c r="N48" s="53">
        <v>1</v>
      </c>
      <c r="O48" s="95">
        <v>1</v>
      </c>
      <c r="P48" s="95">
        <v>0</v>
      </c>
      <c r="Q48" s="95">
        <v>99.8</v>
      </c>
      <c r="R48" s="54">
        <v>2</v>
      </c>
      <c r="S48" s="96">
        <v>-360277.45444444445</v>
      </c>
      <c r="T48" s="96">
        <v>-99.829139032473279</v>
      </c>
      <c r="U48" s="111" t="s">
        <v>110</v>
      </c>
      <c r="V48" s="112">
        <v>10</v>
      </c>
      <c r="W48" s="112">
        <v>9</v>
      </c>
    </row>
    <row r="49" spans="1:28" x14ac:dyDescent="0.4">
      <c r="A49" s="89">
        <v>46</v>
      </c>
      <c r="B49" s="90">
        <v>8</v>
      </c>
      <c r="C49" s="90" t="s">
        <v>94</v>
      </c>
      <c r="D49" s="92" t="s">
        <v>58</v>
      </c>
      <c r="E49" s="110" t="s">
        <v>298</v>
      </c>
      <c r="F49" s="90" t="s">
        <v>105</v>
      </c>
      <c r="G49" s="89">
        <v>38</v>
      </c>
      <c r="H49" s="90" t="s">
        <v>123</v>
      </c>
      <c r="I49" s="94">
        <v>5.0999999999999996</v>
      </c>
      <c r="J49" s="94">
        <v>4.8</v>
      </c>
      <c r="K49" s="94">
        <v>2.38</v>
      </c>
      <c r="L49" s="94">
        <v>40265024.829999998</v>
      </c>
      <c r="M49" s="94">
        <v>824268.02</v>
      </c>
      <c r="N49" s="53">
        <v>0</v>
      </c>
      <c r="O49" s="95">
        <v>0</v>
      </c>
      <c r="P49" s="95">
        <v>0</v>
      </c>
      <c r="Q49" s="95" t="s">
        <v>341</v>
      </c>
      <c r="R49" s="54">
        <v>0</v>
      </c>
      <c r="S49" s="96">
        <v>91585.335555555561</v>
      </c>
      <c r="T49" s="96">
        <v>439.6448905903203</v>
      </c>
      <c r="U49" s="111" t="s">
        <v>109</v>
      </c>
      <c r="V49" s="112">
        <v>5</v>
      </c>
      <c r="W49" s="112">
        <v>6</v>
      </c>
    </row>
    <row r="50" spans="1:28" x14ac:dyDescent="0.4">
      <c r="A50" s="89">
        <v>47</v>
      </c>
      <c r="B50" s="90">
        <v>8</v>
      </c>
      <c r="C50" s="90" t="s">
        <v>94</v>
      </c>
      <c r="D50" s="92" t="s">
        <v>59</v>
      </c>
      <c r="E50" s="110" t="s">
        <v>299</v>
      </c>
      <c r="F50" s="90" t="s">
        <v>105</v>
      </c>
      <c r="G50" s="89">
        <v>35</v>
      </c>
      <c r="H50" s="90" t="s">
        <v>123</v>
      </c>
      <c r="I50" s="94">
        <v>3.02</v>
      </c>
      <c r="J50" s="94">
        <v>2.77</v>
      </c>
      <c r="K50" s="94">
        <v>1.2</v>
      </c>
      <c r="L50" s="94">
        <v>16246208.48</v>
      </c>
      <c r="M50" s="94">
        <v>-6374867.0999999996</v>
      </c>
      <c r="N50" s="53">
        <v>0</v>
      </c>
      <c r="O50" s="95">
        <v>1</v>
      </c>
      <c r="P50" s="95">
        <v>0</v>
      </c>
      <c r="Q50" s="95">
        <v>22.9</v>
      </c>
      <c r="R50" s="54">
        <v>1</v>
      </c>
      <c r="S50" s="96">
        <v>-708318.56666666665</v>
      </c>
      <c r="T50" s="96">
        <v>-22.936301890905302</v>
      </c>
      <c r="U50" s="111" t="s">
        <v>109</v>
      </c>
      <c r="V50" s="112">
        <v>5</v>
      </c>
      <c r="W50" s="112">
        <v>4</v>
      </c>
    </row>
    <row r="51" spans="1:28" x14ac:dyDescent="0.4">
      <c r="A51" s="89">
        <v>48</v>
      </c>
      <c r="B51" s="90">
        <v>8</v>
      </c>
      <c r="C51" s="90" t="s">
        <v>94</v>
      </c>
      <c r="D51" s="92" t="s">
        <v>60</v>
      </c>
      <c r="E51" s="110" t="s">
        <v>300</v>
      </c>
      <c r="F51" s="90" t="s">
        <v>105</v>
      </c>
      <c r="G51" s="89">
        <v>42</v>
      </c>
      <c r="H51" s="90" t="s">
        <v>123</v>
      </c>
      <c r="I51" s="94">
        <v>4.22</v>
      </c>
      <c r="J51" s="94">
        <v>3.98</v>
      </c>
      <c r="K51" s="94">
        <v>2.23</v>
      </c>
      <c r="L51" s="94">
        <v>44124545.5</v>
      </c>
      <c r="M51" s="94">
        <v>1687047.39</v>
      </c>
      <c r="N51" s="53">
        <v>0</v>
      </c>
      <c r="O51" s="95">
        <v>0</v>
      </c>
      <c r="P51" s="95">
        <v>0</v>
      </c>
      <c r="Q51" s="95" t="s">
        <v>341</v>
      </c>
      <c r="R51" s="54">
        <v>0</v>
      </c>
      <c r="S51" s="96">
        <v>187449.71</v>
      </c>
      <c r="T51" s="96">
        <v>235.39404515483113</v>
      </c>
      <c r="U51" s="111" t="s">
        <v>109</v>
      </c>
      <c r="V51" s="112">
        <v>5</v>
      </c>
      <c r="W51" s="112">
        <v>6</v>
      </c>
    </row>
    <row r="52" spans="1:28" x14ac:dyDescent="0.4">
      <c r="A52" s="89">
        <v>49</v>
      </c>
      <c r="B52" s="90">
        <v>8</v>
      </c>
      <c r="C52" s="90" t="s">
        <v>94</v>
      </c>
      <c r="D52" s="92" t="s">
        <v>61</v>
      </c>
      <c r="E52" s="110" t="s">
        <v>301</v>
      </c>
      <c r="F52" s="90" t="s">
        <v>105</v>
      </c>
      <c r="G52" s="89">
        <v>40</v>
      </c>
      <c r="H52" s="90" t="s">
        <v>122</v>
      </c>
      <c r="I52" s="94">
        <v>2.77</v>
      </c>
      <c r="J52" s="94">
        <v>2.57</v>
      </c>
      <c r="K52" s="94">
        <v>1.01</v>
      </c>
      <c r="L52" s="94">
        <v>30645521.969999999</v>
      </c>
      <c r="M52" s="94">
        <v>4467020.66</v>
      </c>
      <c r="N52" s="53">
        <v>0</v>
      </c>
      <c r="O52" s="95">
        <v>0</v>
      </c>
      <c r="P52" s="95">
        <v>0</v>
      </c>
      <c r="Q52" s="95" t="s">
        <v>341</v>
      </c>
      <c r="R52" s="54">
        <v>0</v>
      </c>
      <c r="S52" s="96">
        <v>496335.62888888892</v>
      </c>
      <c r="T52" s="96">
        <v>61.743546476008454</v>
      </c>
      <c r="U52" s="111" t="s">
        <v>109</v>
      </c>
      <c r="V52" s="112">
        <v>6</v>
      </c>
      <c r="W52" s="112">
        <v>5</v>
      </c>
    </row>
    <row r="53" spans="1:28" x14ac:dyDescent="0.4">
      <c r="A53" s="89">
        <v>50</v>
      </c>
      <c r="B53" s="90">
        <v>8</v>
      </c>
      <c r="C53" s="90" t="s">
        <v>94</v>
      </c>
      <c r="D53" s="92" t="s">
        <v>62</v>
      </c>
      <c r="E53" s="110" t="s">
        <v>302</v>
      </c>
      <c r="F53" s="90" t="s">
        <v>105</v>
      </c>
      <c r="G53" s="89">
        <v>34</v>
      </c>
      <c r="H53" s="90" t="s">
        <v>123</v>
      </c>
      <c r="I53" s="94">
        <v>8.8800000000000008</v>
      </c>
      <c r="J53" s="94">
        <v>8.25</v>
      </c>
      <c r="K53" s="94">
        <v>4.49</v>
      </c>
      <c r="L53" s="94">
        <v>46632701.159999996</v>
      </c>
      <c r="M53" s="94">
        <v>-2125778.61</v>
      </c>
      <c r="N53" s="53">
        <v>0</v>
      </c>
      <c r="O53" s="95">
        <v>1</v>
      </c>
      <c r="P53" s="95">
        <v>0</v>
      </c>
      <c r="Q53" s="95">
        <v>197.4</v>
      </c>
      <c r="R53" s="54">
        <v>1</v>
      </c>
      <c r="S53" s="96">
        <v>-236197.62333333332</v>
      </c>
      <c r="T53" s="96">
        <v>-197.43086531480341</v>
      </c>
      <c r="U53" s="111" t="s">
        <v>109</v>
      </c>
      <c r="V53" s="112">
        <v>5</v>
      </c>
      <c r="W53" s="112">
        <v>5</v>
      </c>
    </row>
    <row r="54" spans="1:28" x14ac:dyDescent="0.4">
      <c r="A54" s="89">
        <v>51</v>
      </c>
      <c r="B54" s="90">
        <v>8</v>
      </c>
      <c r="C54" s="90" t="s">
        <v>94</v>
      </c>
      <c r="D54" s="92" t="s">
        <v>75</v>
      </c>
      <c r="E54" s="110" t="s">
        <v>303</v>
      </c>
      <c r="F54" s="90" t="s">
        <v>106</v>
      </c>
      <c r="G54" s="89">
        <v>276</v>
      </c>
      <c r="H54" s="90" t="s">
        <v>121</v>
      </c>
      <c r="I54" s="94">
        <v>6.5</v>
      </c>
      <c r="J54" s="94">
        <v>5.88</v>
      </c>
      <c r="K54" s="94">
        <v>3.37</v>
      </c>
      <c r="L54" s="94">
        <v>366805255.76999998</v>
      </c>
      <c r="M54" s="94">
        <v>61796072.25</v>
      </c>
      <c r="N54" s="53">
        <v>0</v>
      </c>
      <c r="O54" s="95">
        <v>0</v>
      </c>
      <c r="P54" s="95">
        <v>0</v>
      </c>
      <c r="Q54" s="95" t="s">
        <v>341</v>
      </c>
      <c r="R54" s="54">
        <v>0</v>
      </c>
      <c r="S54" s="96">
        <v>6866230.25</v>
      </c>
      <c r="T54" s="96">
        <v>53.421636387739838</v>
      </c>
      <c r="U54" s="111" t="s">
        <v>108</v>
      </c>
      <c r="V54" s="112">
        <v>16</v>
      </c>
      <c r="W54" s="112">
        <v>12</v>
      </c>
    </row>
    <row r="55" spans="1:28" x14ac:dyDescent="0.4">
      <c r="A55" s="89">
        <v>52</v>
      </c>
      <c r="B55" s="90">
        <v>8</v>
      </c>
      <c r="C55" s="90" t="s">
        <v>94</v>
      </c>
      <c r="D55" s="92" t="s">
        <v>78</v>
      </c>
      <c r="E55" s="110" t="s">
        <v>304</v>
      </c>
      <c r="F55" s="90" t="s">
        <v>105</v>
      </c>
      <c r="G55" s="89">
        <v>40</v>
      </c>
      <c r="H55" s="90" t="s">
        <v>123</v>
      </c>
      <c r="I55" s="94">
        <v>6.8</v>
      </c>
      <c r="J55" s="94">
        <v>6.45</v>
      </c>
      <c r="K55" s="94">
        <v>4.6900000000000004</v>
      </c>
      <c r="L55" s="94">
        <v>55779042.850000001</v>
      </c>
      <c r="M55" s="94">
        <v>2080823.33</v>
      </c>
      <c r="N55" s="53">
        <v>0</v>
      </c>
      <c r="O55" s="95">
        <v>0</v>
      </c>
      <c r="P55" s="95">
        <v>0</v>
      </c>
      <c r="Q55" s="95" t="s">
        <v>341</v>
      </c>
      <c r="R55" s="54">
        <v>0</v>
      </c>
      <c r="S55" s="96">
        <v>231202.59222222224</v>
      </c>
      <c r="T55" s="96">
        <v>241.25613088449944</v>
      </c>
      <c r="U55" s="111" t="s">
        <v>109</v>
      </c>
      <c r="V55" s="112">
        <v>5</v>
      </c>
      <c r="W55" s="112">
        <v>6</v>
      </c>
    </row>
    <row r="56" spans="1:28" x14ac:dyDescent="0.4">
      <c r="A56" s="89">
        <v>53</v>
      </c>
      <c r="B56" s="90">
        <v>8</v>
      </c>
      <c r="C56" s="90" t="s">
        <v>93</v>
      </c>
      <c r="D56" s="92" t="s">
        <v>3</v>
      </c>
      <c r="E56" s="110" t="s">
        <v>305</v>
      </c>
      <c r="F56" s="90" t="s">
        <v>106</v>
      </c>
      <c r="G56" s="89">
        <v>420</v>
      </c>
      <c r="H56" s="90" t="s">
        <v>127</v>
      </c>
      <c r="I56" s="94">
        <v>6.43</v>
      </c>
      <c r="J56" s="94">
        <v>5.99</v>
      </c>
      <c r="K56" s="94">
        <v>3.61</v>
      </c>
      <c r="L56" s="94">
        <v>818069961.04999995</v>
      </c>
      <c r="M56" s="94">
        <v>118495773.19</v>
      </c>
      <c r="N56" s="53">
        <v>0</v>
      </c>
      <c r="O56" s="95">
        <v>0</v>
      </c>
      <c r="P56" s="95">
        <v>0</v>
      </c>
      <c r="Q56" s="95" t="s">
        <v>341</v>
      </c>
      <c r="R56" s="54">
        <v>0</v>
      </c>
      <c r="S56" s="96">
        <v>13166197.02111111</v>
      </c>
      <c r="T56" s="96">
        <v>62.134112055157601</v>
      </c>
      <c r="U56" s="111" t="s">
        <v>108</v>
      </c>
      <c r="V56" s="112">
        <v>17</v>
      </c>
      <c r="W56" s="112">
        <v>13</v>
      </c>
    </row>
    <row r="57" spans="1:28" x14ac:dyDescent="0.4">
      <c r="A57" s="89">
        <v>54</v>
      </c>
      <c r="B57" s="90">
        <v>8</v>
      </c>
      <c r="C57" s="90" t="s">
        <v>93</v>
      </c>
      <c r="D57" s="92" t="s">
        <v>39</v>
      </c>
      <c r="E57" s="110" t="s">
        <v>306</v>
      </c>
      <c r="F57" s="90" t="s">
        <v>105</v>
      </c>
      <c r="G57" s="89">
        <v>129</v>
      </c>
      <c r="H57" s="90" t="s">
        <v>125</v>
      </c>
      <c r="I57" s="94">
        <v>1.49</v>
      </c>
      <c r="J57" s="94">
        <v>1.27</v>
      </c>
      <c r="K57" s="94">
        <v>0.2</v>
      </c>
      <c r="L57" s="94">
        <v>34653391.530000001</v>
      </c>
      <c r="M57" s="94">
        <v>-27373496.34</v>
      </c>
      <c r="N57" s="53">
        <v>2</v>
      </c>
      <c r="O57" s="95">
        <v>1</v>
      </c>
      <c r="P57" s="95">
        <v>0</v>
      </c>
      <c r="Q57" s="95">
        <v>11.3</v>
      </c>
      <c r="R57" s="54">
        <v>3</v>
      </c>
      <c r="S57" s="96">
        <v>-3041499.5933333333</v>
      </c>
      <c r="T57" s="96">
        <v>-11.393521671335026</v>
      </c>
      <c r="U57" s="111" t="s">
        <v>111</v>
      </c>
      <c r="V57" s="112">
        <v>13</v>
      </c>
      <c r="W57" s="112">
        <v>10</v>
      </c>
    </row>
    <row r="58" spans="1:28" x14ac:dyDescent="0.4">
      <c r="A58" s="89">
        <v>55</v>
      </c>
      <c r="B58" s="90">
        <v>8</v>
      </c>
      <c r="C58" s="90" t="s">
        <v>93</v>
      </c>
      <c r="D58" s="92" t="s">
        <v>41</v>
      </c>
      <c r="E58" s="110" t="s">
        <v>307</v>
      </c>
      <c r="F58" s="90" t="s">
        <v>105</v>
      </c>
      <c r="G58" s="89">
        <v>30</v>
      </c>
      <c r="H58" s="90" t="s">
        <v>123</v>
      </c>
      <c r="I58" s="94">
        <v>1.22</v>
      </c>
      <c r="J58" s="94">
        <v>1.1000000000000001</v>
      </c>
      <c r="K58" s="94">
        <v>0.2</v>
      </c>
      <c r="L58" s="94">
        <v>5369844.8399999999</v>
      </c>
      <c r="M58" s="94">
        <v>-8638056.9900000002</v>
      </c>
      <c r="N58" s="53">
        <v>2</v>
      </c>
      <c r="O58" s="95">
        <v>1</v>
      </c>
      <c r="P58" s="95">
        <v>1</v>
      </c>
      <c r="Q58" s="95">
        <v>5.5</v>
      </c>
      <c r="R58" s="54">
        <v>4</v>
      </c>
      <c r="S58" s="96">
        <v>-959784.11</v>
      </c>
      <c r="T58" s="96">
        <v>-5.5948465744030704</v>
      </c>
      <c r="U58" s="111" t="s">
        <v>109</v>
      </c>
      <c r="V58" s="112">
        <v>5</v>
      </c>
      <c r="W58" s="112">
        <v>3</v>
      </c>
      <c r="AA58" s="114"/>
      <c r="AB58" s="114"/>
    </row>
    <row r="59" spans="1:28" x14ac:dyDescent="0.4">
      <c r="A59" s="89">
        <v>56</v>
      </c>
      <c r="B59" s="90">
        <v>8</v>
      </c>
      <c r="C59" s="90" t="s">
        <v>93</v>
      </c>
      <c r="D59" s="92" t="s">
        <v>42</v>
      </c>
      <c r="E59" s="110" t="s">
        <v>308</v>
      </c>
      <c r="F59" s="90" t="s">
        <v>105</v>
      </c>
      <c r="G59" s="89">
        <v>30</v>
      </c>
      <c r="H59" s="90" t="s">
        <v>123</v>
      </c>
      <c r="I59" s="94">
        <v>1.68</v>
      </c>
      <c r="J59" s="94">
        <v>1.48</v>
      </c>
      <c r="K59" s="94">
        <v>0.23</v>
      </c>
      <c r="L59" s="94">
        <v>16843753.449999999</v>
      </c>
      <c r="M59" s="94">
        <v>8111855.5899999999</v>
      </c>
      <c r="N59" s="53">
        <v>1</v>
      </c>
      <c r="O59" s="95">
        <v>0</v>
      </c>
      <c r="P59" s="95">
        <v>0</v>
      </c>
      <c r="Q59" s="95" t="s">
        <v>341</v>
      </c>
      <c r="R59" s="54">
        <v>1</v>
      </c>
      <c r="S59" s="96">
        <v>901317.28777777776</v>
      </c>
      <c r="T59" s="96">
        <v>18.687928966200939</v>
      </c>
      <c r="U59" s="111" t="s">
        <v>109</v>
      </c>
      <c r="V59" s="112">
        <v>5</v>
      </c>
      <c r="W59" s="112">
        <v>4</v>
      </c>
      <c r="AA59" s="114"/>
      <c r="AB59" s="114"/>
    </row>
    <row r="60" spans="1:28" x14ac:dyDescent="0.4">
      <c r="A60" s="89">
        <v>57</v>
      </c>
      <c r="B60" s="90">
        <v>8</v>
      </c>
      <c r="C60" s="90" t="s">
        <v>93</v>
      </c>
      <c r="D60" s="92" t="s">
        <v>74</v>
      </c>
      <c r="E60" s="110" t="s">
        <v>309</v>
      </c>
      <c r="F60" s="90" t="s">
        <v>106</v>
      </c>
      <c r="G60" s="89">
        <v>266</v>
      </c>
      <c r="H60" s="90" t="s">
        <v>130</v>
      </c>
      <c r="I60" s="94">
        <v>1.46</v>
      </c>
      <c r="J60" s="94">
        <v>1.32</v>
      </c>
      <c r="K60" s="94">
        <v>0.41</v>
      </c>
      <c r="L60" s="94">
        <v>90282448.269999996</v>
      </c>
      <c r="M60" s="94">
        <v>80171973.209999993</v>
      </c>
      <c r="N60" s="53">
        <v>2</v>
      </c>
      <c r="O60" s="95">
        <v>0</v>
      </c>
      <c r="P60" s="95">
        <v>0</v>
      </c>
      <c r="Q60" s="95" t="s">
        <v>341</v>
      </c>
      <c r="R60" s="54">
        <v>2</v>
      </c>
      <c r="S60" s="96">
        <v>8907997.0233333334</v>
      </c>
      <c r="T60" s="96">
        <v>10.134988598841797</v>
      </c>
      <c r="U60" s="111" t="s">
        <v>114</v>
      </c>
      <c r="V60" s="112">
        <v>15</v>
      </c>
      <c r="W60" s="112">
        <v>12</v>
      </c>
      <c r="AA60" s="114"/>
      <c r="AB60" s="114"/>
    </row>
    <row r="61" spans="1:28" x14ac:dyDescent="0.4">
      <c r="A61" s="89">
        <v>58</v>
      </c>
      <c r="B61" s="90">
        <v>8</v>
      </c>
      <c r="C61" s="90" t="s">
        <v>93</v>
      </c>
      <c r="D61" s="92" t="s">
        <v>79</v>
      </c>
      <c r="E61" s="110" t="s">
        <v>310</v>
      </c>
      <c r="F61" s="90" t="s">
        <v>105</v>
      </c>
      <c r="G61" s="89">
        <v>30</v>
      </c>
      <c r="H61" s="90" t="s">
        <v>123</v>
      </c>
      <c r="I61" s="94">
        <v>7.33</v>
      </c>
      <c r="J61" s="94">
        <v>6.84</v>
      </c>
      <c r="K61" s="94">
        <v>4.4000000000000004</v>
      </c>
      <c r="L61" s="94">
        <v>35906813.509999998</v>
      </c>
      <c r="M61" s="94">
        <v>-1678522.26</v>
      </c>
      <c r="N61" s="53">
        <v>0</v>
      </c>
      <c r="O61" s="95">
        <v>1</v>
      </c>
      <c r="P61" s="95">
        <v>0</v>
      </c>
      <c r="Q61" s="95">
        <v>192.5</v>
      </c>
      <c r="R61" s="54">
        <v>1</v>
      </c>
      <c r="S61" s="96">
        <v>-186502.47333333333</v>
      </c>
      <c r="T61" s="96">
        <v>-192.52727788668111</v>
      </c>
      <c r="U61" s="111" t="s">
        <v>109</v>
      </c>
      <c r="V61" s="112">
        <v>5</v>
      </c>
      <c r="W61" s="112">
        <v>3</v>
      </c>
      <c r="AA61" s="114"/>
      <c r="AB61" s="114"/>
    </row>
    <row r="62" spans="1:28" x14ac:dyDescent="0.4">
      <c r="A62" s="89">
        <v>59</v>
      </c>
      <c r="B62" s="90">
        <v>8</v>
      </c>
      <c r="C62" s="90" t="s">
        <v>93</v>
      </c>
      <c r="D62" s="92" t="s">
        <v>83</v>
      </c>
      <c r="E62" s="110" t="s">
        <v>311</v>
      </c>
      <c r="F62" s="90" t="s">
        <v>105</v>
      </c>
      <c r="G62" s="89">
        <v>15</v>
      </c>
      <c r="H62" s="90" t="s">
        <v>126</v>
      </c>
      <c r="I62" s="94">
        <v>1.1399999999999999</v>
      </c>
      <c r="J62" s="94">
        <v>1.03</v>
      </c>
      <c r="K62" s="94">
        <v>0.23</v>
      </c>
      <c r="L62" s="94">
        <v>2830874.58</v>
      </c>
      <c r="M62" s="94">
        <v>2747084.95</v>
      </c>
      <c r="N62" s="53">
        <v>2</v>
      </c>
      <c r="O62" s="95">
        <v>0</v>
      </c>
      <c r="P62" s="95">
        <v>0</v>
      </c>
      <c r="Q62" s="95" t="s">
        <v>341</v>
      </c>
      <c r="R62" s="54">
        <v>2</v>
      </c>
      <c r="S62" s="96">
        <v>305231.66111111111</v>
      </c>
      <c r="T62" s="96">
        <v>9.2745115945540739</v>
      </c>
      <c r="U62" s="111" t="s">
        <v>112</v>
      </c>
      <c r="V62" s="112">
        <v>2</v>
      </c>
      <c r="W62" s="112">
        <v>1</v>
      </c>
      <c r="AA62" s="114"/>
      <c r="AB62" s="114"/>
    </row>
    <row r="63" spans="1:28" x14ac:dyDescent="0.4">
      <c r="A63" s="89">
        <v>60</v>
      </c>
      <c r="B63" s="90">
        <v>8</v>
      </c>
      <c r="C63" s="90" t="s">
        <v>93</v>
      </c>
      <c r="D63" s="92" t="s">
        <v>84</v>
      </c>
      <c r="E63" s="110" t="s">
        <v>312</v>
      </c>
      <c r="F63" s="90" t="s">
        <v>105</v>
      </c>
      <c r="G63" s="89">
        <v>30</v>
      </c>
      <c r="H63" s="90" t="s">
        <v>122</v>
      </c>
      <c r="I63" s="94">
        <v>2.2599999999999998</v>
      </c>
      <c r="J63" s="94">
        <v>1.92</v>
      </c>
      <c r="K63" s="94">
        <v>0.9</v>
      </c>
      <c r="L63" s="94">
        <v>28726797.210000001</v>
      </c>
      <c r="M63" s="94">
        <v>-1780747.25</v>
      </c>
      <c r="N63" s="53">
        <v>0</v>
      </c>
      <c r="O63" s="95">
        <v>1</v>
      </c>
      <c r="P63" s="95">
        <v>0</v>
      </c>
      <c r="Q63" s="95">
        <v>145.1</v>
      </c>
      <c r="R63" s="54">
        <v>1</v>
      </c>
      <c r="S63" s="96">
        <v>-197860.80555555556</v>
      </c>
      <c r="T63" s="96">
        <v>-145.18690111131718</v>
      </c>
      <c r="U63" s="111" t="s">
        <v>109</v>
      </c>
      <c r="V63" s="112">
        <v>6</v>
      </c>
      <c r="W63" s="112">
        <v>4</v>
      </c>
    </row>
    <row r="64" spans="1:28" x14ac:dyDescent="0.4">
      <c r="A64" s="89">
        <v>61</v>
      </c>
      <c r="B64" s="90">
        <v>8</v>
      </c>
      <c r="C64" s="90" t="s">
        <v>93</v>
      </c>
      <c r="D64" s="92" t="s">
        <v>85</v>
      </c>
      <c r="E64" s="110" t="s">
        <v>313</v>
      </c>
      <c r="F64" s="90" t="s">
        <v>105</v>
      </c>
      <c r="G64" s="89">
        <v>30</v>
      </c>
      <c r="H64" s="90" t="s">
        <v>123</v>
      </c>
      <c r="I64" s="94">
        <v>3.07</v>
      </c>
      <c r="J64" s="94">
        <v>2.73</v>
      </c>
      <c r="K64" s="94">
        <v>0.53</v>
      </c>
      <c r="L64" s="94">
        <v>25286598.16</v>
      </c>
      <c r="M64" s="94">
        <v>-630412.49</v>
      </c>
      <c r="N64" s="53">
        <v>1</v>
      </c>
      <c r="O64" s="95">
        <v>1</v>
      </c>
      <c r="P64" s="95">
        <v>0</v>
      </c>
      <c r="Q64" s="95">
        <v>361</v>
      </c>
      <c r="R64" s="54">
        <v>2</v>
      </c>
      <c r="S64" s="96">
        <v>-70045.83222222222</v>
      </c>
      <c r="T64" s="96">
        <v>-361.0007527611009</v>
      </c>
      <c r="U64" s="111" t="s">
        <v>109</v>
      </c>
      <c r="V64" s="112">
        <v>5</v>
      </c>
      <c r="W64" s="112">
        <v>4</v>
      </c>
    </row>
    <row r="65" spans="1:23" x14ac:dyDescent="0.4">
      <c r="A65" s="89">
        <v>62</v>
      </c>
      <c r="B65" s="90">
        <v>8</v>
      </c>
      <c r="C65" s="90" t="s">
        <v>90</v>
      </c>
      <c r="D65" s="92" t="s">
        <v>1</v>
      </c>
      <c r="E65" s="110" t="s">
        <v>314</v>
      </c>
      <c r="F65" s="90" t="s">
        <v>106</v>
      </c>
      <c r="G65" s="89">
        <v>353</v>
      </c>
      <c r="H65" s="90" t="s">
        <v>121</v>
      </c>
      <c r="I65" s="94">
        <v>5.19</v>
      </c>
      <c r="J65" s="94">
        <v>4.88</v>
      </c>
      <c r="K65" s="94">
        <v>2.4</v>
      </c>
      <c r="L65" s="94">
        <v>500741710.63999999</v>
      </c>
      <c r="M65" s="94">
        <v>120235141.48999999</v>
      </c>
      <c r="N65" s="53">
        <v>0</v>
      </c>
      <c r="O65" s="95">
        <v>0</v>
      </c>
      <c r="P65" s="95">
        <v>0</v>
      </c>
      <c r="Q65" s="95" t="s">
        <v>341</v>
      </c>
      <c r="R65" s="54">
        <v>0</v>
      </c>
      <c r="S65" s="96">
        <v>13359460.165555555</v>
      </c>
      <c r="T65" s="96">
        <v>37.482181497951011</v>
      </c>
      <c r="U65" s="111" t="s">
        <v>108</v>
      </c>
      <c r="V65" s="112">
        <v>16</v>
      </c>
      <c r="W65" s="112">
        <v>13</v>
      </c>
    </row>
    <row r="66" spans="1:23" x14ac:dyDescent="0.4">
      <c r="A66" s="89">
        <v>63</v>
      </c>
      <c r="B66" s="90">
        <v>8</v>
      </c>
      <c r="C66" s="90" t="s">
        <v>90</v>
      </c>
      <c r="D66" s="92" t="s">
        <v>6</v>
      </c>
      <c r="E66" s="110" t="s">
        <v>315</v>
      </c>
      <c r="F66" s="90" t="s">
        <v>105</v>
      </c>
      <c r="G66" s="89">
        <v>60</v>
      </c>
      <c r="H66" s="90" t="s">
        <v>124</v>
      </c>
      <c r="I66" s="94">
        <v>2.09</v>
      </c>
      <c r="J66" s="94">
        <v>1.88</v>
      </c>
      <c r="K66" s="94">
        <v>0.66</v>
      </c>
      <c r="L66" s="94">
        <v>40418965.659999996</v>
      </c>
      <c r="M66" s="94">
        <v>-17385393.550000001</v>
      </c>
      <c r="N66" s="53">
        <v>1</v>
      </c>
      <c r="O66" s="95">
        <v>1</v>
      </c>
      <c r="P66" s="95">
        <v>0</v>
      </c>
      <c r="Q66" s="95">
        <v>20.9</v>
      </c>
      <c r="R66" s="54">
        <v>2</v>
      </c>
      <c r="S66" s="96">
        <v>-1931710.3944444444</v>
      </c>
      <c r="T66" s="96">
        <v>-20.923926162143161</v>
      </c>
      <c r="U66" s="111" t="s">
        <v>110</v>
      </c>
      <c r="V66" s="112">
        <v>10</v>
      </c>
      <c r="W66" s="112">
        <v>9</v>
      </c>
    </row>
    <row r="67" spans="1:23" x14ac:dyDescent="0.4">
      <c r="A67" s="89">
        <v>64</v>
      </c>
      <c r="B67" s="90">
        <v>8</v>
      </c>
      <c r="C67" s="90" t="s">
        <v>90</v>
      </c>
      <c r="D67" s="92" t="s">
        <v>7</v>
      </c>
      <c r="E67" s="110" t="s">
        <v>316</v>
      </c>
      <c r="F67" s="90" t="s">
        <v>105</v>
      </c>
      <c r="G67" s="89">
        <v>40</v>
      </c>
      <c r="H67" s="90" t="s">
        <v>122</v>
      </c>
      <c r="I67" s="94">
        <v>3.28</v>
      </c>
      <c r="J67" s="94">
        <v>2.82</v>
      </c>
      <c r="K67" s="94">
        <v>1.05</v>
      </c>
      <c r="L67" s="94">
        <v>32182496.399999999</v>
      </c>
      <c r="M67" s="94">
        <v>-2483412.34</v>
      </c>
      <c r="N67" s="53">
        <v>0</v>
      </c>
      <c r="O67" s="95">
        <v>1</v>
      </c>
      <c r="P67" s="95">
        <v>0</v>
      </c>
      <c r="Q67" s="95">
        <v>116.6</v>
      </c>
      <c r="R67" s="54">
        <v>1</v>
      </c>
      <c r="S67" s="96">
        <v>-275934.70444444445</v>
      </c>
      <c r="T67" s="96">
        <v>-116.6308401286272</v>
      </c>
      <c r="U67" s="111" t="s">
        <v>109</v>
      </c>
      <c r="V67" s="112">
        <v>6</v>
      </c>
      <c r="W67" s="112">
        <v>7</v>
      </c>
    </row>
    <row r="68" spans="1:23" x14ac:dyDescent="0.4">
      <c r="A68" s="89">
        <v>65</v>
      </c>
      <c r="B68" s="90">
        <v>8</v>
      </c>
      <c r="C68" s="90" t="s">
        <v>90</v>
      </c>
      <c r="D68" s="92" t="s">
        <v>8</v>
      </c>
      <c r="E68" s="110" t="s">
        <v>317</v>
      </c>
      <c r="F68" s="90" t="s">
        <v>105</v>
      </c>
      <c r="G68" s="89">
        <v>90</v>
      </c>
      <c r="H68" s="90" t="s">
        <v>128</v>
      </c>
      <c r="I68" s="94">
        <v>1.32</v>
      </c>
      <c r="J68" s="94">
        <v>1.2</v>
      </c>
      <c r="K68" s="94">
        <v>0.25</v>
      </c>
      <c r="L68" s="94">
        <v>19485023.640000001</v>
      </c>
      <c r="M68" s="94">
        <v>-9179821.5700000003</v>
      </c>
      <c r="N68" s="53">
        <v>2</v>
      </c>
      <c r="O68" s="95">
        <v>1</v>
      </c>
      <c r="P68" s="95">
        <v>0</v>
      </c>
      <c r="Q68" s="95">
        <v>19.100000000000001</v>
      </c>
      <c r="R68" s="54">
        <v>3</v>
      </c>
      <c r="S68" s="96">
        <v>-1019980.1744444445</v>
      </c>
      <c r="T68" s="96">
        <v>-19.103335661022005</v>
      </c>
      <c r="U68" s="111" t="s">
        <v>111</v>
      </c>
      <c r="V68" s="112">
        <v>12</v>
      </c>
      <c r="W68" s="112">
        <v>10</v>
      </c>
    </row>
    <row r="69" spans="1:23" x14ac:dyDescent="0.4">
      <c r="A69" s="89">
        <v>66</v>
      </c>
      <c r="B69" s="90">
        <v>8</v>
      </c>
      <c r="C69" s="90" t="s">
        <v>90</v>
      </c>
      <c r="D69" s="92" t="s">
        <v>9</v>
      </c>
      <c r="E69" s="110" t="s">
        <v>318</v>
      </c>
      <c r="F69" s="90" t="s">
        <v>105</v>
      </c>
      <c r="G69" s="89">
        <v>40</v>
      </c>
      <c r="H69" s="90" t="s">
        <v>124</v>
      </c>
      <c r="I69" s="94">
        <v>1.97</v>
      </c>
      <c r="J69" s="94">
        <v>1.7</v>
      </c>
      <c r="K69" s="94">
        <v>0.48</v>
      </c>
      <c r="L69" s="94">
        <v>25698877.969999999</v>
      </c>
      <c r="M69" s="94">
        <v>-15604828.65</v>
      </c>
      <c r="N69" s="53">
        <v>1</v>
      </c>
      <c r="O69" s="95">
        <v>1</v>
      </c>
      <c r="P69" s="95">
        <v>0</v>
      </c>
      <c r="Q69" s="95">
        <v>14.8</v>
      </c>
      <c r="R69" s="54">
        <v>2</v>
      </c>
      <c r="S69" s="96">
        <v>-1733869.85</v>
      </c>
      <c r="T69" s="96">
        <v>-14.82168801193469</v>
      </c>
      <c r="U69" s="111" t="s">
        <v>110</v>
      </c>
      <c r="V69" s="112">
        <v>10</v>
      </c>
      <c r="W69" s="112">
        <v>7</v>
      </c>
    </row>
    <row r="70" spans="1:23" x14ac:dyDescent="0.4">
      <c r="A70" s="89">
        <v>67</v>
      </c>
      <c r="B70" s="90">
        <v>8</v>
      </c>
      <c r="C70" s="90" t="s">
        <v>90</v>
      </c>
      <c r="D70" s="92" t="s">
        <v>80</v>
      </c>
      <c r="E70" s="110" t="s">
        <v>319</v>
      </c>
      <c r="F70" s="90" t="s">
        <v>105</v>
      </c>
      <c r="G70" s="89">
        <v>30</v>
      </c>
      <c r="H70" s="90" t="s">
        <v>123</v>
      </c>
      <c r="I70" s="94">
        <v>1.62</v>
      </c>
      <c r="J70" s="94">
        <v>1.45</v>
      </c>
      <c r="K70" s="94">
        <v>0.4</v>
      </c>
      <c r="L70" s="94">
        <v>14334867.09</v>
      </c>
      <c r="M70" s="94">
        <v>-15133658.83</v>
      </c>
      <c r="N70" s="53">
        <v>1</v>
      </c>
      <c r="O70" s="95">
        <v>1</v>
      </c>
      <c r="P70" s="95">
        <v>0</v>
      </c>
      <c r="Q70" s="95">
        <v>8.5</v>
      </c>
      <c r="R70" s="54">
        <v>2</v>
      </c>
      <c r="S70" s="96">
        <v>-1681517.6477777779</v>
      </c>
      <c r="T70" s="96">
        <v>-8.5249578610990788</v>
      </c>
      <c r="U70" s="111" t="s">
        <v>109</v>
      </c>
      <c r="V70" s="112">
        <v>5</v>
      </c>
      <c r="W70" s="112">
        <v>5</v>
      </c>
    </row>
    <row r="71" spans="1:23" x14ac:dyDescent="0.4">
      <c r="A71" s="89">
        <v>68</v>
      </c>
      <c r="B71" s="90">
        <v>8</v>
      </c>
      <c r="C71" s="90" t="s">
        <v>91</v>
      </c>
      <c r="D71" s="92" t="s">
        <v>0</v>
      </c>
      <c r="E71" s="110" t="s">
        <v>320</v>
      </c>
      <c r="F71" s="90" t="s">
        <v>104</v>
      </c>
      <c r="G71" s="89">
        <v>1143</v>
      </c>
      <c r="H71" s="90" t="s">
        <v>132</v>
      </c>
      <c r="I71" s="94">
        <v>2.91</v>
      </c>
      <c r="J71" s="94">
        <v>2.65</v>
      </c>
      <c r="K71" s="94">
        <v>1.23</v>
      </c>
      <c r="L71" s="94">
        <v>1819049195.6099999</v>
      </c>
      <c r="M71" s="94">
        <v>196746817.19999999</v>
      </c>
      <c r="N71" s="53">
        <v>0</v>
      </c>
      <c r="O71" s="95">
        <v>0</v>
      </c>
      <c r="P71" s="95">
        <v>0</v>
      </c>
      <c r="Q71" s="95" t="s">
        <v>341</v>
      </c>
      <c r="R71" s="54">
        <v>0</v>
      </c>
      <c r="S71" s="96">
        <v>21860757.466666665</v>
      </c>
      <c r="T71" s="96">
        <v>83.210712089171224</v>
      </c>
      <c r="U71" s="111" t="s">
        <v>113</v>
      </c>
      <c r="V71" s="112">
        <v>20</v>
      </c>
      <c r="W71" s="112">
        <v>14</v>
      </c>
    </row>
    <row r="72" spans="1:23" x14ac:dyDescent="0.4">
      <c r="A72" s="89">
        <v>69</v>
      </c>
      <c r="B72" s="90">
        <v>8</v>
      </c>
      <c r="C72" s="90" t="s">
        <v>91</v>
      </c>
      <c r="D72" s="92" t="s">
        <v>10</v>
      </c>
      <c r="E72" s="110" t="s">
        <v>321</v>
      </c>
      <c r="F72" s="90" t="s">
        <v>105</v>
      </c>
      <c r="G72" s="89">
        <v>60</v>
      </c>
      <c r="H72" s="90" t="s">
        <v>124</v>
      </c>
      <c r="I72" s="94">
        <v>1.25</v>
      </c>
      <c r="J72" s="94">
        <v>1.1100000000000001</v>
      </c>
      <c r="K72" s="94">
        <v>0.23</v>
      </c>
      <c r="L72" s="94">
        <v>10586690.15</v>
      </c>
      <c r="M72" s="94">
        <v>-9675401.6099999994</v>
      </c>
      <c r="N72" s="53">
        <v>2</v>
      </c>
      <c r="O72" s="95">
        <v>1</v>
      </c>
      <c r="P72" s="95">
        <v>0</v>
      </c>
      <c r="Q72" s="95">
        <v>9.8000000000000007</v>
      </c>
      <c r="R72" s="54">
        <v>3</v>
      </c>
      <c r="S72" s="96">
        <v>-1075044.6233333333</v>
      </c>
      <c r="T72" s="96">
        <v>-9.8476750827090473</v>
      </c>
      <c r="U72" s="111" t="s">
        <v>110</v>
      </c>
      <c r="V72" s="112">
        <v>10</v>
      </c>
      <c r="W72" s="112">
        <v>8</v>
      </c>
    </row>
    <row r="73" spans="1:23" x14ac:dyDescent="0.4">
      <c r="A73" s="89">
        <v>70</v>
      </c>
      <c r="B73" s="90">
        <v>8</v>
      </c>
      <c r="C73" s="90" t="s">
        <v>91</v>
      </c>
      <c r="D73" s="92" t="s">
        <v>11</v>
      </c>
      <c r="E73" s="110" t="s">
        <v>322</v>
      </c>
      <c r="F73" s="90" t="s">
        <v>105</v>
      </c>
      <c r="G73" s="89">
        <v>60</v>
      </c>
      <c r="H73" s="90" t="s">
        <v>186</v>
      </c>
      <c r="I73" s="94">
        <v>1.18</v>
      </c>
      <c r="J73" s="94">
        <v>1.05</v>
      </c>
      <c r="K73" s="94">
        <v>0.28000000000000003</v>
      </c>
      <c r="L73" s="94">
        <v>6621729.2599999998</v>
      </c>
      <c r="M73" s="94">
        <v>-1821881.03</v>
      </c>
      <c r="N73" s="53">
        <v>2</v>
      </c>
      <c r="O73" s="95">
        <v>1</v>
      </c>
      <c r="P73" s="95">
        <v>0</v>
      </c>
      <c r="Q73" s="95">
        <v>32.700000000000003</v>
      </c>
      <c r="R73" s="54">
        <v>3</v>
      </c>
      <c r="S73" s="96">
        <v>-202431.22555555555</v>
      </c>
      <c r="T73" s="96">
        <v>-32.71100711773699</v>
      </c>
      <c r="U73" s="111" t="s">
        <v>110</v>
      </c>
      <c r="V73" s="112">
        <v>9</v>
      </c>
      <c r="W73" s="112">
        <v>8</v>
      </c>
    </row>
    <row r="74" spans="1:23" x14ac:dyDescent="0.4">
      <c r="A74" s="89">
        <v>71</v>
      </c>
      <c r="B74" s="90">
        <v>8</v>
      </c>
      <c r="C74" s="90" t="s">
        <v>91</v>
      </c>
      <c r="D74" s="92" t="s">
        <v>12</v>
      </c>
      <c r="E74" s="110" t="s">
        <v>323</v>
      </c>
      <c r="F74" s="90" t="s">
        <v>106</v>
      </c>
      <c r="G74" s="89">
        <v>280</v>
      </c>
      <c r="H74" s="90" t="s">
        <v>121</v>
      </c>
      <c r="I74" s="94">
        <v>1.82</v>
      </c>
      <c r="J74" s="94">
        <v>1.69</v>
      </c>
      <c r="K74" s="94">
        <v>0.7</v>
      </c>
      <c r="L74" s="94">
        <v>168302710.81999999</v>
      </c>
      <c r="M74" s="94">
        <v>-1539043.51</v>
      </c>
      <c r="N74" s="53">
        <v>1</v>
      </c>
      <c r="O74" s="95">
        <v>1</v>
      </c>
      <c r="P74" s="95">
        <v>0</v>
      </c>
      <c r="Q74" s="95">
        <v>984.1</v>
      </c>
      <c r="R74" s="54">
        <v>2</v>
      </c>
      <c r="S74" s="96">
        <v>-171004.83444444445</v>
      </c>
      <c r="T74" s="96">
        <v>-984.19855419162252</v>
      </c>
      <c r="U74" s="111" t="s">
        <v>108</v>
      </c>
      <c r="V74" s="112">
        <v>16</v>
      </c>
      <c r="W74" s="112">
        <v>12</v>
      </c>
    </row>
    <row r="75" spans="1:23" x14ac:dyDescent="0.4">
      <c r="A75" s="89">
        <v>72</v>
      </c>
      <c r="B75" s="90">
        <v>8</v>
      </c>
      <c r="C75" s="90" t="s">
        <v>91</v>
      </c>
      <c r="D75" s="92" t="s">
        <v>13</v>
      </c>
      <c r="E75" s="110" t="s">
        <v>324</v>
      </c>
      <c r="F75" s="90" t="s">
        <v>105</v>
      </c>
      <c r="G75" s="89">
        <v>8</v>
      </c>
      <c r="H75" s="90" t="s">
        <v>126</v>
      </c>
      <c r="I75" s="94">
        <v>2.76</v>
      </c>
      <c r="J75" s="94">
        <v>2.4700000000000002</v>
      </c>
      <c r="K75" s="94">
        <v>1.48</v>
      </c>
      <c r="L75" s="94">
        <v>9166279.8499999996</v>
      </c>
      <c r="M75" s="94">
        <v>251442</v>
      </c>
      <c r="N75" s="53">
        <v>0</v>
      </c>
      <c r="O75" s="95">
        <v>0</v>
      </c>
      <c r="P75" s="95">
        <v>0</v>
      </c>
      <c r="Q75" s="95" t="s">
        <v>341</v>
      </c>
      <c r="R75" s="54">
        <v>0</v>
      </c>
      <c r="S75" s="96">
        <v>27938</v>
      </c>
      <c r="T75" s="96">
        <v>328.09363053905076</v>
      </c>
      <c r="U75" s="111" t="s">
        <v>112</v>
      </c>
      <c r="V75" s="112">
        <v>2</v>
      </c>
      <c r="W75" s="112">
        <v>1</v>
      </c>
    </row>
    <row r="76" spans="1:23" x14ac:dyDescent="0.4">
      <c r="A76" s="89">
        <v>73</v>
      </c>
      <c r="B76" s="90">
        <v>8</v>
      </c>
      <c r="C76" s="90" t="s">
        <v>91</v>
      </c>
      <c r="D76" s="92" t="s">
        <v>14</v>
      </c>
      <c r="E76" s="115" t="s">
        <v>325</v>
      </c>
      <c r="F76" s="90" t="s">
        <v>105</v>
      </c>
      <c r="G76" s="89">
        <v>40</v>
      </c>
      <c r="H76" s="90" t="s">
        <v>122</v>
      </c>
      <c r="I76" s="94">
        <v>1.22</v>
      </c>
      <c r="J76" s="94">
        <v>1.1000000000000001</v>
      </c>
      <c r="K76" s="116">
        <v>0.41</v>
      </c>
      <c r="L76" s="94">
        <v>7818601.0099999998</v>
      </c>
      <c r="M76" s="94">
        <v>-2134809.08</v>
      </c>
      <c r="N76" s="53">
        <v>2</v>
      </c>
      <c r="O76" s="95">
        <v>1</v>
      </c>
      <c r="P76" s="95">
        <v>0</v>
      </c>
      <c r="Q76" s="95">
        <v>32.9</v>
      </c>
      <c r="R76" s="54">
        <v>3</v>
      </c>
      <c r="S76" s="96">
        <v>-237201.0088888889</v>
      </c>
      <c r="T76" s="96">
        <v>-32.961921395799941</v>
      </c>
      <c r="U76" s="111" t="s">
        <v>109</v>
      </c>
      <c r="V76" s="112">
        <v>6</v>
      </c>
      <c r="W76" s="112">
        <v>7</v>
      </c>
    </row>
    <row r="77" spans="1:23" x14ac:dyDescent="0.4">
      <c r="A77" s="89">
        <v>74</v>
      </c>
      <c r="B77" s="90">
        <v>8</v>
      </c>
      <c r="C77" s="90" t="s">
        <v>91</v>
      </c>
      <c r="D77" s="92" t="s">
        <v>15</v>
      </c>
      <c r="E77" s="110" t="s">
        <v>326</v>
      </c>
      <c r="F77" s="90" t="s">
        <v>105</v>
      </c>
      <c r="G77" s="89">
        <v>137</v>
      </c>
      <c r="H77" s="90" t="s">
        <v>125</v>
      </c>
      <c r="I77" s="94">
        <v>1.26</v>
      </c>
      <c r="J77" s="94">
        <v>1.1499999999999999</v>
      </c>
      <c r="K77" s="94">
        <v>0.32</v>
      </c>
      <c r="L77" s="94">
        <v>26798772.77</v>
      </c>
      <c r="M77" s="94">
        <v>-84094.42</v>
      </c>
      <c r="N77" s="53">
        <v>2</v>
      </c>
      <c r="O77" s="95">
        <v>1</v>
      </c>
      <c r="P77" s="95">
        <v>0</v>
      </c>
      <c r="Q77" s="95">
        <v>2868</v>
      </c>
      <c r="R77" s="54">
        <v>3</v>
      </c>
      <c r="S77" s="96">
        <v>-9343.8244444444445</v>
      </c>
      <c r="T77" s="96">
        <v>-2868.0732316127514</v>
      </c>
      <c r="U77" s="111" t="s">
        <v>111</v>
      </c>
      <c r="V77" s="112">
        <v>13</v>
      </c>
      <c r="W77" s="112">
        <v>11</v>
      </c>
    </row>
    <row r="78" spans="1:23" x14ac:dyDescent="0.4">
      <c r="A78" s="89">
        <v>75</v>
      </c>
      <c r="B78" s="90">
        <v>8</v>
      </c>
      <c r="C78" s="90" t="s">
        <v>91</v>
      </c>
      <c r="D78" s="92" t="s">
        <v>16</v>
      </c>
      <c r="E78" s="110" t="s">
        <v>327</v>
      </c>
      <c r="F78" s="90" t="s">
        <v>105</v>
      </c>
      <c r="G78" s="89">
        <v>30</v>
      </c>
      <c r="H78" s="90" t="s">
        <v>123</v>
      </c>
      <c r="I78" s="94">
        <v>1.35</v>
      </c>
      <c r="J78" s="94">
        <v>1.1000000000000001</v>
      </c>
      <c r="K78" s="94">
        <v>0.4</v>
      </c>
      <c r="L78" s="94">
        <v>6037014.6399999997</v>
      </c>
      <c r="M78" s="94">
        <v>-2953890.07</v>
      </c>
      <c r="N78" s="53">
        <v>2</v>
      </c>
      <c r="O78" s="95">
        <v>1</v>
      </c>
      <c r="P78" s="95">
        <v>0</v>
      </c>
      <c r="Q78" s="95">
        <v>18.3</v>
      </c>
      <c r="R78" s="54">
        <v>3</v>
      </c>
      <c r="S78" s="96">
        <v>-328210.00777777773</v>
      </c>
      <c r="T78" s="96">
        <v>-18.393755513047918</v>
      </c>
      <c r="U78" s="111" t="s">
        <v>109</v>
      </c>
      <c r="V78" s="112">
        <v>5</v>
      </c>
      <c r="W78" s="112">
        <v>4</v>
      </c>
    </row>
    <row r="79" spans="1:23" x14ac:dyDescent="0.4">
      <c r="A79" s="89">
        <v>76</v>
      </c>
      <c r="B79" s="90">
        <v>8</v>
      </c>
      <c r="C79" s="90" t="s">
        <v>91</v>
      </c>
      <c r="D79" s="92" t="s">
        <v>17</v>
      </c>
      <c r="E79" s="115" t="s">
        <v>328</v>
      </c>
      <c r="F79" s="90" t="s">
        <v>105</v>
      </c>
      <c r="G79" s="89">
        <v>30</v>
      </c>
      <c r="H79" s="90" t="s">
        <v>123</v>
      </c>
      <c r="I79" s="94">
        <v>1.21</v>
      </c>
      <c r="J79" s="94">
        <v>1.02</v>
      </c>
      <c r="K79" s="94">
        <v>0.12</v>
      </c>
      <c r="L79" s="94">
        <v>4230878.4400000004</v>
      </c>
      <c r="M79" s="94">
        <v>-2291492.7000000002</v>
      </c>
      <c r="N79" s="53">
        <v>2</v>
      </c>
      <c r="O79" s="95">
        <v>1</v>
      </c>
      <c r="P79" s="95">
        <v>0</v>
      </c>
      <c r="Q79" s="95">
        <v>16.600000000000001</v>
      </c>
      <c r="R79" s="54">
        <v>3</v>
      </c>
      <c r="S79" s="96">
        <v>-254610.30000000002</v>
      </c>
      <c r="T79" s="96">
        <v>-16.617074957297486</v>
      </c>
      <c r="U79" s="111" t="s">
        <v>109</v>
      </c>
      <c r="V79" s="112">
        <v>5</v>
      </c>
      <c r="W79" s="112">
        <v>4</v>
      </c>
    </row>
    <row r="80" spans="1:23" x14ac:dyDescent="0.4">
      <c r="A80" s="89">
        <v>77</v>
      </c>
      <c r="B80" s="90">
        <v>8</v>
      </c>
      <c r="C80" s="90" t="s">
        <v>91</v>
      </c>
      <c r="D80" s="92" t="s">
        <v>18</v>
      </c>
      <c r="E80" s="110" t="s">
        <v>329</v>
      </c>
      <c r="F80" s="90" t="s">
        <v>105</v>
      </c>
      <c r="G80" s="89">
        <v>30</v>
      </c>
      <c r="H80" s="90" t="s">
        <v>122</v>
      </c>
      <c r="I80" s="94">
        <v>2.25</v>
      </c>
      <c r="J80" s="94">
        <v>1.99</v>
      </c>
      <c r="K80" s="94">
        <v>0.8</v>
      </c>
      <c r="L80" s="94">
        <v>26467393.77</v>
      </c>
      <c r="M80" s="94">
        <v>-9056760.6199999992</v>
      </c>
      <c r="N80" s="53">
        <v>0</v>
      </c>
      <c r="O80" s="95">
        <v>1</v>
      </c>
      <c r="P80" s="95">
        <v>0</v>
      </c>
      <c r="Q80" s="95">
        <v>26.3</v>
      </c>
      <c r="R80" s="54">
        <v>1</v>
      </c>
      <c r="S80" s="96">
        <v>-1006306.7355555554</v>
      </c>
      <c r="T80" s="96">
        <v>-26.301517057210244</v>
      </c>
      <c r="U80" s="111" t="s">
        <v>109</v>
      </c>
      <c r="V80" s="112">
        <v>6</v>
      </c>
      <c r="W80" s="112">
        <v>6</v>
      </c>
    </row>
    <row r="81" spans="1:25" x14ac:dyDescent="0.4">
      <c r="A81" s="89">
        <v>78</v>
      </c>
      <c r="B81" s="90">
        <v>8</v>
      </c>
      <c r="C81" s="90" t="s">
        <v>91</v>
      </c>
      <c r="D81" s="92" t="s">
        <v>19</v>
      </c>
      <c r="E81" s="110" t="s">
        <v>330</v>
      </c>
      <c r="F81" s="90" t="s">
        <v>105</v>
      </c>
      <c r="G81" s="89">
        <v>55</v>
      </c>
      <c r="H81" s="90" t="s">
        <v>186</v>
      </c>
      <c r="I81" s="94">
        <v>1.29</v>
      </c>
      <c r="J81" s="94">
        <v>1.0900000000000001</v>
      </c>
      <c r="K81" s="94">
        <v>0.26</v>
      </c>
      <c r="L81" s="94">
        <v>13563449.84</v>
      </c>
      <c r="M81" s="94">
        <v>-5205650.71</v>
      </c>
      <c r="N81" s="53">
        <v>2</v>
      </c>
      <c r="O81" s="95">
        <v>1</v>
      </c>
      <c r="P81" s="95">
        <v>0</v>
      </c>
      <c r="Q81" s="95">
        <v>23.4</v>
      </c>
      <c r="R81" s="54">
        <v>3</v>
      </c>
      <c r="S81" s="96">
        <v>-578405.63444444444</v>
      </c>
      <c r="T81" s="96">
        <v>-23.449719422300618</v>
      </c>
      <c r="U81" s="111" t="s">
        <v>110</v>
      </c>
      <c r="V81" s="112">
        <v>9</v>
      </c>
      <c r="W81" s="112">
        <v>8</v>
      </c>
    </row>
    <row r="82" spans="1:25" x14ac:dyDescent="0.4">
      <c r="A82" s="89">
        <v>79</v>
      </c>
      <c r="B82" s="90">
        <v>8</v>
      </c>
      <c r="C82" s="90" t="s">
        <v>91</v>
      </c>
      <c r="D82" s="92" t="s">
        <v>20</v>
      </c>
      <c r="E82" s="110" t="s">
        <v>331</v>
      </c>
      <c r="F82" s="90" t="s">
        <v>105</v>
      </c>
      <c r="G82" s="89">
        <v>126</v>
      </c>
      <c r="H82" s="90" t="s">
        <v>125</v>
      </c>
      <c r="I82" s="94">
        <v>1.24</v>
      </c>
      <c r="J82" s="94">
        <v>1.07</v>
      </c>
      <c r="K82" s="94">
        <v>0.39</v>
      </c>
      <c r="L82" s="94">
        <v>21816513.780000001</v>
      </c>
      <c r="M82" s="94">
        <v>-15026257.93</v>
      </c>
      <c r="N82" s="53">
        <v>2</v>
      </c>
      <c r="O82" s="95">
        <v>1</v>
      </c>
      <c r="P82" s="95">
        <v>0</v>
      </c>
      <c r="Q82" s="95">
        <v>13</v>
      </c>
      <c r="R82" s="54">
        <v>3</v>
      </c>
      <c r="S82" s="96">
        <v>-1669584.2144444445</v>
      </c>
      <c r="T82" s="96">
        <v>-13.06703405030663</v>
      </c>
      <c r="U82" s="111" t="s">
        <v>111</v>
      </c>
      <c r="V82" s="112">
        <v>13</v>
      </c>
      <c r="W82" s="112">
        <v>11</v>
      </c>
    </row>
    <row r="83" spans="1:25" x14ac:dyDescent="0.4">
      <c r="A83" s="89">
        <v>80</v>
      </c>
      <c r="B83" s="90">
        <v>8</v>
      </c>
      <c r="C83" s="90" t="s">
        <v>91</v>
      </c>
      <c r="D83" s="92" t="s">
        <v>21</v>
      </c>
      <c r="E83" s="110" t="s">
        <v>332</v>
      </c>
      <c r="F83" s="90" t="s">
        <v>105</v>
      </c>
      <c r="G83" s="89">
        <v>60</v>
      </c>
      <c r="H83" s="90" t="s">
        <v>122</v>
      </c>
      <c r="I83" s="94">
        <v>2.98</v>
      </c>
      <c r="J83" s="94">
        <v>2.81</v>
      </c>
      <c r="K83" s="94">
        <v>1.6</v>
      </c>
      <c r="L83" s="94">
        <v>58914399.780000001</v>
      </c>
      <c r="M83" s="94">
        <v>-3454651.35</v>
      </c>
      <c r="N83" s="53">
        <v>0</v>
      </c>
      <c r="O83" s="95">
        <v>1</v>
      </c>
      <c r="P83" s="95">
        <v>0</v>
      </c>
      <c r="Q83" s="95">
        <v>153.4</v>
      </c>
      <c r="R83" s="54">
        <v>1</v>
      </c>
      <c r="S83" s="96">
        <v>-383850.15</v>
      </c>
      <c r="T83" s="96">
        <v>-153.48281036232498</v>
      </c>
      <c r="U83" s="111" t="s">
        <v>109</v>
      </c>
      <c r="V83" s="112">
        <v>6</v>
      </c>
      <c r="W83" s="112">
        <v>8</v>
      </c>
    </row>
    <row r="84" spans="1:25" x14ac:dyDescent="0.4">
      <c r="A84" s="89">
        <v>81</v>
      </c>
      <c r="B84" s="90">
        <v>8</v>
      </c>
      <c r="C84" s="90" t="s">
        <v>91</v>
      </c>
      <c r="D84" s="92" t="s">
        <v>22</v>
      </c>
      <c r="E84" s="110" t="s">
        <v>333</v>
      </c>
      <c r="F84" s="90" t="s">
        <v>105</v>
      </c>
      <c r="G84" s="89">
        <v>114</v>
      </c>
      <c r="H84" s="90" t="s">
        <v>125</v>
      </c>
      <c r="I84" s="94">
        <v>1.77</v>
      </c>
      <c r="J84" s="94">
        <v>1.56</v>
      </c>
      <c r="K84" s="94">
        <v>0.59</v>
      </c>
      <c r="L84" s="94">
        <v>39290212.990000002</v>
      </c>
      <c r="M84" s="94">
        <v>-9699162.8499999996</v>
      </c>
      <c r="N84" s="53">
        <v>1</v>
      </c>
      <c r="O84" s="95">
        <v>1</v>
      </c>
      <c r="P84" s="95">
        <v>0</v>
      </c>
      <c r="Q84" s="95">
        <v>36.4</v>
      </c>
      <c r="R84" s="54">
        <v>2</v>
      </c>
      <c r="S84" s="96">
        <v>-1077684.7611111111</v>
      </c>
      <c r="T84" s="96">
        <v>-36.457983269143689</v>
      </c>
      <c r="U84" s="111" t="s">
        <v>111</v>
      </c>
      <c r="V84" s="112">
        <v>13</v>
      </c>
      <c r="W84" s="112">
        <v>10</v>
      </c>
    </row>
    <row r="85" spans="1:25" x14ac:dyDescent="0.4">
      <c r="A85" s="89">
        <v>82</v>
      </c>
      <c r="B85" s="90">
        <v>8</v>
      </c>
      <c r="C85" s="90" t="s">
        <v>91</v>
      </c>
      <c r="D85" s="92" t="s">
        <v>23</v>
      </c>
      <c r="E85" s="110" t="s">
        <v>334</v>
      </c>
      <c r="F85" s="90" t="s">
        <v>105</v>
      </c>
      <c r="G85" s="89">
        <v>30</v>
      </c>
      <c r="H85" s="90" t="s">
        <v>123</v>
      </c>
      <c r="I85" s="94">
        <v>1.35</v>
      </c>
      <c r="J85" s="94">
        <v>1.2</v>
      </c>
      <c r="K85" s="94">
        <v>0.34</v>
      </c>
      <c r="L85" s="94">
        <v>7296347.8700000001</v>
      </c>
      <c r="M85" s="94">
        <v>-7880681.6799999997</v>
      </c>
      <c r="N85" s="53">
        <v>2</v>
      </c>
      <c r="O85" s="95">
        <v>1</v>
      </c>
      <c r="P85" s="95">
        <v>0</v>
      </c>
      <c r="Q85" s="95">
        <v>8.3000000000000007</v>
      </c>
      <c r="R85" s="54">
        <v>3</v>
      </c>
      <c r="S85" s="96">
        <v>-875631.29777777777</v>
      </c>
      <c r="T85" s="96">
        <v>-8.3326713977869993</v>
      </c>
      <c r="U85" s="111" t="s">
        <v>109</v>
      </c>
      <c r="V85" s="112">
        <v>5</v>
      </c>
      <c r="W85" s="112">
        <v>3</v>
      </c>
    </row>
    <row r="86" spans="1:25" x14ac:dyDescent="0.4">
      <c r="A86" s="89">
        <v>83</v>
      </c>
      <c r="B86" s="90">
        <v>8</v>
      </c>
      <c r="C86" s="90" t="s">
        <v>91</v>
      </c>
      <c r="D86" s="92" t="s">
        <v>24</v>
      </c>
      <c r="E86" s="110" t="s">
        <v>335</v>
      </c>
      <c r="F86" s="90" t="s">
        <v>105</v>
      </c>
      <c r="G86" s="89">
        <v>30</v>
      </c>
      <c r="H86" s="90" t="s">
        <v>123</v>
      </c>
      <c r="I86" s="94">
        <v>1.38</v>
      </c>
      <c r="J86" s="94">
        <v>1.26</v>
      </c>
      <c r="K86" s="94">
        <v>0.34</v>
      </c>
      <c r="L86" s="94">
        <v>8520588.9000000004</v>
      </c>
      <c r="M86" s="94">
        <v>-4546884.9000000004</v>
      </c>
      <c r="N86" s="53">
        <v>2</v>
      </c>
      <c r="O86" s="95">
        <v>1</v>
      </c>
      <c r="P86" s="95">
        <v>0</v>
      </c>
      <c r="Q86" s="95">
        <v>16.8</v>
      </c>
      <c r="R86" s="54">
        <v>3</v>
      </c>
      <c r="S86" s="96">
        <v>-505209.43333333335</v>
      </c>
      <c r="T86" s="96">
        <v>-16.865458833145304</v>
      </c>
      <c r="U86" s="111" t="s">
        <v>109</v>
      </c>
      <c r="V86" s="112">
        <v>5</v>
      </c>
      <c r="W86" s="112">
        <v>3</v>
      </c>
    </row>
    <row r="87" spans="1:25" x14ac:dyDescent="0.4">
      <c r="A87" s="89">
        <v>84</v>
      </c>
      <c r="B87" s="90">
        <v>8</v>
      </c>
      <c r="C87" s="90" t="s">
        <v>91</v>
      </c>
      <c r="D87" s="92" t="s">
        <v>25</v>
      </c>
      <c r="E87" s="110" t="s">
        <v>336</v>
      </c>
      <c r="F87" s="90" t="s">
        <v>105</v>
      </c>
      <c r="G87" s="89">
        <v>30</v>
      </c>
      <c r="H87" s="90" t="s">
        <v>123</v>
      </c>
      <c r="I87" s="94">
        <v>1.48</v>
      </c>
      <c r="J87" s="94">
        <v>1.26</v>
      </c>
      <c r="K87" s="94">
        <v>0.51</v>
      </c>
      <c r="L87" s="94">
        <v>9553566.6500000004</v>
      </c>
      <c r="M87" s="94">
        <v>-2808972.85</v>
      </c>
      <c r="N87" s="53">
        <v>2</v>
      </c>
      <c r="O87" s="95">
        <v>1</v>
      </c>
      <c r="P87" s="95">
        <v>0</v>
      </c>
      <c r="Q87" s="95">
        <v>30.6</v>
      </c>
      <c r="R87" s="54">
        <v>3</v>
      </c>
      <c r="S87" s="96">
        <v>-312108.09444444446</v>
      </c>
      <c r="T87" s="96">
        <v>-30.609800963366379</v>
      </c>
      <c r="U87" s="111" t="s">
        <v>109</v>
      </c>
      <c r="V87" s="112">
        <v>5</v>
      </c>
      <c r="W87" s="112">
        <v>3</v>
      </c>
    </row>
    <row r="88" spans="1:25" x14ac:dyDescent="0.4">
      <c r="A88" s="89">
        <v>85</v>
      </c>
      <c r="B88" s="90">
        <v>8</v>
      </c>
      <c r="C88" s="90" t="s">
        <v>91</v>
      </c>
      <c r="D88" s="92" t="s">
        <v>26</v>
      </c>
      <c r="E88" s="110" t="s">
        <v>337</v>
      </c>
      <c r="F88" s="90" t="s">
        <v>105</v>
      </c>
      <c r="G88" s="89">
        <v>30</v>
      </c>
      <c r="H88" s="90" t="s">
        <v>123</v>
      </c>
      <c r="I88" s="94">
        <v>1.75</v>
      </c>
      <c r="J88" s="94">
        <v>1.64</v>
      </c>
      <c r="K88" s="94">
        <v>0.59</v>
      </c>
      <c r="L88" s="94">
        <v>10007235.390000001</v>
      </c>
      <c r="M88" s="94">
        <v>-3301491.53</v>
      </c>
      <c r="N88" s="53">
        <v>1</v>
      </c>
      <c r="O88" s="95">
        <v>1</v>
      </c>
      <c r="P88" s="95">
        <v>0</v>
      </c>
      <c r="Q88" s="95">
        <v>27.2</v>
      </c>
      <c r="R88" s="54">
        <v>2</v>
      </c>
      <c r="S88" s="96">
        <v>-366832.39222222217</v>
      </c>
      <c r="T88" s="96">
        <v>-27.280130114403175</v>
      </c>
      <c r="U88" s="111" t="s">
        <v>109</v>
      </c>
      <c r="V88" s="112">
        <v>5</v>
      </c>
      <c r="W88" s="112">
        <v>3</v>
      </c>
    </row>
    <row r="89" spans="1:25" x14ac:dyDescent="0.4">
      <c r="A89" s="89">
        <v>86</v>
      </c>
      <c r="B89" s="90">
        <v>8</v>
      </c>
      <c r="C89" s="90" t="s">
        <v>91</v>
      </c>
      <c r="D89" s="92" t="s">
        <v>72</v>
      </c>
      <c r="E89" s="110" t="s">
        <v>338</v>
      </c>
      <c r="F89" s="90" t="s">
        <v>105</v>
      </c>
      <c r="G89" s="89">
        <v>139</v>
      </c>
      <c r="H89" s="90" t="s">
        <v>125</v>
      </c>
      <c r="I89" s="94">
        <v>1.21</v>
      </c>
      <c r="J89" s="94">
        <v>1.01</v>
      </c>
      <c r="K89" s="94">
        <v>0.24</v>
      </c>
      <c r="L89" s="94">
        <v>22337911.129999999</v>
      </c>
      <c r="M89" s="94">
        <v>-9596933.1600000001</v>
      </c>
      <c r="N89" s="53">
        <v>2</v>
      </c>
      <c r="O89" s="95">
        <v>1</v>
      </c>
      <c r="P89" s="95">
        <v>0</v>
      </c>
      <c r="Q89" s="95">
        <v>20.9</v>
      </c>
      <c r="R89" s="54">
        <v>3</v>
      </c>
      <c r="S89" s="96">
        <v>-1066325.9066666667</v>
      </c>
      <c r="T89" s="96">
        <v>-20.948483939425497</v>
      </c>
      <c r="U89" s="111" t="s">
        <v>111</v>
      </c>
      <c r="V89" s="112">
        <v>13</v>
      </c>
      <c r="W89" s="112">
        <v>11</v>
      </c>
    </row>
    <row r="90" spans="1:25" x14ac:dyDescent="0.4">
      <c r="A90" s="89">
        <v>87</v>
      </c>
      <c r="B90" s="90">
        <v>8</v>
      </c>
      <c r="C90" s="90" t="s">
        <v>91</v>
      </c>
      <c r="D90" s="92" t="s">
        <v>81</v>
      </c>
      <c r="E90" s="115" t="s">
        <v>339</v>
      </c>
      <c r="F90" s="90" t="s">
        <v>105</v>
      </c>
      <c r="G90" s="89">
        <v>30</v>
      </c>
      <c r="H90" s="90" t="s">
        <v>123</v>
      </c>
      <c r="I90" s="94">
        <v>1.62</v>
      </c>
      <c r="J90" s="94">
        <v>1.51</v>
      </c>
      <c r="K90" s="94">
        <v>0.6</v>
      </c>
      <c r="L90" s="94">
        <v>12561157.92</v>
      </c>
      <c r="M90" s="94">
        <v>1583556.82</v>
      </c>
      <c r="N90" s="53">
        <v>1</v>
      </c>
      <c r="O90" s="95">
        <v>0</v>
      </c>
      <c r="P90" s="95">
        <v>0</v>
      </c>
      <c r="Q90" s="95" t="s">
        <v>341</v>
      </c>
      <c r="R90" s="54">
        <v>1</v>
      </c>
      <c r="S90" s="96">
        <v>175950.75777777779</v>
      </c>
      <c r="T90" s="96">
        <v>71.390189383921182</v>
      </c>
      <c r="U90" s="111" t="s">
        <v>109</v>
      </c>
      <c r="V90" s="112">
        <v>5</v>
      </c>
      <c r="W90" s="112">
        <v>2</v>
      </c>
    </row>
    <row r="91" spans="1:25" x14ac:dyDescent="0.4">
      <c r="A91" s="89">
        <v>88</v>
      </c>
      <c r="B91" s="90">
        <v>8</v>
      </c>
      <c r="C91" s="90" t="s">
        <v>91</v>
      </c>
      <c r="D91" s="92" t="s">
        <v>82</v>
      </c>
      <c r="E91" s="110" t="s">
        <v>340</v>
      </c>
      <c r="F91" s="90" t="s">
        <v>105</v>
      </c>
      <c r="G91" s="89">
        <v>30</v>
      </c>
      <c r="H91" s="90" t="s">
        <v>131</v>
      </c>
      <c r="I91" s="94">
        <v>2.9</v>
      </c>
      <c r="J91" s="94">
        <v>2.7</v>
      </c>
      <c r="K91" s="94">
        <v>1.45</v>
      </c>
      <c r="L91" s="94">
        <v>23906797.379999999</v>
      </c>
      <c r="M91" s="94">
        <v>791165.79</v>
      </c>
      <c r="N91" s="53">
        <v>0</v>
      </c>
      <c r="O91" s="95">
        <v>0</v>
      </c>
      <c r="P91" s="95">
        <v>0</v>
      </c>
      <c r="Q91" s="95" t="s">
        <v>341</v>
      </c>
      <c r="R91" s="54">
        <v>0</v>
      </c>
      <c r="S91" s="96">
        <v>87907.31</v>
      </c>
      <c r="T91" s="96">
        <v>271.95460059009883</v>
      </c>
      <c r="U91" s="111" t="s">
        <v>112</v>
      </c>
      <c r="V91" s="112">
        <v>3</v>
      </c>
      <c r="W91" s="112">
        <v>2</v>
      </c>
    </row>
    <row r="92" spans="1:25" x14ac:dyDescent="0.4">
      <c r="L92" s="73"/>
      <c r="M92" s="73"/>
      <c r="N92" s="73"/>
      <c r="O92" s="73"/>
      <c r="P92" s="73"/>
      <c r="Q92" s="73"/>
      <c r="R92" s="73"/>
      <c r="U92" s="73"/>
      <c r="W92" s="1"/>
      <c r="X92" s="73"/>
      <c r="Y92" s="73"/>
    </row>
    <row r="93" spans="1:25" x14ac:dyDescent="0.4">
      <c r="U93" s="73"/>
      <c r="W93" s="1"/>
      <c r="X93" s="73"/>
      <c r="Y93" s="73"/>
    </row>
    <row r="94" spans="1:25" x14ac:dyDescent="0.4">
      <c r="U94" s="73"/>
      <c r="W94" s="1"/>
      <c r="X94" s="73"/>
      <c r="Y94" s="73"/>
    </row>
    <row r="95" spans="1:25" x14ac:dyDescent="0.4">
      <c r="U95" s="73"/>
      <c r="W95" s="1"/>
      <c r="X95" s="73"/>
      <c r="Y95" s="73"/>
    </row>
    <row r="96" spans="1:25" x14ac:dyDescent="0.4">
      <c r="U96" s="73"/>
      <c r="W96" s="1"/>
      <c r="X96" s="73"/>
      <c r="Y96" s="73"/>
    </row>
    <row r="97" spans="12:25" x14ac:dyDescent="0.4">
      <c r="U97" s="73"/>
      <c r="W97" s="1"/>
      <c r="X97" s="73"/>
      <c r="Y97" s="73"/>
    </row>
    <row r="98" spans="12:25" x14ac:dyDescent="0.4">
      <c r="L98" s="73"/>
      <c r="M98" s="73"/>
      <c r="N98" s="73"/>
      <c r="O98" s="73"/>
      <c r="P98" s="73"/>
      <c r="Q98" s="73"/>
      <c r="R98" s="73"/>
      <c r="U98" s="73"/>
      <c r="W98" s="1"/>
      <c r="X98" s="73"/>
      <c r="Y98" s="73"/>
    </row>
    <row r="99" spans="12:25" x14ac:dyDescent="0.4">
      <c r="L99" s="73"/>
      <c r="M99" s="73"/>
      <c r="N99" s="73"/>
      <c r="O99" s="73"/>
      <c r="P99" s="73"/>
      <c r="Q99" s="73"/>
      <c r="R99" s="73"/>
      <c r="U99" s="73"/>
      <c r="W99" s="1"/>
      <c r="X99" s="73"/>
      <c r="Y99" s="73"/>
    </row>
    <row r="100" spans="12:25" x14ac:dyDescent="0.4">
      <c r="L100" s="73"/>
      <c r="M100" s="73"/>
      <c r="N100" s="73"/>
      <c r="O100" s="73"/>
      <c r="P100" s="73"/>
      <c r="Q100" s="73"/>
      <c r="R100" s="73"/>
      <c r="U100" s="73"/>
      <c r="W100" s="1"/>
      <c r="X100" s="73"/>
      <c r="Y100" s="73"/>
    </row>
    <row r="101" spans="12:25" x14ac:dyDescent="0.4">
      <c r="L101" s="73"/>
      <c r="M101" s="73"/>
      <c r="N101" s="73"/>
      <c r="O101" s="73"/>
      <c r="P101" s="73"/>
      <c r="Q101" s="73"/>
      <c r="R101" s="73"/>
      <c r="U101" s="73"/>
      <c r="W101" s="1"/>
      <c r="X101" s="73"/>
      <c r="Y101" s="73"/>
    </row>
    <row r="102" spans="12:25" x14ac:dyDescent="0.4">
      <c r="L102" s="73"/>
      <c r="M102" s="73"/>
      <c r="N102" s="73"/>
      <c r="O102" s="73"/>
      <c r="P102" s="73"/>
      <c r="Q102" s="73"/>
      <c r="R102" s="73"/>
      <c r="U102" s="73"/>
      <c r="W102" s="1"/>
      <c r="X102" s="73"/>
      <c r="Y102" s="73"/>
    </row>
    <row r="103" spans="12:25" x14ac:dyDescent="0.4">
      <c r="L103" s="73"/>
      <c r="M103" s="73"/>
      <c r="N103" s="73"/>
      <c r="O103" s="73"/>
      <c r="P103" s="73"/>
      <c r="Q103" s="73"/>
      <c r="R103" s="73"/>
      <c r="U103" s="73"/>
      <c r="W103" s="1"/>
      <c r="X103" s="73"/>
      <c r="Y103" s="73"/>
    </row>
    <row r="104" spans="12:25" x14ac:dyDescent="0.4">
      <c r="L104" s="73"/>
      <c r="M104" s="73"/>
      <c r="N104" s="73"/>
      <c r="O104" s="73"/>
      <c r="P104" s="73"/>
      <c r="Q104" s="73"/>
      <c r="R104" s="73"/>
      <c r="U104" s="73"/>
      <c r="W104" s="1"/>
      <c r="X104" s="73"/>
      <c r="Y104" s="73"/>
    </row>
    <row r="105" spans="12:25" x14ac:dyDescent="0.4">
      <c r="L105" s="73"/>
      <c r="M105" s="73"/>
      <c r="N105" s="73"/>
      <c r="O105" s="73"/>
      <c r="P105" s="73"/>
      <c r="Q105" s="73"/>
      <c r="R105" s="73"/>
      <c r="U105" s="73"/>
      <c r="W105" s="1"/>
      <c r="X105" s="73"/>
      <c r="Y105" s="73"/>
    </row>
    <row r="106" spans="12:25" x14ac:dyDescent="0.4">
      <c r="L106" s="73"/>
      <c r="M106" s="73"/>
      <c r="N106" s="73"/>
      <c r="O106" s="73"/>
      <c r="P106" s="73"/>
      <c r="Q106" s="73"/>
      <c r="R106" s="73"/>
      <c r="U106" s="73"/>
      <c r="W106" s="1"/>
      <c r="X106" s="73"/>
      <c r="Y106" s="73"/>
    </row>
    <row r="107" spans="12:25" x14ac:dyDescent="0.4">
      <c r="L107" s="73"/>
      <c r="M107" s="73"/>
      <c r="N107" s="73"/>
      <c r="O107" s="73"/>
      <c r="P107" s="73"/>
      <c r="Q107" s="73"/>
      <c r="R107" s="73"/>
      <c r="U107" s="73"/>
      <c r="W107" s="1"/>
      <c r="X107" s="73"/>
      <c r="Y107" s="73"/>
    </row>
    <row r="108" spans="12:25" x14ac:dyDescent="0.4">
      <c r="L108" s="73"/>
      <c r="M108" s="73"/>
      <c r="N108" s="73"/>
      <c r="O108" s="73"/>
      <c r="P108" s="73"/>
      <c r="Q108" s="73"/>
      <c r="R108" s="73"/>
      <c r="U108" s="73"/>
      <c r="W108" s="1"/>
      <c r="X108" s="73"/>
      <c r="Y108" s="73"/>
    </row>
    <row r="109" spans="12:25" x14ac:dyDescent="0.4">
      <c r="L109" s="73"/>
      <c r="M109" s="73"/>
      <c r="N109" s="73"/>
      <c r="O109" s="73"/>
      <c r="P109" s="73"/>
      <c r="Q109" s="73"/>
      <c r="R109" s="73"/>
      <c r="U109" s="73"/>
      <c r="W109" s="1"/>
      <c r="X109" s="73"/>
      <c r="Y109" s="73"/>
    </row>
    <row r="110" spans="12:25" x14ac:dyDescent="0.4">
      <c r="L110" s="73"/>
      <c r="M110" s="73"/>
      <c r="N110" s="73"/>
      <c r="O110" s="73"/>
      <c r="P110" s="73"/>
      <c r="Q110" s="73"/>
      <c r="R110" s="73"/>
      <c r="U110" s="73"/>
      <c r="W110" s="1"/>
      <c r="X110" s="73"/>
      <c r="Y110" s="73"/>
    </row>
  </sheetData>
  <mergeCells count="3">
    <mergeCell ref="P1:R1"/>
    <mergeCell ref="C2:L2"/>
    <mergeCell ref="M2:P2"/>
  </mergeCells>
  <conditionalFormatting sqref="R4:R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F092-97AF-49E5-BE67-DD0682B73EC4}">
  <dimension ref="A1:H14"/>
  <sheetViews>
    <sheetView workbookViewId="0">
      <selection activeCell="A14" sqref="A14:H14"/>
    </sheetView>
  </sheetViews>
  <sheetFormatPr defaultRowHeight="14.4" x14ac:dyDescent="0.3"/>
  <cols>
    <col min="1" max="1" width="8.796875" style="260"/>
    <col min="2" max="2" width="12.09765625" style="260" customWidth="1"/>
    <col min="3" max="3" width="10.5" style="260" customWidth="1"/>
    <col min="4" max="7" width="12.09765625" style="260" customWidth="1"/>
    <col min="8" max="8" width="13.59765625" style="260" hidden="1" customWidth="1"/>
    <col min="9" max="16384" width="8.796875" style="260"/>
  </cols>
  <sheetData>
    <row r="1" spans="1:8" ht="21" x14ac:dyDescent="0.4">
      <c r="H1" s="159"/>
    </row>
    <row r="2" spans="1:8" ht="21" x14ac:dyDescent="0.3">
      <c r="A2" s="354" t="s">
        <v>413</v>
      </c>
      <c r="B2" s="354"/>
      <c r="C2" s="354"/>
      <c r="D2" s="354"/>
      <c r="E2" s="354"/>
      <c r="F2" s="354"/>
      <c r="G2" s="354"/>
      <c r="H2" s="354"/>
    </row>
    <row r="3" spans="1:8" ht="21" x14ac:dyDescent="0.3">
      <c r="A3" s="354" t="s">
        <v>562</v>
      </c>
      <c r="B3" s="354"/>
      <c r="C3" s="354"/>
      <c r="D3" s="354"/>
      <c r="E3" s="354"/>
      <c r="F3" s="354"/>
      <c r="G3" s="354"/>
      <c r="H3" s="354"/>
    </row>
    <row r="4" spans="1:8" ht="21" x14ac:dyDescent="0.4">
      <c r="A4" s="355" t="s">
        <v>97</v>
      </c>
      <c r="B4" s="356" t="s">
        <v>88</v>
      </c>
      <c r="C4" s="356" t="s">
        <v>115</v>
      </c>
      <c r="D4" s="358" t="s">
        <v>116</v>
      </c>
      <c r="E4" s="358"/>
      <c r="F4" s="358"/>
      <c r="G4" s="358"/>
      <c r="H4" s="358"/>
    </row>
    <row r="5" spans="1:8" ht="21" x14ac:dyDescent="0.3">
      <c r="A5" s="355"/>
      <c r="B5" s="357"/>
      <c r="C5" s="357"/>
      <c r="D5" s="2" t="s">
        <v>117</v>
      </c>
      <c r="E5" s="3" t="s">
        <v>98</v>
      </c>
      <c r="F5" s="160" t="s">
        <v>118</v>
      </c>
      <c r="G5" s="161" t="s">
        <v>98</v>
      </c>
      <c r="H5" s="3" t="s">
        <v>119</v>
      </c>
    </row>
    <row r="6" spans="1:8" ht="21" x14ac:dyDescent="0.4">
      <c r="A6" s="4">
        <v>1</v>
      </c>
      <c r="B6" s="6" t="s">
        <v>95</v>
      </c>
      <c r="C6" s="4">
        <v>12</v>
      </c>
      <c r="D6" s="211">
        <v>3</v>
      </c>
      <c r="E6" s="5">
        <v>25</v>
      </c>
      <c r="F6" s="7">
        <v>9</v>
      </c>
      <c r="G6" s="8">
        <v>75</v>
      </c>
      <c r="H6" s="4">
        <v>12</v>
      </c>
    </row>
    <row r="7" spans="1:8" ht="21" x14ac:dyDescent="0.4">
      <c r="A7" s="4">
        <v>2</v>
      </c>
      <c r="B7" s="6" t="s">
        <v>89</v>
      </c>
      <c r="C7" s="4">
        <v>8</v>
      </c>
      <c r="D7" s="211">
        <v>4</v>
      </c>
      <c r="E7" s="5">
        <v>50</v>
      </c>
      <c r="F7" s="7">
        <v>4</v>
      </c>
      <c r="G7" s="8">
        <v>50</v>
      </c>
      <c r="H7" s="4">
        <v>8</v>
      </c>
    </row>
    <row r="8" spans="1:8" ht="21" x14ac:dyDescent="0.4">
      <c r="A8" s="4">
        <v>3</v>
      </c>
      <c r="B8" s="6" t="s">
        <v>92</v>
      </c>
      <c r="C8" s="4">
        <v>14</v>
      </c>
      <c r="D8" s="211">
        <v>7</v>
      </c>
      <c r="E8" s="5">
        <v>50</v>
      </c>
      <c r="F8" s="7">
        <v>7</v>
      </c>
      <c r="G8" s="8">
        <v>50</v>
      </c>
      <c r="H8" s="4">
        <v>14</v>
      </c>
    </row>
    <row r="9" spans="1:8" ht="21" x14ac:dyDescent="0.4">
      <c r="A9" s="4">
        <v>4</v>
      </c>
      <c r="B9" s="6" t="s">
        <v>94</v>
      </c>
      <c r="C9" s="4">
        <v>18</v>
      </c>
      <c r="D9" s="211">
        <v>17</v>
      </c>
      <c r="E9" s="5">
        <v>94.444444444444443</v>
      </c>
      <c r="F9" s="7">
        <v>1</v>
      </c>
      <c r="G9" s="8">
        <v>5.5555555555555554</v>
      </c>
      <c r="H9" s="4">
        <v>18</v>
      </c>
    </row>
    <row r="10" spans="1:8" ht="21" x14ac:dyDescent="0.4">
      <c r="A10" s="4">
        <v>5</v>
      </c>
      <c r="B10" s="6" t="s">
        <v>93</v>
      </c>
      <c r="C10" s="4">
        <v>9</v>
      </c>
      <c r="D10" s="211">
        <v>5</v>
      </c>
      <c r="E10" s="5">
        <v>55.555555555555557</v>
      </c>
      <c r="F10" s="7">
        <v>4</v>
      </c>
      <c r="G10" s="8">
        <v>44.444444444444443</v>
      </c>
      <c r="H10" s="4">
        <v>9</v>
      </c>
    </row>
    <row r="11" spans="1:8" ht="21" x14ac:dyDescent="0.4">
      <c r="A11" s="4">
        <v>6</v>
      </c>
      <c r="B11" s="6" t="s">
        <v>90</v>
      </c>
      <c r="C11" s="4">
        <v>6</v>
      </c>
      <c r="D11" s="211">
        <v>2</v>
      </c>
      <c r="E11" s="5">
        <v>33.333333333333329</v>
      </c>
      <c r="F11" s="7">
        <v>4</v>
      </c>
      <c r="G11" s="8">
        <v>66.666666666666657</v>
      </c>
      <c r="H11" s="4">
        <v>6</v>
      </c>
    </row>
    <row r="12" spans="1:8" ht="21" x14ac:dyDescent="0.4">
      <c r="A12" s="4">
        <v>7</v>
      </c>
      <c r="B12" s="6" t="s">
        <v>91</v>
      </c>
      <c r="C12" s="4">
        <v>21</v>
      </c>
      <c r="D12" s="211">
        <v>12</v>
      </c>
      <c r="E12" s="5">
        <v>57.142857142857139</v>
      </c>
      <c r="F12" s="7">
        <v>9</v>
      </c>
      <c r="G12" s="8">
        <v>42.857142857142854</v>
      </c>
      <c r="H12" s="4">
        <v>21</v>
      </c>
    </row>
    <row r="13" spans="1:8" ht="21.6" thickBot="1" x14ac:dyDescent="0.45">
      <c r="A13" s="351" t="s">
        <v>120</v>
      </c>
      <c r="B13" s="352"/>
      <c r="C13" s="162">
        <v>88</v>
      </c>
      <c r="D13" s="261">
        <v>50</v>
      </c>
      <c r="E13" s="163">
        <v>56.81818181818182</v>
      </c>
      <c r="F13" s="164">
        <v>38</v>
      </c>
      <c r="G13" s="165">
        <v>43.18181818181818</v>
      </c>
      <c r="H13" s="166">
        <v>88</v>
      </c>
    </row>
    <row r="14" spans="1:8" ht="18.600000000000001" thickTop="1" x14ac:dyDescent="0.3">
      <c r="A14" s="353" t="s">
        <v>414</v>
      </c>
      <c r="B14" s="353"/>
      <c r="C14" s="353"/>
      <c r="D14" s="353"/>
      <c r="E14" s="353"/>
      <c r="F14" s="353"/>
      <c r="G14" s="353"/>
      <c r="H14" s="353"/>
    </row>
  </sheetData>
  <mergeCells count="8">
    <mergeCell ref="A13:B13"/>
    <mergeCell ref="A14:H14"/>
    <mergeCell ref="A2:H2"/>
    <mergeCell ref="A3:H3"/>
    <mergeCell ref="A4:A5"/>
    <mergeCell ref="B4:B5"/>
    <mergeCell ref="C4:C5"/>
    <mergeCell ref="D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3CCF-9D8C-404D-AA94-18DD68E931F4}">
  <dimension ref="A1:BB104"/>
  <sheetViews>
    <sheetView zoomScale="50" zoomScaleNormal="50" workbookViewId="0">
      <selection activeCell="W12" sqref="W12"/>
    </sheetView>
  </sheetViews>
  <sheetFormatPr defaultColWidth="9" defaultRowHeight="21" x14ac:dyDescent="0.4"/>
  <cols>
    <col min="1" max="1" width="5.8984375" style="117" customWidth="1"/>
    <col min="2" max="2" width="4.59765625" style="117" hidden="1" customWidth="1"/>
    <col min="3" max="3" width="12.5" style="118" customWidth="1"/>
    <col min="4" max="4" width="7.09765625" style="117" customWidth="1"/>
    <col min="5" max="5" width="21.8984375" style="118" customWidth="1"/>
    <col min="6" max="6" width="7.09765625" style="117" customWidth="1"/>
    <col min="7" max="7" width="6.09765625" style="117" customWidth="1"/>
    <col min="8" max="8" width="22.59765625" style="119" customWidth="1"/>
    <col min="9" max="9" width="9.3984375" style="117" customWidth="1"/>
    <col min="10" max="10" width="6.09765625" style="117" customWidth="1"/>
    <col min="11" max="14" width="7.8984375" style="117" customWidth="1"/>
    <col min="15" max="15" width="18.3984375" style="117" customWidth="1"/>
    <col min="16" max="16" width="15.5" style="117" customWidth="1"/>
    <col min="17" max="17" width="7.8984375" style="117" customWidth="1"/>
    <col min="18" max="18" width="15.5" style="117" customWidth="1"/>
    <col min="19" max="19" width="16.09765625" style="117" customWidth="1"/>
    <col min="20" max="20" width="10.296875" style="75" customWidth="1"/>
    <col min="21" max="22" width="8.09765625" style="117" customWidth="1"/>
    <col min="23" max="23" width="8.8984375" style="117" customWidth="1"/>
    <col min="24" max="24" width="25.5" style="120" customWidth="1"/>
    <col min="25" max="28" width="7.59765625" style="120" customWidth="1"/>
    <col min="29" max="29" width="7.8984375" style="118" customWidth="1"/>
    <col min="30" max="35" width="7.8984375" style="121" customWidth="1"/>
    <col min="36" max="36" width="8.8984375" style="121" customWidth="1"/>
    <col min="37" max="37" width="11" style="121" customWidth="1"/>
    <col min="38" max="38" width="10.5" style="118" customWidth="1"/>
    <col min="39" max="39" width="11" style="118" customWidth="1"/>
    <col min="40" max="43" width="9" style="118"/>
    <col min="44" max="44" width="24.8984375" style="118" customWidth="1"/>
    <col min="45" max="45" width="20" style="118" customWidth="1"/>
    <col min="46" max="46" width="17.3984375" style="118" customWidth="1"/>
    <col min="47" max="16384" width="9" style="118"/>
  </cols>
  <sheetData>
    <row r="1" spans="1:54" x14ac:dyDescent="0.4">
      <c r="Y1" s="359" t="s">
        <v>357</v>
      </c>
      <c r="Z1" s="359"/>
      <c r="AA1" s="359"/>
      <c r="AB1" s="359"/>
    </row>
    <row r="2" spans="1:54" x14ac:dyDescent="0.4">
      <c r="A2" s="363" t="s">
        <v>358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122"/>
      <c r="X2" s="122" t="s">
        <v>562</v>
      </c>
      <c r="Y2" s="122"/>
      <c r="Z2" s="122"/>
      <c r="AA2" s="122"/>
      <c r="AB2" s="122"/>
    </row>
    <row r="3" spans="1:54" x14ac:dyDescent="0.4">
      <c r="A3" s="364" t="s">
        <v>97</v>
      </c>
      <c r="B3" s="123"/>
      <c r="C3" s="364" t="s">
        <v>88</v>
      </c>
      <c r="D3" s="364" t="s">
        <v>96</v>
      </c>
      <c r="E3" s="364" t="s">
        <v>101</v>
      </c>
      <c r="F3" s="123"/>
      <c r="G3" s="123"/>
      <c r="H3" s="124"/>
      <c r="I3" s="125"/>
      <c r="J3" s="125"/>
      <c r="K3" s="125"/>
      <c r="L3" s="360" t="s">
        <v>359</v>
      </c>
      <c r="M3" s="361"/>
      <c r="N3" s="361"/>
      <c r="O3" s="361"/>
      <c r="P3" s="361"/>
      <c r="Q3" s="361"/>
      <c r="R3" s="361"/>
      <c r="S3" s="362"/>
      <c r="T3" s="367" t="s">
        <v>360</v>
      </c>
      <c r="U3" s="368"/>
      <c r="V3" s="368"/>
      <c r="W3" s="368"/>
      <c r="X3" s="368"/>
      <c r="Y3" s="368"/>
      <c r="Z3" s="368"/>
      <c r="AA3" s="368"/>
      <c r="AB3" s="369"/>
      <c r="AC3" s="371" t="s">
        <v>361</v>
      </c>
      <c r="AD3" s="372"/>
      <c r="AE3" s="372"/>
      <c r="AF3" s="372"/>
      <c r="AG3" s="372"/>
      <c r="AH3" s="372"/>
      <c r="AI3" s="372"/>
      <c r="AJ3" s="372"/>
      <c r="AK3" s="372"/>
      <c r="AL3" s="373"/>
      <c r="AM3" s="126"/>
      <c r="AP3" s="370" t="s">
        <v>362</v>
      </c>
      <c r="AQ3" s="370"/>
      <c r="AR3" s="370"/>
      <c r="AS3" s="370"/>
      <c r="AT3" s="370"/>
    </row>
    <row r="4" spans="1:54" ht="154.80000000000001" customHeight="1" x14ac:dyDescent="0.4">
      <c r="A4" s="365"/>
      <c r="B4" s="364" t="s">
        <v>100</v>
      </c>
      <c r="C4" s="365"/>
      <c r="D4" s="365"/>
      <c r="E4" s="365"/>
      <c r="F4" s="364" t="s">
        <v>102</v>
      </c>
      <c r="G4" s="364" t="s">
        <v>363</v>
      </c>
      <c r="H4" s="364" t="s">
        <v>103</v>
      </c>
      <c r="I4" s="364" t="s">
        <v>214</v>
      </c>
      <c r="J4" s="364" t="s">
        <v>215</v>
      </c>
      <c r="K4" s="364" t="s">
        <v>216</v>
      </c>
      <c r="L4" s="374" t="s">
        <v>200</v>
      </c>
      <c r="M4" s="374" t="s">
        <v>201</v>
      </c>
      <c r="N4" s="376" t="s">
        <v>202</v>
      </c>
      <c r="O4" s="380" t="s">
        <v>203</v>
      </c>
      <c r="P4" s="380" t="s">
        <v>364</v>
      </c>
      <c r="Q4" s="382" t="s">
        <v>209</v>
      </c>
      <c r="R4" s="380" t="s">
        <v>365</v>
      </c>
      <c r="S4" s="384" t="s">
        <v>366</v>
      </c>
      <c r="T4" s="386" t="s">
        <v>565</v>
      </c>
      <c r="U4" s="387"/>
      <c r="V4" s="386" t="s">
        <v>566</v>
      </c>
      <c r="W4" s="388"/>
      <c r="X4" s="127" t="s">
        <v>367</v>
      </c>
      <c r="Y4" s="128" t="s">
        <v>368</v>
      </c>
      <c r="Z4" s="128" t="s">
        <v>369</v>
      </c>
      <c r="AA4" s="128" t="s">
        <v>370</v>
      </c>
      <c r="AB4" s="128" t="s">
        <v>371</v>
      </c>
      <c r="AC4" s="378" t="s">
        <v>372</v>
      </c>
      <c r="AD4" s="378" t="s">
        <v>373</v>
      </c>
      <c r="AE4" s="378" t="s">
        <v>367</v>
      </c>
      <c r="AF4" s="378" t="s">
        <v>368</v>
      </c>
      <c r="AG4" s="378" t="s">
        <v>369</v>
      </c>
      <c r="AH4" s="378" t="s">
        <v>370</v>
      </c>
      <c r="AI4" s="378" t="s">
        <v>371</v>
      </c>
      <c r="AJ4" s="391" t="s">
        <v>374</v>
      </c>
      <c r="AK4" s="393" t="s">
        <v>375</v>
      </c>
      <c r="AL4" s="393" t="s">
        <v>376</v>
      </c>
      <c r="AM4" s="395" t="s">
        <v>377</v>
      </c>
      <c r="AP4" s="389" t="s">
        <v>103</v>
      </c>
      <c r="AQ4" s="389" t="s">
        <v>355</v>
      </c>
      <c r="AR4" s="389" t="s">
        <v>107</v>
      </c>
      <c r="AS4" s="389" t="s">
        <v>378</v>
      </c>
      <c r="AT4" s="389" t="s">
        <v>379</v>
      </c>
    </row>
    <row r="5" spans="1:54" s="266" customFormat="1" ht="46.8" customHeight="1" x14ac:dyDescent="0.25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75"/>
      <c r="M5" s="375"/>
      <c r="N5" s="377"/>
      <c r="O5" s="381"/>
      <c r="P5" s="381"/>
      <c r="Q5" s="383"/>
      <c r="R5" s="381"/>
      <c r="S5" s="385"/>
      <c r="T5" s="262" t="s">
        <v>380</v>
      </c>
      <c r="U5" s="263" t="s">
        <v>381</v>
      </c>
      <c r="V5" s="262" t="s">
        <v>380</v>
      </c>
      <c r="W5" s="263" t="s">
        <v>381</v>
      </c>
      <c r="X5" s="264" t="s">
        <v>382</v>
      </c>
      <c r="Y5" s="265" t="s">
        <v>383</v>
      </c>
      <c r="Z5" s="265" t="s">
        <v>383</v>
      </c>
      <c r="AA5" s="265" t="s">
        <v>384</v>
      </c>
      <c r="AB5" s="265" t="s">
        <v>383</v>
      </c>
      <c r="AC5" s="379"/>
      <c r="AD5" s="379"/>
      <c r="AE5" s="379"/>
      <c r="AF5" s="379"/>
      <c r="AG5" s="379"/>
      <c r="AH5" s="379"/>
      <c r="AI5" s="379"/>
      <c r="AJ5" s="392"/>
      <c r="AK5" s="394"/>
      <c r="AL5" s="394"/>
      <c r="AM5" s="396"/>
      <c r="AP5" s="390"/>
      <c r="AQ5" s="390"/>
      <c r="AR5" s="390"/>
      <c r="AS5" s="390"/>
      <c r="AT5" s="390"/>
    </row>
    <row r="6" spans="1:54" x14ac:dyDescent="0.4">
      <c r="A6" s="129">
        <v>1</v>
      </c>
      <c r="B6" s="129">
        <v>8</v>
      </c>
      <c r="C6" s="130" t="s">
        <v>95</v>
      </c>
      <c r="D6" s="129" t="s">
        <v>5</v>
      </c>
      <c r="E6" s="130" t="s">
        <v>253</v>
      </c>
      <c r="F6" s="129" t="s">
        <v>106</v>
      </c>
      <c r="G6" s="129">
        <v>392</v>
      </c>
      <c r="H6" s="131" t="s">
        <v>121</v>
      </c>
      <c r="I6" s="129" t="s">
        <v>108</v>
      </c>
      <c r="J6" s="129">
        <v>16</v>
      </c>
      <c r="K6" s="129">
        <v>13</v>
      </c>
      <c r="L6" s="132">
        <v>2.63</v>
      </c>
      <c r="M6" s="132">
        <v>2.48</v>
      </c>
      <c r="N6" s="133">
        <v>0.64</v>
      </c>
      <c r="O6" s="134">
        <v>331490966.06999999</v>
      </c>
      <c r="P6" s="134">
        <v>138474144.94999999</v>
      </c>
      <c r="Q6" s="135">
        <v>1</v>
      </c>
      <c r="R6" s="134">
        <v>200545564.36000001</v>
      </c>
      <c r="S6" s="136">
        <v>-71360225.479999974</v>
      </c>
      <c r="T6" s="137">
        <v>21.59</v>
      </c>
      <c r="U6" s="138">
        <v>13.81</v>
      </c>
      <c r="V6" s="139">
        <v>10.43</v>
      </c>
      <c r="W6" s="138">
        <v>3.41</v>
      </c>
      <c r="X6" s="140">
        <v>126</v>
      </c>
      <c r="Y6" s="141">
        <v>115</v>
      </c>
      <c r="Z6" s="141">
        <v>84</v>
      </c>
      <c r="AA6" s="141">
        <v>96</v>
      </c>
      <c r="AB6" s="141">
        <v>30</v>
      </c>
      <c r="AC6" s="142" t="s">
        <v>386</v>
      </c>
      <c r="AD6" s="143" t="s">
        <v>386</v>
      </c>
      <c r="AE6" s="144">
        <v>1</v>
      </c>
      <c r="AF6" s="145" t="s">
        <v>387</v>
      </c>
      <c r="AG6" s="145" t="s">
        <v>387</v>
      </c>
      <c r="AH6" s="143" t="s">
        <v>386</v>
      </c>
      <c r="AI6" s="143" t="s">
        <v>386</v>
      </c>
      <c r="AJ6" s="267">
        <v>5</v>
      </c>
      <c r="AK6" s="268" t="s">
        <v>397</v>
      </c>
      <c r="AL6" s="268" t="s">
        <v>402</v>
      </c>
      <c r="AM6" s="4" t="s">
        <v>386</v>
      </c>
      <c r="AP6" s="146">
        <v>2</v>
      </c>
      <c r="AQ6" s="146">
        <v>37</v>
      </c>
      <c r="AR6" s="147" t="s">
        <v>126</v>
      </c>
      <c r="AS6" s="148">
        <v>8.57</v>
      </c>
      <c r="AT6" s="148">
        <v>-0.22</v>
      </c>
      <c r="AV6" s="149"/>
      <c r="BA6" s="149"/>
      <c r="BB6" s="149"/>
    </row>
    <row r="7" spans="1:54" x14ac:dyDescent="0.4">
      <c r="A7" s="129">
        <v>2</v>
      </c>
      <c r="B7" s="129">
        <v>8</v>
      </c>
      <c r="C7" s="130" t="s">
        <v>95</v>
      </c>
      <c r="D7" s="129" t="s">
        <v>63</v>
      </c>
      <c r="E7" s="130" t="s">
        <v>254</v>
      </c>
      <c r="F7" s="129" t="s">
        <v>105</v>
      </c>
      <c r="G7" s="129">
        <v>30</v>
      </c>
      <c r="H7" s="131" t="s">
        <v>122</v>
      </c>
      <c r="I7" s="129" t="s">
        <v>109</v>
      </c>
      <c r="J7" s="129">
        <v>6</v>
      </c>
      <c r="K7" s="129">
        <v>4</v>
      </c>
      <c r="L7" s="132">
        <v>5.07</v>
      </c>
      <c r="M7" s="132">
        <v>4.5599999999999996</v>
      </c>
      <c r="N7" s="133">
        <v>2.78</v>
      </c>
      <c r="O7" s="134">
        <v>38533038.079999998</v>
      </c>
      <c r="P7" s="134">
        <v>-8040586.0499999998</v>
      </c>
      <c r="Q7" s="135">
        <v>1</v>
      </c>
      <c r="R7" s="134">
        <v>-4713363.3499999996</v>
      </c>
      <c r="S7" s="136">
        <v>16900819.600000001</v>
      </c>
      <c r="T7" s="137">
        <v>-5.54</v>
      </c>
      <c r="U7" s="138">
        <v>9.33</v>
      </c>
      <c r="V7" s="139">
        <v>-10.029999999999999</v>
      </c>
      <c r="W7" s="138">
        <v>3.29</v>
      </c>
      <c r="X7" s="140">
        <v>83</v>
      </c>
      <c r="Y7" s="141">
        <v>57</v>
      </c>
      <c r="Z7" s="141">
        <v>56</v>
      </c>
      <c r="AA7" s="141">
        <v>208</v>
      </c>
      <c r="AB7" s="141">
        <v>64</v>
      </c>
      <c r="AC7" s="142" t="s">
        <v>387</v>
      </c>
      <c r="AD7" s="143" t="s">
        <v>387</v>
      </c>
      <c r="AE7" s="144">
        <v>1</v>
      </c>
      <c r="AF7" s="145" t="s">
        <v>386</v>
      </c>
      <c r="AG7" s="145" t="s">
        <v>386</v>
      </c>
      <c r="AH7" s="143" t="s">
        <v>387</v>
      </c>
      <c r="AI7" s="143" t="s">
        <v>387</v>
      </c>
      <c r="AJ7" s="267">
        <v>3</v>
      </c>
      <c r="AK7" s="268" t="s">
        <v>390</v>
      </c>
      <c r="AL7" s="268" t="s">
        <v>391</v>
      </c>
      <c r="AM7" s="4" t="s">
        <v>387</v>
      </c>
      <c r="AP7" s="146">
        <v>3</v>
      </c>
      <c r="AQ7" s="146">
        <v>22</v>
      </c>
      <c r="AR7" s="147" t="s">
        <v>131</v>
      </c>
      <c r="AS7" s="148">
        <v>13.31</v>
      </c>
      <c r="AT7" s="148">
        <v>0.9</v>
      </c>
      <c r="AV7" s="149"/>
      <c r="BA7" s="149"/>
      <c r="BB7" s="149"/>
    </row>
    <row r="8" spans="1:54" x14ac:dyDescent="0.4">
      <c r="A8" s="129">
        <v>3</v>
      </c>
      <c r="B8" s="129">
        <v>8</v>
      </c>
      <c r="C8" s="130" t="s">
        <v>95</v>
      </c>
      <c r="D8" s="129" t="s">
        <v>64</v>
      </c>
      <c r="E8" s="130" t="s">
        <v>255</v>
      </c>
      <c r="F8" s="129" t="s">
        <v>105</v>
      </c>
      <c r="G8" s="129">
        <v>40</v>
      </c>
      <c r="H8" s="131" t="s">
        <v>122</v>
      </c>
      <c r="I8" s="129" t="s">
        <v>109</v>
      </c>
      <c r="J8" s="129">
        <v>6</v>
      </c>
      <c r="K8" s="129">
        <v>6</v>
      </c>
      <c r="L8" s="132">
        <v>4.13</v>
      </c>
      <c r="M8" s="132">
        <v>3.79</v>
      </c>
      <c r="N8" s="133">
        <v>2.35</v>
      </c>
      <c r="O8" s="134">
        <v>41033092.799999997</v>
      </c>
      <c r="P8" s="134">
        <v>-8876651.1300000008</v>
      </c>
      <c r="Q8" s="135">
        <v>1</v>
      </c>
      <c r="R8" s="134">
        <v>-7723065.54</v>
      </c>
      <c r="S8" s="136">
        <v>17693374.950000003</v>
      </c>
      <c r="T8" s="137">
        <v>-9.49</v>
      </c>
      <c r="U8" s="138">
        <v>9.33</v>
      </c>
      <c r="V8" s="139">
        <v>-12.21</v>
      </c>
      <c r="W8" s="138">
        <v>3.29</v>
      </c>
      <c r="X8" s="140">
        <v>50</v>
      </c>
      <c r="Y8" s="141">
        <v>97</v>
      </c>
      <c r="Z8" s="141">
        <v>63</v>
      </c>
      <c r="AA8" s="141">
        <v>258</v>
      </c>
      <c r="AB8" s="141">
        <v>58</v>
      </c>
      <c r="AC8" s="142" t="s">
        <v>387</v>
      </c>
      <c r="AD8" s="143" t="s">
        <v>387</v>
      </c>
      <c r="AE8" s="144">
        <v>1</v>
      </c>
      <c r="AF8" s="145" t="s">
        <v>387</v>
      </c>
      <c r="AG8" s="145" t="s">
        <v>387</v>
      </c>
      <c r="AH8" s="143" t="s">
        <v>387</v>
      </c>
      <c r="AI8" s="143" t="s">
        <v>386</v>
      </c>
      <c r="AJ8" s="267">
        <v>2</v>
      </c>
      <c r="AK8" s="268" t="s">
        <v>392</v>
      </c>
      <c r="AL8" s="268" t="s">
        <v>393</v>
      </c>
      <c r="AM8" s="4" t="s">
        <v>387</v>
      </c>
      <c r="AP8" s="150">
        <v>4</v>
      </c>
      <c r="AQ8" s="150" t="s">
        <v>189</v>
      </c>
      <c r="AR8" s="151" t="s">
        <v>135</v>
      </c>
      <c r="AS8" s="152">
        <v>0</v>
      </c>
      <c r="AT8" s="152">
        <v>0</v>
      </c>
      <c r="AV8" s="149"/>
      <c r="BA8" s="149"/>
      <c r="BB8" s="149"/>
    </row>
    <row r="9" spans="1:54" x14ac:dyDescent="0.4">
      <c r="A9" s="129">
        <v>4</v>
      </c>
      <c r="B9" s="129">
        <v>8</v>
      </c>
      <c r="C9" s="130" t="s">
        <v>95</v>
      </c>
      <c r="D9" s="129" t="s">
        <v>65</v>
      </c>
      <c r="E9" s="130" t="s">
        <v>256</v>
      </c>
      <c r="F9" s="129" t="s">
        <v>105</v>
      </c>
      <c r="G9" s="129">
        <v>43</v>
      </c>
      <c r="H9" s="131" t="s">
        <v>123</v>
      </c>
      <c r="I9" s="129" t="s">
        <v>109</v>
      </c>
      <c r="J9" s="129">
        <v>5</v>
      </c>
      <c r="K9" s="129">
        <v>5</v>
      </c>
      <c r="L9" s="132">
        <v>3.78</v>
      </c>
      <c r="M9" s="132">
        <v>3.33</v>
      </c>
      <c r="N9" s="133">
        <v>1.18</v>
      </c>
      <c r="O9" s="134">
        <v>29500965.120000001</v>
      </c>
      <c r="P9" s="134">
        <v>-9003448.5999999996</v>
      </c>
      <c r="Q9" s="135">
        <v>1</v>
      </c>
      <c r="R9" s="134">
        <v>-4976098.28</v>
      </c>
      <c r="S9" s="136">
        <v>1917640.6799999997</v>
      </c>
      <c r="T9" s="137">
        <v>-5.96</v>
      </c>
      <c r="U9" s="138">
        <v>6.24</v>
      </c>
      <c r="V9" s="139">
        <v>-16.23</v>
      </c>
      <c r="W9" s="138">
        <v>0.73</v>
      </c>
      <c r="X9" s="140">
        <v>69</v>
      </c>
      <c r="Y9" s="141">
        <v>60</v>
      </c>
      <c r="Z9" s="141">
        <v>59</v>
      </c>
      <c r="AA9" s="141">
        <v>265</v>
      </c>
      <c r="AB9" s="141">
        <v>68</v>
      </c>
      <c r="AC9" s="142" t="s">
        <v>387</v>
      </c>
      <c r="AD9" s="143" t="s">
        <v>387</v>
      </c>
      <c r="AE9" s="144">
        <v>1</v>
      </c>
      <c r="AF9" s="145" t="s">
        <v>386</v>
      </c>
      <c r="AG9" s="145" t="s">
        <v>386</v>
      </c>
      <c r="AH9" s="143" t="s">
        <v>387</v>
      </c>
      <c r="AI9" s="143" t="s">
        <v>387</v>
      </c>
      <c r="AJ9" s="267">
        <v>3</v>
      </c>
      <c r="AK9" s="268" t="s">
        <v>390</v>
      </c>
      <c r="AL9" s="268" t="s">
        <v>391</v>
      </c>
      <c r="AM9" s="4" t="s">
        <v>387</v>
      </c>
      <c r="AP9" s="146">
        <v>5</v>
      </c>
      <c r="AQ9" s="146">
        <v>274</v>
      </c>
      <c r="AR9" s="147" t="s">
        <v>123</v>
      </c>
      <c r="AS9" s="148">
        <v>6.24</v>
      </c>
      <c r="AT9" s="148">
        <v>0.73</v>
      </c>
      <c r="AV9" s="149"/>
      <c r="BA9" s="149"/>
      <c r="BB9" s="149"/>
    </row>
    <row r="10" spans="1:54" x14ac:dyDescent="0.4">
      <c r="A10" s="129">
        <v>5</v>
      </c>
      <c r="B10" s="129">
        <v>8</v>
      </c>
      <c r="C10" s="130" t="s">
        <v>95</v>
      </c>
      <c r="D10" s="129" t="s">
        <v>66</v>
      </c>
      <c r="E10" s="130" t="s">
        <v>257</v>
      </c>
      <c r="F10" s="129" t="s">
        <v>105</v>
      </c>
      <c r="G10" s="129">
        <v>36</v>
      </c>
      <c r="H10" s="131" t="s">
        <v>123</v>
      </c>
      <c r="I10" s="129" t="s">
        <v>109</v>
      </c>
      <c r="J10" s="129">
        <v>5</v>
      </c>
      <c r="K10" s="129">
        <v>2</v>
      </c>
      <c r="L10" s="132">
        <v>2.58</v>
      </c>
      <c r="M10" s="132">
        <v>2.4</v>
      </c>
      <c r="N10" s="133">
        <v>0.99</v>
      </c>
      <c r="O10" s="134">
        <v>20930156.460000001</v>
      </c>
      <c r="P10" s="134">
        <v>-2112628.85</v>
      </c>
      <c r="Q10" s="135">
        <v>1</v>
      </c>
      <c r="R10" s="134">
        <v>1662369.85</v>
      </c>
      <c r="S10" s="136">
        <v>-93010.820000000298</v>
      </c>
      <c r="T10" s="137">
        <v>2.68</v>
      </c>
      <c r="U10" s="138">
        <v>6.24</v>
      </c>
      <c r="V10" s="139">
        <v>-3.24</v>
      </c>
      <c r="W10" s="138">
        <v>0.73</v>
      </c>
      <c r="X10" s="140">
        <v>196</v>
      </c>
      <c r="Y10" s="141">
        <v>106</v>
      </c>
      <c r="Z10" s="141">
        <v>66</v>
      </c>
      <c r="AA10" s="141">
        <v>297</v>
      </c>
      <c r="AB10" s="141">
        <v>59</v>
      </c>
      <c r="AC10" s="142" t="s">
        <v>387</v>
      </c>
      <c r="AD10" s="143" t="s">
        <v>387</v>
      </c>
      <c r="AE10" s="144">
        <v>0</v>
      </c>
      <c r="AF10" s="145" t="s">
        <v>387</v>
      </c>
      <c r="AG10" s="145" t="s">
        <v>387</v>
      </c>
      <c r="AH10" s="143" t="s">
        <v>387</v>
      </c>
      <c r="AI10" s="143" t="s">
        <v>386</v>
      </c>
      <c r="AJ10" s="267">
        <v>1</v>
      </c>
      <c r="AK10" s="268" t="s">
        <v>409</v>
      </c>
      <c r="AL10" s="268" t="s">
        <v>411</v>
      </c>
      <c r="AM10" s="4" t="s">
        <v>387</v>
      </c>
      <c r="AP10" s="146">
        <v>6</v>
      </c>
      <c r="AQ10" s="146">
        <v>174</v>
      </c>
      <c r="AR10" s="147" t="s">
        <v>122</v>
      </c>
      <c r="AS10" s="148">
        <v>9.33</v>
      </c>
      <c r="AT10" s="148">
        <v>3.29</v>
      </c>
      <c r="AV10" s="149"/>
      <c r="BA10" s="149"/>
      <c r="BB10" s="149"/>
    </row>
    <row r="11" spans="1:54" x14ac:dyDescent="0.4">
      <c r="A11" s="129">
        <v>6</v>
      </c>
      <c r="B11" s="129">
        <v>8</v>
      </c>
      <c r="C11" s="130" t="s">
        <v>95</v>
      </c>
      <c r="D11" s="129" t="s">
        <v>67</v>
      </c>
      <c r="E11" s="130" t="s">
        <v>258</v>
      </c>
      <c r="F11" s="129" t="s">
        <v>105</v>
      </c>
      <c r="G11" s="129">
        <v>30</v>
      </c>
      <c r="H11" s="131" t="s">
        <v>122</v>
      </c>
      <c r="I11" s="129" t="s">
        <v>109</v>
      </c>
      <c r="J11" s="129">
        <v>6</v>
      </c>
      <c r="K11" s="129">
        <v>5</v>
      </c>
      <c r="L11" s="132">
        <v>1.61</v>
      </c>
      <c r="M11" s="132">
        <v>1.39</v>
      </c>
      <c r="N11" s="133">
        <v>0.27</v>
      </c>
      <c r="O11" s="134">
        <v>16182294.92</v>
      </c>
      <c r="P11" s="134">
        <v>3304432.72</v>
      </c>
      <c r="Q11" s="135">
        <v>1</v>
      </c>
      <c r="R11" s="134">
        <v>6126667.8099999996</v>
      </c>
      <c r="S11" s="136">
        <v>-19076607.280000001</v>
      </c>
      <c r="T11" s="137">
        <v>5.88</v>
      </c>
      <c r="U11" s="138">
        <v>9.33</v>
      </c>
      <c r="V11" s="139">
        <v>4.87</v>
      </c>
      <c r="W11" s="138">
        <v>3.29</v>
      </c>
      <c r="X11" s="140">
        <v>131</v>
      </c>
      <c r="Y11" s="141">
        <v>50</v>
      </c>
      <c r="Z11" s="141">
        <v>31</v>
      </c>
      <c r="AA11" s="141">
        <v>252</v>
      </c>
      <c r="AB11" s="141">
        <v>59</v>
      </c>
      <c r="AC11" s="142" t="s">
        <v>387</v>
      </c>
      <c r="AD11" s="143" t="s">
        <v>386</v>
      </c>
      <c r="AE11" s="144">
        <v>1</v>
      </c>
      <c r="AF11" s="145" t="s">
        <v>386</v>
      </c>
      <c r="AG11" s="145" t="s">
        <v>386</v>
      </c>
      <c r="AH11" s="143" t="s">
        <v>387</v>
      </c>
      <c r="AI11" s="143" t="s">
        <v>386</v>
      </c>
      <c r="AJ11" s="267">
        <v>5</v>
      </c>
      <c r="AK11" s="268" t="s">
        <v>397</v>
      </c>
      <c r="AL11" s="268" t="s">
        <v>402</v>
      </c>
      <c r="AM11" s="4" t="s">
        <v>386</v>
      </c>
      <c r="AP11" s="150">
        <v>7</v>
      </c>
      <c r="AQ11" s="150" t="s">
        <v>189</v>
      </c>
      <c r="AR11" s="151" t="s">
        <v>136</v>
      </c>
      <c r="AS11" s="152">
        <v>0</v>
      </c>
      <c r="AT11" s="152">
        <v>0</v>
      </c>
      <c r="AV11" s="149"/>
      <c r="BA11" s="149"/>
      <c r="BB11" s="149"/>
    </row>
    <row r="12" spans="1:54" x14ac:dyDescent="0.4">
      <c r="A12" s="129">
        <v>7</v>
      </c>
      <c r="B12" s="129">
        <v>8</v>
      </c>
      <c r="C12" s="130" t="s">
        <v>95</v>
      </c>
      <c r="D12" s="129" t="s">
        <v>68</v>
      </c>
      <c r="E12" s="130" t="s">
        <v>259</v>
      </c>
      <c r="F12" s="129" t="s">
        <v>105</v>
      </c>
      <c r="G12" s="129">
        <v>61</v>
      </c>
      <c r="H12" s="131" t="s">
        <v>122</v>
      </c>
      <c r="I12" s="129" t="s">
        <v>109</v>
      </c>
      <c r="J12" s="129">
        <v>6</v>
      </c>
      <c r="K12" s="129">
        <v>8</v>
      </c>
      <c r="L12" s="132">
        <v>3.78</v>
      </c>
      <c r="M12" s="132">
        <v>3.36</v>
      </c>
      <c r="N12" s="133">
        <v>1.33</v>
      </c>
      <c r="O12" s="134">
        <v>49800497.979999997</v>
      </c>
      <c r="P12" s="134">
        <v>4308718.7</v>
      </c>
      <c r="Q12" s="135">
        <v>0</v>
      </c>
      <c r="R12" s="134">
        <v>3219118.06</v>
      </c>
      <c r="S12" s="136">
        <v>5982460.8699999973</v>
      </c>
      <c r="T12" s="137">
        <v>2.5099999999999998</v>
      </c>
      <c r="U12" s="138">
        <v>9.33</v>
      </c>
      <c r="V12" s="139">
        <v>4.6399999999999997</v>
      </c>
      <c r="W12" s="138">
        <v>3.29</v>
      </c>
      <c r="X12" s="140">
        <v>75</v>
      </c>
      <c r="Y12" s="141">
        <v>36</v>
      </c>
      <c r="Z12" s="141">
        <v>52</v>
      </c>
      <c r="AA12" s="141">
        <v>244</v>
      </c>
      <c r="AB12" s="141">
        <v>85</v>
      </c>
      <c r="AC12" s="142" t="s">
        <v>387</v>
      </c>
      <c r="AD12" s="143" t="s">
        <v>386</v>
      </c>
      <c r="AE12" s="144">
        <v>1</v>
      </c>
      <c r="AF12" s="145" t="s">
        <v>386</v>
      </c>
      <c r="AG12" s="145" t="s">
        <v>386</v>
      </c>
      <c r="AH12" s="143" t="s">
        <v>387</v>
      </c>
      <c r="AI12" s="143" t="s">
        <v>387</v>
      </c>
      <c r="AJ12" s="267">
        <v>4</v>
      </c>
      <c r="AK12" s="268" t="s">
        <v>388</v>
      </c>
      <c r="AL12" s="268" t="s">
        <v>389</v>
      </c>
      <c r="AM12" s="4" t="s">
        <v>387</v>
      </c>
      <c r="AP12" s="146">
        <v>9</v>
      </c>
      <c r="AQ12" s="146">
        <v>84</v>
      </c>
      <c r="AR12" s="147" t="s">
        <v>186</v>
      </c>
      <c r="AS12" s="148">
        <v>6.68</v>
      </c>
      <c r="AT12" s="148">
        <v>0.49</v>
      </c>
      <c r="AV12" s="149"/>
      <c r="BA12" s="149"/>
      <c r="BB12" s="149"/>
    </row>
    <row r="13" spans="1:54" x14ac:dyDescent="0.4">
      <c r="A13" s="129">
        <v>8</v>
      </c>
      <c r="B13" s="129">
        <v>8</v>
      </c>
      <c r="C13" s="130" t="s">
        <v>95</v>
      </c>
      <c r="D13" s="129" t="s">
        <v>69</v>
      </c>
      <c r="E13" s="130" t="s">
        <v>260</v>
      </c>
      <c r="F13" s="129" t="s">
        <v>105</v>
      </c>
      <c r="G13" s="129">
        <v>90</v>
      </c>
      <c r="H13" s="131" t="s">
        <v>128</v>
      </c>
      <c r="I13" s="129" t="s">
        <v>111</v>
      </c>
      <c r="J13" s="129">
        <v>12</v>
      </c>
      <c r="K13" s="129">
        <v>9</v>
      </c>
      <c r="L13" s="132">
        <v>2.21</v>
      </c>
      <c r="M13" s="132">
        <v>1.88</v>
      </c>
      <c r="N13" s="133">
        <v>0.4</v>
      </c>
      <c r="O13" s="134">
        <v>51758277</v>
      </c>
      <c r="P13" s="134">
        <v>1239507.3500000001</v>
      </c>
      <c r="Q13" s="135">
        <v>1</v>
      </c>
      <c r="R13" s="134">
        <v>5471493.5800000001</v>
      </c>
      <c r="S13" s="136">
        <v>-25230234.499999993</v>
      </c>
      <c r="T13" s="137">
        <v>2.74</v>
      </c>
      <c r="U13" s="138">
        <v>9.81</v>
      </c>
      <c r="V13" s="139">
        <v>0.79</v>
      </c>
      <c r="W13" s="138">
        <v>1.53</v>
      </c>
      <c r="X13" s="140">
        <v>87</v>
      </c>
      <c r="Y13" s="141">
        <v>58</v>
      </c>
      <c r="Z13" s="141">
        <v>57</v>
      </c>
      <c r="AA13" s="141">
        <v>255</v>
      </c>
      <c r="AB13" s="141">
        <v>78</v>
      </c>
      <c r="AC13" s="142" t="s">
        <v>387</v>
      </c>
      <c r="AD13" s="143" t="s">
        <v>387</v>
      </c>
      <c r="AE13" s="144">
        <v>1</v>
      </c>
      <c r="AF13" s="145" t="s">
        <v>386</v>
      </c>
      <c r="AG13" s="145" t="s">
        <v>386</v>
      </c>
      <c r="AH13" s="143" t="s">
        <v>387</v>
      </c>
      <c r="AI13" s="143" t="s">
        <v>387</v>
      </c>
      <c r="AJ13" s="267">
        <v>3</v>
      </c>
      <c r="AK13" s="268" t="s">
        <v>390</v>
      </c>
      <c r="AL13" s="268" t="s">
        <v>391</v>
      </c>
      <c r="AM13" s="4" t="s">
        <v>387</v>
      </c>
      <c r="AP13" s="146">
        <v>10</v>
      </c>
      <c r="AQ13" s="146">
        <v>69</v>
      </c>
      <c r="AR13" s="147" t="s">
        <v>124</v>
      </c>
      <c r="AS13" s="148">
        <v>6.01</v>
      </c>
      <c r="AT13" s="148">
        <v>1.66</v>
      </c>
      <c r="AV13" s="149"/>
      <c r="BA13" s="149"/>
      <c r="BB13" s="149"/>
    </row>
    <row r="14" spans="1:54" x14ac:dyDescent="0.4">
      <c r="A14" s="129">
        <v>9</v>
      </c>
      <c r="B14" s="129">
        <v>8</v>
      </c>
      <c r="C14" s="130" t="s">
        <v>95</v>
      </c>
      <c r="D14" s="129" t="s">
        <v>70</v>
      </c>
      <c r="E14" s="130" t="s">
        <v>261</v>
      </c>
      <c r="F14" s="129" t="s">
        <v>105</v>
      </c>
      <c r="G14" s="129">
        <v>48</v>
      </c>
      <c r="H14" s="131" t="s">
        <v>122</v>
      </c>
      <c r="I14" s="129" t="s">
        <v>109</v>
      </c>
      <c r="J14" s="129">
        <v>6</v>
      </c>
      <c r="K14" s="129">
        <v>6</v>
      </c>
      <c r="L14" s="132">
        <v>3.57</v>
      </c>
      <c r="M14" s="132">
        <v>3.19</v>
      </c>
      <c r="N14" s="133">
        <v>1.17</v>
      </c>
      <c r="O14" s="134">
        <v>27497391.25</v>
      </c>
      <c r="P14" s="134">
        <v>-6206315.7699999996</v>
      </c>
      <c r="Q14" s="135">
        <v>1</v>
      </c>
      <c r="R14" s="134">
        <v>-3769044.65</v>
      </c>
      <c r="S14" s="136">
        <v>1886248.8200000022</v>
      </c>
      <c r="T14" s="137">
        <v>-4.1900000000000004</v>
      </c>
      <c r="U14" s="138">
        <v>9.33</v>
      </c>
      <c r="V14" s="139">
        <v>-8.23</v>
      </c>
      <c r="W14" s="138">
        <v>3.29</v>
      </c>
      <c r="X14" s="140">
        <v>78</v>
      </c>
      <c r="Y14" s="141">
        <v>57</v>
      </c>
      <c r="Z14" s="141">
        <v>52</v>
      </c>
      <c r="AA14" s="141">
        <v>335</v>
      </c>
      <c r="AB14" s="141">
        <v>63</v>
      </c>
      <c r="AC14" s="142" t="s">
        <v>387</v>
      </c>
      <c r="AD14" s="143" t="s">
        <v>387</v>
      </c>
      <c r="AE14" s="144">
        <v>1</v>
      </c>
      <c r="AF14" s="145" t="s">
        <v>386</v>
      </c>
      <c r="AG14" s="145" t="s">
        <v>386</v>
      </c>
      <c r="AH14" s="143" t="s">
        <v>387</v>
      </c>
      <c r="AI14" s="143" t="s">
        <v>387</v>
      </c>
      <c r="AJ14" s="267">
        <v>3</v>
      </c>
      <c r="AK14" s="268" t="s">
        <v>390</v>
      </c>
      <c r="AL14" s="268" t="s">
        <v>391</v>
      </c>
      <c r="AM14" s="4" t="s">
        <v>387</v>
      </c>
      <c r="AP14" s="146">
        <v>12</v>
      </c>
      <c r="AQ14" s="146">
        <v>35</v>
      </c>
      <c r="AR14" s="147" t="s">
        <v>128</v>
      </c>
      <c r="AS14" s="148">
        <v>9.81</v>
      </c>
      <c r="AT14" s="148">
        <v>1.53</v>
      </c>
      <c r="AV14" s="149"/>
      <c r="BA14" s="149"/>
      <c r="BB14" s="149"/>
    </row>
    <row r="15" spans="1:54" x14ac:dyDescent="0.4">
      <c r="A15" s="129">
        <v>10</v>
      </c>
      <c r="B15" s="129">
        <v>8</v>
      </c>
      <c r="C15" s="130" t="s">
        <v>95</v>
      </c>
      <c r="D15" s="129" t="s">
        <v>71</v>
      </c>
      <c r="E15" s="130" t="s">
        <v>262</v>
      </c>
      <c r="F15" s="129" t="s">
        <v>105</v>
      </c>
      <c r="G15" s="129">
        <v>50</v>
      </c>
      <c r="H15" s="131" t="s">
        <v>122</v>
      </c>
      <c r="I15" s="129" t="s">
        <v>109</v>
      </c>
      <c r="J15" s="129">
        <v>6</v>
      </c>
      <c r="K15" s="129">
        <v>7</v>
      </c>
      <c r="L15" s="132">
        <v>4.03</v>
      </c>
      <c r="M15" s="132">
        <v>3.43</v>
      </c>
      <c r="N15" s="133">
        <v>0.77</v>
      </c>
      <c r="O15" s="134">
        <v>32719297.73</v>
      </c>
      <c r="P15" s="134">
        <v>-10549519.210000001</v>
      </c>
      <c r="Q15" s="135">
        <v>2</v>
      </c>
      <c r="R15" s="134">
        <v>-5050679.63</v>
      </c>
      <c r="S15" s="136">
        <v>-2408076.6400000006</v>
      </c>
      <c r="T15" s="137">
        <v>-5.19</v>
      </c>
      <c r="U15" s="138">
        <v>9.33</v>
      </c>
      <c r="V15" s="139">
        <v>-7.84</v>
      </c>
      <c r="W15" s="138">
        <v>3.29</v>
      </c>
      <c r="X15" s="140">
        <v>61</v>
      </c>
      <c r="Y15" s="141">
        <v>49</v>
      </c>
      <c r="Z15" s="141">
        <v>53</v>
      </c>
      <c r="AA15" s="141">
        <v>222</v>
      </c>
      <c r="AB15" s="141">
        <v>68</v>
      </c>
      <c r="AC15" s="142" t="s">
        <v>387</v>
      </c>
      <c r="AD15" s="143" t="s">
        <v>387</v>
      </c>
      <c r="AE15" s="144">
        <v>1</v>
      </c>
      <c r="AF15" s="145" t="s">
        <v>386</v>
      </c>
      <c r="AG15" s="145" t="s">
        <v>386</v>
      </c>
      <c r="AH15" s="143" t="s">
        <v>387</v>
      </c>
      <c r="AI15" s="143" t="s">
        <v>387</v>
      </c>
      <c r="AJ15" s="267">
        <v>3</v>
      </c>
      <c r="AK15" s="268" t="s">
        <v>390</v>
      </c>
      <c r="AL15" s="268" t="s">
        <v>404</v>
      </c>
      <c r="AM15" s="4" t="s">
        <v>387</v>
      </c>
      <c r="AP15" s="146">
        <v>13</v>
      </c>
      <c r="AQ15" s="146">
        <v>75</v>
      </c>
      <c r="AR15" s="147" t="s">
        <v>125</v>
      </c>
      <c r="AS15" s="148">
        <v>10.53</v>
      </c>
      <c r="AT15" s="148">
        <v>2.1</v>
      </c>
      <c r="AV15" s="149"/>
      <c r="BA15" s="149"/>
      <c r="BB15" s="149"/>
    </row>
    <row r="16" spans="1:54" x14ac:dyDescent="0.4">
      <c r="A16" s="129">
        <v>11</v>
      </c>
      <c r="B16" s="129">
        <v>8</v>
      </c>
      <c r="C16" s="130" t="s">
        <v>95</v>
      </c>
      <c r="D16" s="129" t="s">
        <v>76</v>
      </c>
      <c r="E16" s="130" t="s">
        <v>263</v>
      </c>
      <c r="F16" s="129" t="s">
        <v>105</v>
      </c>
      <c r="G16" s="129">
        <v>234</v>
      </c>
      <c r="H16" s="131" t="s">
        <v>125</v>
      </c>
      <c r="I16" s="129" t="s">
        <v>111</v>
      </c>
      <c r="J16" s="129">
        <v>13</v>
      </c>
      <c r="K16" s="129">
        <v>10</v>
      </c>
      <c r="L16" s="132">
        <v>1.26</v>
      </c>
      <c r="M16" s="132">
        <v>1.1100000000000001</v>
      </c>
      <c r="N16" s="133">
        <v>0.17</v>
      </c>
      <c r="O16" s="134">
        <v>22436930.5</v>
      </c>
      <c r="P16" s="134">
        <v>57940883.840000004</v>
      </c>
      <c r="Q16" s="135">
        <v>2</v>
      </c>
      <c r="R16" s="134">
        <v>38582409.840000004</v>
      </c>
      <c r="S16" s="136">
        <v>-70493082.090000004</v>
      </c>
      <c r="T16" s="137">
        <v>14.75</v>
      </c>
      <c r="U16" s="138">
        <v>10.53</v>
      </c>
      <c r="V16" s="139">
        <v>18.09</v>
      </c>
      <c r="W16" s="138">
        <v>2.1</v>
      </c>
      <c r="X16" s="140">
        <v>237</v>
      </c>
      <c r="Y16" s="141">
        <v>43</v>
      </c>
      <c r="Z16" s="141">
        <v>49</v>
      </c>
      <c r="AA16" s="141">
        <v>186</v>
      </c>
      <c r="AB16" s="141">
        <v>51</v>
      </c>
      <c r="AC16" s="142" t="s">
        <v>386</v>
      </c>
      <c r="AD16" s="143" t="s">
        <v>386</v>
      </c>
      <c r="AE16" s="144">
        <v>0</v>
      </c>
      <c r="AF16" s="145" t="s">
        <v>386</v>
      </c>
      <c r="AG16" s="145" t="s">
        <v>386</v>
      </c>
      <c r="AH16" s="143" t="s">
        <v>387</v>
      </c>
      <c r="AI16" s="143" t="s">
        <v>386</v>
      </c>
      <c r="AJ16" s="267">
        <v>5</v>
      </c>
      <c r="AK16" s="268" t="s">
        <v>397</v>
      </c>
      <c r="AL16" s="268" t="s">
        <v>398</v>
      </c>
      <c r="AM16" s="4" t="s">
        <v>386</v>
      </c>
      <c r="AP16" s="150">
        <v>14</v>
      </c>
      <c r="AQ16" s="150" t="s">
        <v>189</v>
      </c>
      <c r="AR16" s="151" t="s">
        <v>187</v>
      </c>
      <c r="AS16" s="152">
        <v>0</v>
      </c>
      <c r="AT16" s="152">
        <v>0</v>
      </c>
      <c r="AV16" s="149"/>
      <c r="BA16" s="149"/>
      <c r="BB16" s="149"/>
    </row>
    <row r="17" spans="1:54" x14ac:dyDescent="0.4">
      <c r="A17" s="129">
        <v>12</v>
      </c>
      <c r="B17" s="129">
        <v>8</v>
      </c>
      <c r="C17" s="130" t="s">
        <v>95</v>
      </c>
      <c r="D17" s="129" t="s">
        <v>87</v>
      </c>
      <c r="E17" s="130" t="s">
        <v>264</v>
      </c>
      <c r="F17" s="129" t="s">
        <v>105</v>
      </c>
      <c r="G17" s="129">
        <v>20</v>
      </c>
      <c r="H17" s="131" t="s">
        <v>126</v>
      </c>
      <c r="I17" s="129" t="s">
        <v>112</v>
      </c>
      <c r="J17" s="129">
        <v>2</v>
      </c>
      <c r="K17" s="129">
        <v>1</v>
      </c>
      <c r="L17" s="132">
        <v>1.34</v>
      </c>
      <c r="M17" s="132">
        <v>1.1299999999999999</v>
      </c>
      <c r="N17" s="133">
        <v>0.27</v>
      </c>
      <c r="O17" s="134">
        <v>4532803.51</v>
      </c>
      <c r="P17" s="134">
        <v>3503782.81</v>
      </c>
      <c r="Q17" s="135">
        <v>2</v>
      </c>
      <c r="R17" s="134">
        <v>5689909.8300000001</v>
      </c>
      <c r="S17" s="136">
        <v>-9464155.1500000004</v>
      </c>
      <c r="T17" s="137">
        <v>16.489999999999998</v>
      </c>
      <c r="U17" s="138">
        <v>8.57</v>
      </c>
      <c r="V17" s="139">
        <v>5.91</v>
      </c>
      <c r="W17" s="138">
        <v>-0.22</v>
      </c>
      <c r="X17" s="140">
        <v>319</v>
      </c>
      <c r="Y17" s="141">
        <v>46</v>
      </c>
      <c r="Z17" s="141">
        <v>65</v>
      </c>
      <c r="AA17" s="141">
        <v>73</v>
      </c>
      <c r="AB17" s="141">
        <v>89</v>
      </c>
      <c r="AC17" s="142" t="s">
        <v>386</v>
      </c>
      <c r="AD17" s="143" t="s">
        <v>386</v>
      </c>
      <c r="AE17" s="144">
        <v>0</v>
      </c>
      <c r="AF17" s="145" t="s">
        <v>386</v>
      </c>
      <c r="AG17" s="145" t="s">
        <v>387</v>
      </c>
      <c r="AH17" s="143" t="s">
        <v>386</v>
      </c>
      <c r="AI17" s="143" t="s">
        <v>387</v>
      </c>
      <c r="AJ17" s="267">
        <v>4</v>
      </c>
      <c r="AK17" s="268" t="s">
        <v>388</v>
      </c>
      <c r="AL17" s="268" t="s">
        <v>408</v>
      </c>
      <c r="AM17" s="4" t="s">
        <v>387</v>
      </c>
      <c r="AP17" s="146">
        <v>15</v>
      </c>
      <c r="AQ17" s="146">
        <v>41</v>
      </c>
      <c r="AR17" s="147" t="s">
        <v>130</v>
      </c>
      <c r="AS17" s="148">
        <v>16.16</v>
      </c>
      <c r="AT17" s="148">
        <v>4.5599999999999996</v>
      </c>
      <c r="AV17" s="149"/>
      <c r="BA17" s="149"/>
      <c r="BB17" s="149"/>
    </row>
    <row r="18" spans="1:54" x14ac:dyDescent="0.4">
      <c r="A18" s="129">
        <v>13</v>
      </c>
      <c r="B18" s="129">
        <v>8</v>
      </c>
      <c r="C18" s="130" t="s">
        <v>89</v>
      </c>
      <c r="D18" s="129" t="s">
        <v>37</v>
      </c>
      <c r="E18" s="130" t="s">
        <v>265</v>
      </c>
      <c r="F18" s="129" t="s">
        <v>106</v>
      </c>
      <c r="G18" s="129">
        <v>273</v>
      </c>
      <c r="H18" s="131" t="s">
        <v>121</v>
      </c>
      <c r="I18" s="129" t="s">
        <v>108</v>
      </c>
      <c r="J18" s="129">
        <v>16</v>
      </c>
      <c r="K18" s="129">
        <v>12</v>
      </c>
      <c r="L18" s="132">
        <v>3.13</v>
      </c>
      <c r="M18" s="132">
        <v>2.78</v>
      </c>
      <c r="N18" s="133">
        <v>1.23</v>
      </c>
      <c r="O18" s="134">
        <v>219445081.53</v>
      </c>
      <c r="P18" s="134">
        <v>-12028829.119999999</v>
      </c>
      <c r="Q18" s="135">
        <v>1</v>
      </c>
      <c r="R18" s="134">
        <v>58325890.210000001</v>
      </c>
      <c r="S18" s="136">
        <v>23693772.089999989</v>
      </c>
      <c r="T18" s="137">
        <v>10.75</v>
      </c>
      <c r="U18" s="138">
        <v>13.81</v>
      </c>
      <c r="V18" s="139">
        <v>-1.68</v>
      </c>
      <c r="W18" s="138">
        <v>3.41</v>
      </c>
      <c r="X18" s="140">
        <v>66</v>
      </c>
      <c r="Y18" s="141">
        <v>74</v>
      </c>
      <c r="Z18" s="141">
        <v>65</v>
      </c>
      <c r="AA18" s="141">
        <v>105</v>
      </c>
      <c r="AB18" s="141">
        <v>56</v>
      </c>
      <c r="AC18" s="142" t="s">
        <v>387</v>
      </c>
      <c r="AD18" s="143" t="s">
        <v>387</v>
      </c>
      <c r="AE18" s="144">
        <v>1</v>
      </c>
      <c r="AF18" s="145" t="s">
        <v>387</v>
      </c>
      <c r="AG18" s="145" t="s">
        <v>387</v>
      </c>
      <c r="AH18" s="143" t="s">
        <v>386</v>
      </c>
      <c r="AI18" s="143" t="s">
        <v>386</v>
      </c>
      <c r="AJ18" s="267">
        <v>3</v>
      </c>
      <c r="AK18" s="268" t="s">
        <v>390</v>
      </c>
      <c r="AL18" s="268" t="s">
        <v>391</v>
      </c>
      <c r="AM18" s="4" t="s">
        <v>387</v>
      </c>
      <c r="AP18" s="146">
        <v>16</v>
      </c>
      <c r="AQ18" s="146">
        <v>29</v>
      </c>
      <c r="AR18" s="147" t="s">
        <v>121</v>
      </c>
      <c r="AS18" s="148">
        <v>13.81</v>
      </c>
      <c r="AT18" s="148">
        <v>3.41</v>
      </c>
      <c r="AV18" s="149"/>
      <c r="BA18" s="149"/>
      <c r="BB18" s="149"/>
    </row>
    <row r="19" spans="1:54" x14ac:dyDescent="0.4">
      <c r="A19" s="129">
        <v>14</v>
      </c>
      <c r="B19" s="129">
        <v>8</v>
      </c>
      <c r="C19" s="130" t="s">
        <v>89</v>
      </c>
      <c r="D19" s="129" t="s">
        <v>38</v>
      </c>
      <c r="E19" s="130" t="s">
        <v>266</v>
      </c>
      <c r="F19" s="129" t="s">
        <v>105</v>
      </c>
      <c r="G19" s="129">
        <v>37</v>
      </c>
      <c r="H19" s="131" t="s">
        <v>122</v>
      </c>
      <c r="I19" s="129" t="s">
        <v>109</v>
      </c>
      <c r="J19" s="129">
        <v>6</v>
      </c>
      <c r="K19" s="129">
        <v>7</v>
      </c>
      <c r="L19" s="132">
        <v>3.84</v>
      </c>
      <c r="M19" s="132">
        <v>3.52</v>
      </c>
      <c r="N19" s="133">
        <v>1.43</v>
      </c>
      <c r="O19" s="134">
        <v>41348314.990000002</v>
      </c>
      <c r="P19" s="134">
        <v>3876248.9</v>
      </c>
      <c r="Q19" s="135">
        <v>0</v>
      </c>
      <c r="R19" s="134">
        <v>6761129.6799999997</v>
      </c>
      <c r="S19" s="136">
        <v>6332261.8299999963</v>
      </c>
      <c r="T19" s="137">
        <v>6.56</v>
      </c>
      <c r="U19" s="138">
        <v>9.33</v>
      </c>
      <c r="V19" s="139">
        <v>4.8099999999999996</v>
      </c>
      <c r="W19" s="138">
        <v>3.29</v>
      </c>
      <c r="X19" s="140">
        <v>68</v>
      </c>
      <c r="Y19" s="141">
        <v>48</v>
      </c>
      <c r="Z19" s="141">
        <v>53</v>
      </c>
      <c r="AA19" s="141">
        <v>105</v>
      </c>
      <c r="AB19" s="141">
        <v>52</v>
      </c>
      <c r="AC19" s="142" t="s">
        <v>387</v>
      </c>
      <c r="AD19" s="143" t="s">
        <v>386</v>
      </c>
      <c r="AE19" s="144">
        <v>1</v>
      </c>
      <c r="AF19" s="145" t="s">
        <v>386</v>
      </c>
      <c r="AG19" s="145" t="s">
        <v>386</v>
      </c>
      <c r="AH19" s="143" t="s">
        <v>386</v>
      </c>
      <c r="AI19" s="143" t="s">
        <v>386</v>
      </c>
      <c r="AJ19" s="267">
        <v>6</v>
      </c>
      <c r="AK19" s="268" t="s">
        <v>399</v>
      </c>
      <c r="AL19" s="268" t="s">
        <v>406</v>
      </c>
      <c r="AM19" s="4" t="s">
        <v>386</v>
      </c>
      <c r="AP19" s="146">
        <v>17</v>
      </c>
      <c r="AQ19" s="146">
        <v>27</v>
      </c>
      <c r="AR19" s="147" t="s">
        <v>127</v>
      </c>
      <c r="AS19" s="148">
        <v>14.66</v>
      </c>
      <c r="AT19" s="148">
        <v>3.99</v>
      </c>
      <c r="AV19" s="149"/>
      <c r="BA19" s="149"/>
      <c r="BB19" s="149"/>
    </row>
    <row r="20" spans="1:54" x14ac:dyDescent="0.4">
      <c r="A20" s="129">
        <v>15</v>
      </c>
      <c r="B20" s="129">
        <v>8</v>
      </c>
      <c r="C20" s="130" t="s">
        <v>89</v>
      </c>
      <c r="D20" s="129" t="s">
        <v>40</v>
      </c>
      <c r="E20" s="130" t="s">
        <v>267</v>
      </c>
      <c r="F20" s="129" t="s">
        <v>105</v>
      </c>
      <c r="G20" s="129">
        <v>73</v>
      </c>
      <c r="H20" s="131" t="s">
        <v>186</v>
      </c>
      <c r="I20" s="129" t="s">
        <v>110</v>
      </c>
      <c r="J20" s="129">
        <v>9</v>
      </c>
      <c r="K20" s="129">
        <v>9</v>
      </c>
      <c r="L20" s="132">
        <v>1.57</v>
      </c>
      <c r="M20" s="132">
        <v>1.4</v>
      </c>
      <c r="N20" s="133">
        <v>0.37</v>
      </c>
      <c r="O20" s="134">
        <v>17727236.629999999</v>
      </c>
      <c r="P20" s="134">
        <v>4866841.71</v>
      </c>
      <c r="Q20" s="135">
        <v>1</v>
      </c>
      <c r="R20" s="134">
        <v>6461267.6399999997</v>
      </c>
      <c r="S20" s="136">
        <v>-19101226.380000003</v>
      </c>
      <c r="T20" s="137">
        <v>4.53</v>
      </c>
      <c r="U20" s="138">
        <v>6.68</v>
      </c>
      <c r="V20" s="139">
        <v>5.33</v>
      </c>
      <c r="W20" s="138">
        <v>0.49</v>
      </c>
      <c r="X20" s="140">
        <v>113</v>
      </c>
      <c r="Y20" s="141">
        <v>44</v>
      </c>
      <c r="Z20" s="141">
        <v>46</v>
      </c>
      <c r="AA20" s="141">
        <v>83</v>
      </c>
      <c r="AB20" s="141">
        <v>59</v>
      </c>
      <c r="AC20" s="142" t="s">
        <v>387</v>
      </c>
      <c r="AD20" s="143" t="s">
        <v>386</v>
      </c>
      <c r="AE20" s="144">
        <v>1</v>
      </c>
      <c r="AF20" s="145" t="s">
        <v>386</v>
      </c>
      <c r="AG20" s="145" t="s">
        <v>386</v>
      </c>
      <c r="AH20" s="143" t="s">
        <v>386</v>
      </c>
      <c r="AI20" s="143" t="s">
        <v>386</v>
      </c>
      <c r="AJ20" s="267">
        <v>6</v>
      </c>
      <c r="AK20" s="268" t="s">
        <v>399</v>
      </c>
      <c r="AL20" s="268" t="s">
        <v>400</v>
      </c>
      <c r="AM20" s="4" t="s">
        <v>386</v>
      </c>
      <c r="AP20" s="146">
        <v>18</v>
      </c>
      <c r="AQ20" s="146">
        <v>12</v>
      </c>
      <c r="AR20" s="147" t="s">
        <v>188</v>
      </c>
      <c r="AS20" s="148">
        <v>9.92</v>
      </c>
      <c r="AT20" s="148">
        <v>2.48</v>
      </c>
      <c r="AV20" s="149"/>
      <c r="BA20" s="149"/>
      <c r="BB20" s="149"/>
    </row>
    <row r="21" spans="1:54" x14ac:dyDescent="0.4">
      <c r="A21" s="129">
        <v>16</v>
      </c>
      <c r="B21" s="129">
        <v>8</v>
      </c>
      <c r="C21" s="130" t="s">
        <v>89</v>
      </c>
      <c r="D21" s="129" t="s">
        <v>43</v>
      </c>
      <c r="E21" s="130" t="s">
        <v>268</v>
      </c>
      <c r="F21" s="129" t="s">
        <v>105</v>
      </c>
      <c r="G21" s="129">
        <v>125</v>
      </c>
      <c r="H21" s="131" t="s">
        <v>125</v>
      </c>
      <c r="I21" s="129" t="s">
        <v>111</v>
      </c>
      <c r="J21" s="129">
        <v>13</v>
      </c>
      <c r="K21" s="129">
        <v>10</v>
      </c>
      <c r="L21" s="132">
        <v>3.75</v>
      </c>
      <c r="M21" s="132">
        <v>3.41</v>
      </c>
      <c r="N21" s="133">
        <v>0.84</v>
      </c>
      <c r="O21" s="134">
        <v>87572898.019999996</v>
      </c>
      <c r="P21" s="134">
        <v>14038007.84</v>
      </c>
      <c r="Q21" s="135">
        <v>0</v>
      </c>
      <c r="R21" s="134">
        <v>21545550.59</v>
      </c>
      <c r="S21" s="136">
        <v>-4892660.099999994</v>
      </c>
      <c r="T21" s="137">
        <v>11.89</v>
      </c>
      <c r="U21" s="138">
        <v>10.53</v>
      </c>
      <c r="V21" s="139">
        <v>6.19</v>
      </c>
      <c r="W21" s="138">
        <v>2.1</v>
      </c>
      <c r="X21" s="140">
        <v>127</v>
      </c>
      <c r="Y21" s="141">
        <v>287</v>
      </c>
      <c r="Z21" s="141">
        <v>77</v>
      </c>
      <c r="AA21" s="141">
        <v>115</v>
      </c>
      <c r="AB21" s="141">
        <v>62</v>
      </c>
      <c r="AC21" s="142" t="s">
        <v>386</v>
      </c>
      <c r="AD21" s="143" t="s">
        <v>386</v>
      </c>
      <c r="AE21" s="144">
        <v>0</v>
      </c>
      <c r="AF21" s="145" t="s">
        <v>387</v>
      </c>
      <c r="AG21" s="145" t="s">
        <v>387</v>
      </c>
      <c r="AH21" s="143" t="s">
        <v>386</v>
      </c>
      <c r="AI21" s="143" t="s">
        <v>387</v>
      </c>
      <c r="AJ21" s="267">
        <v>3</v>
      </c>
      <c r="AK21" s="268" t="s">
        <v>390</v>
      </c>
      <c r="AL21" s="268" t="s">
        <v>395</v>
      </c>
      <c r="AM21" s="4" t="s">
        <v>387</v>
      </c>
      <c r="AP21" s="146">
        <v>19</v>
      </c>
      <c r="AQ21" s="146">
        <v>19</v>
      </c>
      <c r="AR21" s="147" t="s">
        <v>129</v>
      </c>
      <c r="AS21" s="148">
        <v>13.36</v>
      </c>
      <c r="AT21" s="148">
        <v>4.01</v>
      </c>
      <c r="AV21" s="149"/>
      <c r="BA21" s="149"/>
      <c r="BB21" s="149"/>
    </row>
    <row r="22" spans="1:54" x14ac:dyDescent="0.4">
      <c r="A22" s="129">
        <v>17</v>
      </c>
      <c r="B22" s="129">
        <v>8</v>
      </c>
      <c r="C22" s="130" t="s">
        <v>89</v>
      </c>
      <c r="D22" s="129" t="s">
        <v>44</v>
      </c>
      <c r="E22" s="130" t="s">
        <v>269</v>
      </c>
      <c r="F22" s="129" t="s">
        <v>105</v>
      </c>
      <c r="G22" s="129">
        <v>41</v>
      </c>
      <c r="H22" s="131" t="s">
        <v>122</v>
      </c>
      <c r="I22" s="129" t="s">
        <v>109</v>
      </c>
      <c r="J22" s="129">
        <v>6</v>
      </c>
      <c r="K22" s="129">
        <v>6</v>
      </c>
      <c r="L22" s="132">
        <v>3.68</v>
      </c>
      <c r="M22" s="132">
        <v>3.26</v>
      </c>
      <c r="N22" s="133">
        <v>1.1000000000000001</v>
      </c>
      <c r="O22" s="134">
        <v>34287137.579999998</v>
      </c>
      <c r="P22" s="134">
        <v>-2054692.55</v>
      </c>
      <c r="Q22" s="135">
        <v>1</v>
      </c>
      <c r="R22" s="134">
        <v>2477227.66</v>
      </c>
      <c r="S22" s="136">
        <v>1403944.2400000002</v>
      </c>
      <c r="T22" s="137">
        <v>2.64</v>
      </c>
      <c r="U22" s="138">
        <v>9.33</v>
      </c>
      <c r="V22" s="139">
        <v>-2.34</v>
      </c>
      <c r="W22" s="138">
        <v>3.29</v>
      </c>
      <c r="X22" s="140">
        <v>86</v>
      </c>
      <c r="Y22" s="141">
        <v>69</v>
      </c>
      <c r="Z22" s="141">
        <v>34</v>
      </c>
      <c r="AA22" s="141">
        <v>86</v>
      </c>
      <c r="AB22" s="141">
        <v>52</v>
      </c>
      <c r="AC22" s="142" t="s">
        <v>387</v>
      </c>
      <c r="AD22" s="143" t="s">
        <v>387</v>
      </c>
      <c r="AE22" s="144">
        <v>1</v>
      </c>
      <c r="AF22" s="145" t="s">
        <v>387</v>
      </c>
      <c r="AG22" s="145" t="s">
        <v>386</v>
      </c>
      <c r="AH22" s="143" t="s">
        <v>386</v>
      </c>
      <c r="AI22" s="143" t="s">
        <v>386</v>
      </c>
      <c r="AJ22" s="267">
        <v>4</v>
      </c>
      <c r="AK22" s="268" t="s">
        <v>388</v>
      </c>
      <c r="AL22" s="268" t="s">
        <v>394</v>
      </c>
      <c r="AM22" s="4" t="s">
        <v>387</v>
      </c>
      <c r="AP22" s="146">
        <v>20</v>
      </c>
      <c r="AQ22" s="146">
        <v>4</v>
      </c>
      <c r="AR22" s="147" t="s">
        <v>132</v>
      </c>
      <c r="AS22" s="148">
        <v>9.1300000000000008</v>
      </c>
      <c r="AT22" s="148">
        <v>1.79</v>
      </c>
      <c r="AV22" s="149"/>
      <c r="BA22" s="149"/>
      <c r="BB22" s="149"/>
    </row>
    <row r="23" spans="1:54" x14ac:dyDescent="0.4">
      <c r="A23" s="129">
        <v>18</v>
      </c>
      <c r="B23" s="129">
        <v>8</v>
      </c>
      <c r="C23" s="130" t="s">
        <v>89</v>
      </c>
      <c r="D23" s="129" t="s">
        <v>45</v>
      </c>
      <c r="E23" s="130" t="s">
        <v>270</v>
      </c>
      <c r="F23" s="129" t="s">
        <v>105</v>
      </c>
      <c r="G23" s="129">
        <v>52</v>
      </c>
      <c r="H23" s="131" t="s">
        <v>122</v>
      </c>
      <c r="I23" s="129" t="s">
        <v>109</v>
      </c>
      <c r="J23" s="129">
        <v>6</v>
      </c>
      <c r="K23" s="129">
        <v>7</v>
      </c>
      <c r="L23" s="132">
        <v>5.03</v>
      </c>
      <c r="M23" s="132">
        <v>4.51</v>
      </c>
      <c r="N23" s="133">
        <v>1.7</v>
      </c>
      <c r="O23" s="134">
        <v>50344307.82</v>
      </c>
      <c r="P23" s="134">
        <v>19340082.949999999</v>
      </c>
      <c r="Q23" s="135">
        <v>0</v>
      </c>
      <c r="R23" s="134">
        <v>22804043.539999999</v>
      </c>
      <c r="S23" s="136">
        <v>8846769.9299999978</v>
      </c>
      <c r="T23" s="137">
        <v>20.58</v>
      </c>
      <c r="U23" s="138">
        <v>9.33</v>
      </c>
      <c r="V23" s="139">
        <v>18.38</v>
      </c>
      <c r="W23" s="138">
        <v>3.29</v>
      </c>
      <c r="X23" s="140">
        <v>68</v>
      </c>
      <c r="Y23" s="141">
        <v>74</v>
      </c>
      <c r="Z23" s="141">
        <v>38</v>
      </c>
      <c r="AA23" s="141">
        <v>99</v>
      </c>
      <c r="AB23" s="141">
        <v>90</v>
      </c>
      <c r="AC23" s="142" t="s">
        <v>386</v>
      </c>
      <c r="AD23" s="143" t="s">
        <v>386</v>
      </c>
      <c r="AE23" s="144">
        <v>1</v>
      </c>
      <c r="AF23" s="145" t="s">
        <v>387</v>
      </c>
      <c r="AG23" s="145" t="s">
        <v>386</v>
      </c>
      <c r="AH23" s="143" t="s">
        <v>386</v>
      </c>
      <c r="AI23" s="143" t="s">
        <v>387</v>
      </c>
      <c r="AJ23" s="267">
        <v>5</v>
      </c>
      <c r="AK23" s="268" t="s">
        <v>397</v>
      </c>
      <c r="AL23" s="268" t="s">
        <v>401</v>
      </c>
      <c r="AM23" s="4" t="s">
        <v>386</v>
      </c>
      <c r="AP23" s="153" t="s">
        <v>385</v>
      </c>
      <c r="AQ23" s="153">
        <v>902</v>
      </c>
      <c r="AR23" s="154"/>
      <c r="AS23" s="155"/>
      <c r="AT23" s="155"/>
      <c r="AV23" s="149"/>
      <c r="BA23" s="149"/>
      <c r="BB23" s="149"/>
    </row>
    <row r="24" spans="1:54" x14ac:dyDescent="0.4">
      <c r="A24" s="129">
        <v>19</v>
      </c>
      <c r="B24" s="129">
        <v>8</v>
      </c>
      <c r="C24" s="130" t="s">
        <v>89</v>
      </c>
      <c r="D24" s="129" t="s">
        <v>46</v>
      </c>
      <c r="E24" s="130" t="s">
        <v>271</v>
      </c>
      <c r="F24" s="129" t="s">
        <v>105</v>
      </c>
      <c r="G24" s="129">
        <v>38</v>
      </c>
      <c r="H24" s="131" t="s">
        <v>122</v>
      </c>
      <c r="I24" s="129" t="s">
        <v>109</v>
      </c>
      <c r="J24" s="129">
        <v>6</v>
      </c>
      <c r="K24" s="129">
        <v>6</v>
      </c>
      <c r="L24" s="132">
        <v>2.04</v>
      </c>
      <c r="M24" s="132">
        <v>1.87</v>
      </c>
      <c r="N24" s="133">
        <v>0.73</v>
      </c>
      <c r="O24" s="134">
        <v>21811849.73</v>
      </c>
      <c r="P24" s="134">
        <v>-3493760.11</v>
      </c>
      <c r="Q24" s="135">
        <v>2</v>
      </c>
      <c r="R24" s="134">
        <v>-706538.25</v>
      </c>
      <c r="S24" s="136">
        <v>-5580508.4699999951</v>
      </c>
      <c r="T24" s="137">
        <v>-0.86</v>
      </c>
      <c r="U24" s="138">
        <v>9.33</v>
      </c>
      <c r="V24" s="139">
        <v>-5.83</v>
      </c>
      <c r="W24" s="138">
        <v>3.29</v>
      </c>
      <c r="X24" s="140">
        <v>45</v>
      </c>
      <c r="Y24" s="141">
        <v>55</v>
      </c>
      <c r="Z24" s="141">
        <v>83</v>
      </c>
      <c r="AA24" s="141">
        <v>93</v>
      </c>
      <c r="AB24" s="141">
        <v>55</v>
      </c>
      <c r="AC24" s="142" t="s">
        <v>387</v>
      </c>
      <c r="AD24" s="143" t="s">
        <v>387</v>
      </c>
      <c r="AE24" s="144">
        <v>1</v>
      </c>
      <c r="AF24" s="145" t="s">
        <v>386</v>
      </c>
      <c r="AG24" s="145" t="s">
        <v>387</v>
      </c>
      <c r="AH24" s="143" t="s">
        <v>386</v>
      </c>
      <c r="AI24" s="143" t="s">
        <v>386</v>
      </c>
      <c r="AJ24" s="267">
        <v>4</v>
      </c>
      <c r="AK24" s="268" t="s">
        <v>388</v>
      </c>
      <c r="AL24" s="268" t="s">
        <v>408</v>
      </c>
      <c r="AM24" s="4" t="s">
        <v>387</v>
      </c>
      <c r="AV24" s="149"/>
    </row>
    <row r="25" spans="1:54" x14ac:dyDescent="0.4">
      <c r="A25" s="129">
        <v>20</v>
      </c>
      <c r="B25" s="129">
        <v>8</v>
      </c>
      <c r="C25" s="130" t="s">
        <v>89</v>
      </c>
      <c r="D25" s="129" t="s">
        <v>47</v>
      </c>
      <c r="E25" s="130" t="s">
        <v>272</v>
      </c>
      <c r="F25" s="129" t="s">
        <v>105</v>
      </c>
      <c r="G25" s="129">
        <v>32</v>
      </c>
      <c r="H25" s="131" t="s">
        <v>126</v>
      </c>
      <c r="I25" s="129" t="s">
        <v>112</v>
      </c>
      <c r="J25" s="129">
        <v>2</v>
      </c>
      <c r="K25" s="129">
        <v>2</v>
      </c>
      <c r="L25" s="132">
        <v>1.58</v>
      </c>
      <c r="M25" s="132">
        <v>1.38</v>
      </c>
      <c r="N25" s="133">
        <v>0.19</v>
      </c>
      <c r="O25" s="134">
        <v>6450640.3399999999</v>
      </c>
      <c r="P25" s="134">
        <v>438514.81</v>
      </c>
      <c r="Q25" s="135">
        <v>1</v>
      </c>
      <c r="R25" s="134">
        <v>5219702.97</v>
      </c>
      <c r="S25" s="136">
        <v>-8851083.9700000025</v>
      </c>
      <c r="T25" s="137">
        <v>10.4</v>
      </c>
      <c r="U25" s="138">
        <v>8.57</v>
      </c>
      <c r="V25" s="139">
        <v>1.19</v>
      </c>
      <c r="W25" s="138">
        <v>-0.22</v>
      </c>
      <c r="X25" s="140">
        <v>171</v>
      </c>
      <c r="Y25" s="141">
        <v>28</v>
      </c>
      <c r="Z25" s="141">
        <v>33</v>
      </c>
      <c r="AA25" s="141">
        <v>74</v>
      </c>
      <c r="AB25" s="141">
        <v>65</v>
      </c>
      <c r="AC25" s="142" t="s">
        <v>386</v>
      </c>
      <c r="AD25" s="143" t="s">
        <v>386</v>
      </c>
      <c r="AE25" s="144">
        <v>1</v>
      </c>
      <c r="AF25" s="145" t="s">
        <v>386</v>
      </c>
      <c r="AG25" s="145" t="s">
        <v>386</v>
      </c>
      <c r="AH25" s="143" t="s">
        <v>386</v>
      </c>
      <c r="AI25" s="143" t="s">
        <v>387</v>
      </c>
      <c r="AJ25" s="267">
        <v>6</v>
      </c>
      <c r="AK25" s="268" t="s">
        <v>399</v>
      </c>
      <c r="AL25" s="268" t="s">
        <v>400</v>
      </c>
      <c r="AM25" s="4" t="s">
        <v>386</v>
      </c>
      <c r="AV25" s="149"/>
    </row>
    <row r="26" spans="1:54" x14ac:dyDescent="0.4">
      <c r="A26" s="129">
        <v>21</v>
      </c>
      <c r="B26" s="129">
        <v>8</v>
      </c>
      <c r="C26" s="130" t="s">
        <v>92</v>
      </c>
      <c r="D26" s="129" t="s">
        <v>2</v>
      </c>
      <c r="E26" s="130" t="s">
        <v>273</v>
      </c>
      <c r="F26" s="129" t="s">
        <v>106</v>
      </c>
      <c r="G26" s="129">
        <v>558</v>
      </c>
      <c r="H26" s="131" t="s">
        <v>127</v>
      </c>
      <c r="I26" s="129" t="s">
        <v>108</v>
      </c>
      <c r="J26" s="129">
        <v>17</v>
      </c>
      <c r="K26" s="129">
        <v>13</v>
      </c>
      <c r="L26" s="132">
        <v>2.48</v>
      </c>
      <c r="M26" s="132">
        <v>2.2599999999999998</v>
      </c>
      <c r="N26" s="133">
        <v>0.7</v>
      </c>
      <c r="O26" s="134">
        <v>393687365.29000002</v>
      </c>
      <c r="P26" s="134">
        <v>645950058.12</v>
      </c>
      <c r="Q26" s="135">
        <v>1</v>
      </c>
      <c r="R26" s="134">
        <v>710996217.02999997</v>
      </c>
      <c r="S26" s="136">
        <v>-78697540.440000027</v>
      </c>
      <c r="T26" s="137">
        <v>63.56</v>
      </c>
      <c r="U26" s="138">
        <v>14.66</v>
      </c>
      <c r="V26" s="139">
        <v>39.08</v>
      </c>
      <c r="W26" s="138">
        <v>3.99</v>
      </c>
      <c r="X26" s="140">
        <v>176</v>
      </c>
      <c r="Y26" s="141">
        <v>83</v>
      </c>
      <c r="Z26" s="141">
        <v>54</v>
      </c>
      <c r="AA26" s="141">
        <v>82</v>
      </c>
      <c r="AB26" s="141">
        <v>48</v>
      </c>
      <c r="AC26" s="142" t="s">
        <v>386</v>
      </c>
      <c r="AD26" s="143" t="s">
        <v>386</v>
      </c>
      <c r="AE26" s="144">
        <v>1</v>
      </c>
      <c r="AF26" s="145" t="s">
        <v>387</v>
      </c>
      <c r="AG26" s="145" t="s">
        <v>386</v>
      </c>
      <c r="AH26" s="143" t="s">
        <v>386</v>
      </c>
      <c r="AI26" s="143" t="s">
        <v>386</v>
      </c>
      <c r="AJ26" s="267">
        <v>6</v>
      </c>
      <c r="AK26" s="268" t="s">
        <v>399</v>
      </c>
      <c r="AL26" s="268" t="s">
        <v>400</v>
      </c>
      <c r="AM26" s="4" t="s">
        <v>386</v>
      </c>
      <c r="AV26" s="149"/>
    </row>
    <row r="27" spans="1:54" x14ac:dyDescent="0.4">
      <c r="A27" s="129">
        <v>22</v>
      </c>
      <c r="B27" s="129">
        <v>8</v>
      </c>
      <c r="C27" s="130" t="s">
        <v>92</v>
      </c>
      <c r="D27" s="129" t="s">
        <v>27</v>
      </c>
      <c r="E27" s="130" t="s">
        <v>274</v>
      </c>
      <c r="F27" s="129" t="s">
        <v>105</v>
      </c>
      <c r="G27" s="129">
        <v>30</v>
      </c>
      <c r="H27" s="131" t="s">
        <v>123</v>
      </c>
      <c r="I27" s="129" t="s">
        <v>109</v>
      </c>
      <c r="J27" s="129">
        <v>5</v>
      </c>
      <c r="K27" s="129">
        <v>5</v>
      </c>
      <c r="L27" s="132">
        <v>4.0199999999999996</v>
      </c>
      <c r="M27" s="132">
        <v>3.84</v>
      </c>
      <c r="N27" s="133">
        <v>2.1800000000000002</v>
      </c>
      <c r="O27" s="134">
        <v>40079453.340000004</v>
      </c>
      <c r="P27" s="134">
        <v>537572.75</v>
      </c>
      <c r="Q27" s="135">
        <v>0</v>
      </c>
      <c r="R27" s="134">
        <v>4105919.43</v>
      </c>
      <c r="S27" s="136">
        <v>15695051.039999997</v>
      </c>
      <c r="T27" s="137">
        <v>5.81</v>
      </c>
      <c r="U27" s="138">
        <v>6.24</v>
      </c>
      <c r="V27" s="156">
        <v>0.55000000000000004</v>
      </c>
      <c r="W27" s="138">
        <v>0.73</v>
      </c>
      <c r="X27" s="140">
        <v>79</v>
      </c>
      <c r="Y27" s="141">
        <v>27</v>
      </c>
      <c r="Z27" s="141">
        <v>46</v>
      </c>
      <c r="AA27" s="141">
        <v>119</v>
      </c>
      <c r="AB27" s="141">
        <v>45</v>
      </c>
      <c r="AC27" s="142" t="s">
        <v>387</v>
      </c>
      <c r="AD27" s="143" t="s">
        <v>387</v>
      </c>
      <c r="AE27" s="144">
        <v>1</v>
      </c>
      <c r="AF27" s="145" t="s">
        <v>386</v>
      </c>
      <c r="AG27" s="145" t="s">
        <v>386</v>
      </c>
      <c r="AH27" s="143" t="s">
        <v>386</v>
      </c>
      <c r="AI27" s="143" t="s">
        <v>386</v>
      </c>
      <c r="AJ27" s="267">
        <v>5</v>
      </c>
      <c r="AK27" s="268" t="s">
        <v>397</v>
      </c>
      <c r="AL27" s="268" t="s">
        <v>401</v>
      </c>
      <c r="AM27" s="4" t="s">
        <v>386</v>
      </c>
      <c r="AV27" s="149"/>
    </row>
    <row r="28" spans="1:54" x14ac:dyDescent="0.4">
      <c r="A28" s="129">
        <v>23</v>
      </c>
      <c r="B28" s="129">
        <v>8</v>
      </c>
      <c r="C28" s="130" t="s">
        <v>92</v>
      </c>
      <c r="D28" s="129" t="s">
        <v>28</v>
      </c>
      <c r="E28" s="130" t="s">
        <v>275</v>
      </c>
      <c r="F28" s="129" t="s">
        <v>105</v>
      </c>
      <c r="G28" s="129">
        <v>59</v>
      </c>
      <c r="H28" s="131" t="s">
        <v>122</v>
      </c>
      <c r="I28" s="129" t="s">
        <v>109</v>
      </c>
      <c r="J28" s="129">
        <v>6</v>
      </c>
      <c r="K28" s="129">
        <v>8</v>
      </c>
      <c r="L28" s="132">
        <v>1.85</v>
      </c>
      <c r="M28" s="132">
        <v>1.61</v>
      </c>
      <c r="N28" s="133">
        <v>0.33</v>
      </c>
      <c r="O28" s="134">
        <v>31893823.600000001</v>
      </c>
      <c r="P28" s="134">
        <v>22347496.399999999</v>
      </c>
      <c r="Q28" s="135">
        <v>1</v>
      </c>
      <c r="R28" s="134">
        <v>27951642.890000001</v>
      </c>
      <c r="S28" s="136">
        <v>-24963232.609999999</v>
      </c>
      <c r="T28" s="137">
        <v>21.36</v>
      </c>
      <c r="U28" s="138">
        <v>9.33</v>
      </c>
      <c r="V28" s="139">
        <v>12.07</v>
      </c>
      <c r="W28" s="138">
        <v>3.29</v>
      </c>
      <c r="X28" s="140">
        <v>251</v>
      </c>
      <c r="Y28" s="141">
        <v>36</v>
      </c>
      <c r="Z28" s="141">
        <v>63</v>
      </c>
      <c r="AA28" s="141">
        <v>90</v>
      </c>
      <c r="AB28" s="141">
        <v>82</v>
      </c>
      <c r="AC28" s="142" t="s">
        <v>386</v>
      </c>
      <c r="AD28" s="143" t="s">
        <v>386</v>
      </c>
      <c r="AE28" s="144">
        <v>0</v>
      </c>
      <c r="AF28" s="145" t="s">
        <v>386</v>
      </c>
      <c r="AG28" s="145" t="s">
        <v>387</v>
      </c>
      <c r="AH28" s="143" t="s">
        <v>386</v>
      </c>
      <c r="AI28" s="143" t="s">
        <v>387</v>
      </c>
      <c r="AJ28" s="267">
        <v>4</v>
      </c>
      <c r="AK28" s="268" t="s">
        <v>388</v>
      </c>
      <c r="AL28" s="268" t="s">
        <v>394</v>
      </c>
      <c r="AM28" s="4" t="s">
        <v>387</v>
      </c>
      <c r="AV28" s="149"/>
    </row>
    <row r="29" spans="1:54" x14ac:dyDescent="0.4">
      <c r="A29" s="129">
        <v>24</v>
      </c>
      <c r="B29" s="129">
        <v>8</v>
      </c>
      <c r="C29" s="130" t="s">
        <v>92</v>
      </c>
      <c r="D29" s="129" t="s">
        <v>29</v>
      </c>
      <c r="E29" s="130" t="s">
        <v>276</v>
      </c>
      <c r="F29" s="129" t="s">
        <v>105</v>
      </c>
      <c r="G29" s="129">
        <v>34</v>
      </c>
      <c r="H29" s="131" t="s">
        <v>122</v>
      </c>
      <c r="I29" s="129" t="s">
        <v>109</v>
      </c>
      <c r="J29" s="129">
        <v>6</v>
      </c>
      <c r="K29" s="129">
        <v>7</v>
      </c>
      <c r="L29" s="132">
        <v>2.69</v>
      </c>
      <c r="M29" s="132">
        <v>2.16</v>
      </c>
      <c r="N29" s="133">
        <v>0.84</v>
      </c>
      <c r="O29" s="134">
        <v>35496812.57</v>
      </c>
      <c r="P29" s="134">
        <v>12720430.800000001</v>
      </c>
      <c r="Q29" s="135">
        <v>0</v>
      </c>
      <c r="R29" s="134">
        <v>17026010.579999998</v>
      </c>
      <c r="S29" s="136">
        <v>-3247678.4800000004</v>
      </c>
      <c r="T29" s="137">
        <v>16.8</v>
      </c>
      <c r="U29" s="138">
        <v>9.33</v>
      </c>
      <c r="V29" s="139">
        <v>12.26</v>
      </c>
      <c r="W29" s="138">
        <v>3.29</v>
      </c>
      <c r="X29" s="140">
        <v>128</v>
      </c>
      <c r="Y29" s="141">
        <v>45</v>
      </c>
      <c r="Z29" s="141">
        <v>59</v>
      </c>
      <c r="AA29" s="141">
        <v>69</v>
      </c>
      <c r="AB29" s="141">
        <v>74</v>
      </c>
      <c r="AC29" s="142" t="s">
        <v>386</v>
      </c>
      <c r="AD29" s="143" t="s">
        <v>386</v>
      </c>
      <c r="AE29" s="144">
        <v>0</v>
      </c>
      <c r="AF29" s="145" t="s">
        <v>386</v>
      </c>
      <c r="AG29" s="145" t="s">
        <v>386</v>
      </c>
      <c r="AH29" s="143" t="s">
        <v>386</v>
      </c>
      <c r="AI29" s="143" t="s">
        <v>387</v>
      </c>
      <c r="AJ29" s="267">
        <v>5</v>
      </c>
      <c r="AK29" s="268" t="s">
        <v>397</v>
      </c>
      <c r="AL29" s="268" t="s">
        <v>401</v>
      </c>
      <c r="AM29" s="4" t="s">
        <v>386</v>
      </c>
      <c r="AV29" s="149"/>
    </row>
    <row r="30" spans="1:54" x14ac:dyDescent="0.4">
      <c r="A30" s="129">
        <v>25</v>
      </c>
      <c r="B30" s="129">
        <v>8</v>
      </c>
      <c r="C30" s="130" t="s">
        <v>92</v>
      </c>
      <c r="D30" s="129" t="s">
        <v>30</v>
      </c>
      <c r="E30" s="130" t="s">
        <v>277</v>
      </c>
      <c r="F30" s="129" t="s">
        <v>105</v>
      </c>
      <c r="G30" s="129">
        <v>20</v>
      </c>
      <c r="H30" s="131" t="s">
        <v>126</v>
      </c>
      <c r="I30" s="129" t="s">
        <v>112</v>
      </c>
      <c r="J30" s="129">
        <v>2</v>
      </c>
      <c r="K30" s="129">
        <v>2</v>
      </c>
      <c r="L30" s="132">
        <v>1.25</v>
      </c>
      <c r="M30" s="132">
        <v>1.06</v>
      </c>
      <c r="N30" s="133">
        <v>0.18</v>
      </c>
      <c r="O30" s="134">
        <v>3261749.05</v>
      </c>
      <c r="P30" s="134">
        <v>2782148.55</v>
      </c>
      <c r="Q30" s="135">
        <v>2</v>
      </c>
      <c r="R30" s="134">
        <v>3513775.75</v>
      </c>
      <c r="S30" s="136">
        <v>-10423935.259999998</v>
      </c>
      <c r="T30" s="137">
        <v>7.03</v>
      </c>
      <c r="U30" s="138">
        <v>8.57</v>
      </c>
      <c r="V30" s="139">
        <v>8.18</v>
      </c>
      <c r="W30" s="138">
        <v>-0.22</v>
      </c>
      <c r="X30" s="140">
        <v>191</v>
      </c>
      <c r="Y30" s="141">
        <v>32</v>
      </c>
      <c r="Z30" s="141">
        <v>55</v>
      </c>
      <c r="AA30" s="141">
        <v>80</v>
      </c>
      <c r="AB30" s="141">
        <v>54</v>
      </c>
      <c r="AC30" s="142" t="s">
        <v>387</v>
      </c>
      <c r="AD30" s="143" t="s">
        <v>386</v>
      </c>
      <c r="AE30" s="144">
        <v>0</v>
      </c>
      <c r="AF30" s="145" t="s">
        <v>386</v>
      </c>
      <c r="AG30" s="145" t="s">
        <v>386</v>
      </c>
      <c r="AH30" s="143" t="s">
        <v>386</v>
      </c>
      <c r="AI30" s="143" t="s">
        <v>386</v>
      </c>
      <c r="AJ30" s="267">
        <v>5</v>
      </c>
      <c r="AK30" s="268" t="s">
        <v>397</v>
      </c>
      <c r="AL30" s="268" t="s">
        <v>398</v>
      </c>
      <c r="AM30" s="4" t="s">
        <v>386</v>
      </c>
      <c r="AV30" s="149"/>
    </row>
    <row r="31" spans="1:54" x14ac:dyDescent="0.4">
      <c r="A31" s="129">
        <v>26</v>
      </c>
      <c r="B31" s="129">
        <v>8</v>
      </c>
      <c r="C31" s="130" t="s">
        <v>92</v>
      </c>
      <c r="D31" s="129" t="s">
        <v>31</v>
      </c>
      <c r="E31" s="130" t="s">
        <v>278</v>
      </c>
      <c r="F31" s="129" t="s">
        <v>105</v>
      </c>
      <c r="G31" s="129">
        <v>30</v>
      </c>
      <c r="H31" s="131" t="s">
        <v>123</v>
      </c>
      <c r="I31" s="129" t="s">
        <v>109</v>
      </c>
      <c r="J31" s="129">
        <v>5</v>
      </c>
      <c r="K31" s="129">
        <v>4</v>
      </c>
      <c r="L31" s="132">
        <v>3.06</v>
      </c>
      <c r="M31" s="132">
        <v>2.81</v>
      </c>
      <c r="N31" s="133">
        <v>0.61</v>
      </c>
      <c r="O31" s="134">
        <v>21252002.66</v>
      </c>
      <c r="P31" s="134">
        <v>6299291.9400000004</v>
      </c>
      <c r="Q31" s="135">
        <v>1</v>
      </c>
      <c r="R31" s="134">
        <v>8807601.3599999994</v>
      </c>
      <c r="S31" s="136">
        <v>-3974555.8999999985</v>
      </c>
      <c r="T31" s="137">
        <v>13.75</v>
      </c>
      <c r="U31" s="138">
        <v>6.24</v>
      </c>
      <c r="V31" s="139">
        <v>10.88</v>
      </c>
      <c r="W31" s="138">
        <v>0.73</v>
      </c>
      <c r="X31" s="140">
        <v>101</v>
      </c>
      <c r="Y31" s="141">
        <v>32</v>
      </c>
      <c r="Z31" s="141">
        <v>57</v>
      </c>
      <c r="AA31" s="141">
        <v>94</v>
      </c>
      <c r="AB31" s="141">
        <v>74</v>
      </c>
      <c r="AC31" s="142" t="s">
        <v>386</v>
      </c>
      <c r="AD31" s="143" t="s">
        <v>386</v>
      </c>
      <c r="AE31" s="144">
        <v>1</v>
      </c>
      <c r="AF31" s="145" t="s">
        <v>386</v>
      </c>
      <c r="AG31" s="145" t="s">
        <v>386</v>
      </c>
      <c r="AH31" s="143" t="s">
        <v>386</v>
      </c>
      <c r="AI31" s="143" t="s">
        <v>387</v>
      </c>
      <c r="AJ31" s="267">
        <v>6</v>
      </c>
      <c r="AK31" s="268" t="s">
        <v>399</v>
      </c>
      <c r="AL31" s="268" t="s">
        <v>400</v>
      </c>
      <c r="AM31" s="4" t="s">
        <v>386</v>
      </c>
      <c r="AV31" s="149"/>
    </row>
    <row r="32" spans="1:54" x14ac:dyDescent="0.4">
      <c r="A32" s="129">
        <v>27</v>
      </c>
      <c r="B32" s="129">
        <v>8</v>
      </c>
      <c r="C32" s="130" t="s">
        <v>92</v>
      </c>
      <c r="D32" s="129" t="s">
        <v>32</v>
      </c>
      <c r="E32" s="130" t="s">
        <v>279</v>
      </c>
      <c r="F32" s="129" t="s">
        <v>105</v>
      </c>
      <c r="G32" s="129">
        <v>35</v>
      </c>
      <c r="H32" s="131" t="s">
        <v>123</v>
      </c>
      <c r="I32" s="129" t="s">
        <v>109</v>
      </c>
      <c r="J32" s="129">
        <v>5</v>
      </c>
      <c r="K32" s="129">
        <v>5</v>
      </c>
      <c r="L32" s="132">
        <v>3.54</v>
      </c>
      <c r="M32" s="132">
        <v>3.2</v>
      </c>
      <c r="N32" s="133">
        <v>0.71</v>
      </c>
      <c r="O32" s="134">
        <v>33541752.859999999</v>
      </c>
      <c r="P32" s="134">
        <v>-618054.06000000006</v>
      </c>
      <c r="Q32" s="135">
        <v>2</v>
      </c>
      <c r="R32" s="134">
        <v>5143572.83</v>
      </c>
      <c r="S32" s="136">
        <v>-3803979.59</v>
      </c>
      <c r="T32" s="137">
        <v>7.1</v>
      </c>
      <c r="U32" s="138">
        <v>6.24</v>
      </c>
      <c r="V32" s="156">
        <v>-0.7</v>
      </c>
      <c r="W32" s="138">
        <v>0.73</v>
      </c>
      <c r="X32" s="140">
        <v>91</v>
      </c>
      <c r="Y32" s="141">
        <v>71</v>
      </c>
      <c r="Z32" s="141">
        <v>84</v>
      </c>
      <c r="AA32" s="141">
        <v>197</v>
      </c>
      <c r="AB32" s="141">
        <v>62</v>
      </c>
      <c r="AC32" s="142" t="s">
        <v>386</v>
      </c>
      <c r="AD32" s="143" t="s">
        <v>387</v>
      </c>
      <c r="AE32" s="144">
        <v>1</v>
      </c>
      <c r="AF32" s="145" t="s">
        <v>387</v>
      </c>
      <c r="AG32" s="145" t="s">
        <v>387</v>
      </c>
      <c r="AH32" s="143" t="s">
        <v>387</v>
      </c>
      <c r="AI32" s="143" t="s">
        <v>387</v>
      </c>
      <c r="AJ32" s="267">
        <v>2</v>
      </c>
      <c r="AK32" s="268" t="s">
        <v>392</v>
      </c>
      <c r="AL32" s="268" t="s">
        <v>396</v>
      </c>
      <c r="AM32" s="4" t="s">
        <v>387</v>
      </c>
      <c r="AV32" s="149"/>
    </row>
    <row r="33" spans="1:48" x14ac:dyDescent="0.4">
      <c r="A33" s="129">
        <v>28</v>
      </c>
      <c r="B33" s="129">
        <v>8</v>
      </c>
      <c r="C33" s="130" t="s">
        <v>92</v>
      </c>
      <c r="D33" s="129" t="s">
        <v>33</v>
      </c>
      <c r="E33" s="130" t="s">
        <v>280</v>
      </c>
      <c r="F33" s="129" t="s">
        <v>105</v>
      </c>
      <c r="G33" s="129">
        <v>120</v>
      </c>
      <c r="H33" s="131" t="s">
        <v>125</v>
      </c>
      <c r="I33" s="129" t="s">
        <v>111</v>
      </c>
      <c r="J33" s="129">
        <v>13</v>
      </c>
      <c r="K33" s="129">
        <v>10</v>
      </c>
      <c r="L33" s="132">
        <v>1.18</v>
      </c>
      <c r="M33" s="132">
        <v>1.07</v>
      </c>
      <c r="N33" s="133">
        <v>0.15</v>
      </c>
      <c r="O33" s="134">
        <v>19974016.940000001</v>
      </c>
      <c r="P33" s="134">
        <v>26587382.789999999</v>
      </c>
      <c r="Q33" s="135">
        <v>2</v>
      </c>
      <c r="R33" s="134">
        <v>34000104.920000002</v>
      </c>
      <c r="S33" s="136">
        <v>-89986740.689999998</v>
      </c>
      <c r="T33" s="137">
        <v>12.76</v>
      </c>
      <c r="U33" s="138">
        <v>10.53</v>
      </c>
      <c r="V33" s="139">
        <v>9.36</v>
      </c>
      <c r="W33" s="138">
        <v>2.1</v>
      </c>
      <c r="X33" s="140">
        <v>226</v>
      </c>
      <c r="Y33" s="141">
        <v>61</v>
      </c>
      <c r="Z33" s="141">
        <v>54</v>
      </c>
      <c r="AA33" s="141">
        <v>142</v>
      </c>
      <c r="AB33" s="141">
        <v>46</v>
      </c>
      <c r="AC33" s="142" t="s">
        <v>386</v>
      </c>
      <c r="AD33" s="143" t="s">
        <v>386</v>
      </c>
      <c r="AE33" s="144">
        <v>0</v>
      </c>
      <c r="AF33" s="145" t="s">
        <v>387</v>
      </c>
      <c r="AG33" s="145" t="s">
        <v>386</v>
      </c>
      <c r="AH33" s="143" t="s">
        <v>387</v>
      </c>
      <c r="AI33" s="143" t="s">
        <v>386</v>
      </c>
      <c r="AJ33" s="267">
        <v>4</v>
      </c>
      <c r="AK33" s="268" t="s">
        <v>388</v>
      </c>
      <c r="AL33" s="268" t="s">
        <v>408</v>
      </c>
      <c r="AM33" s="4" t="s">
        <v>387</v>
      </c>
      <c r="AV33" s="149"/>
    </row>
    <row r="34" spans="1:48" x14ac:dyDescent="0.4">
      <c r="A34" s="129">
        <v>29</v>
      </c>
      <c r="B34" s="129">
        <v>8</v>
      </c>
      <c r="C34" s="130" t="s">
        <v>92</v>
      </c>
      <c r="D34" s="129" t="s">
        <v>34</v>
      </c>
      <c r="E34" s="130" t="s">
        <v>281</v>
      </c>
      <c r="F34" s="129" t="s">
        <v>105</v>
      </c>
      <c r="G34" s="129">
        <v>32</v>
      </c>
      <c r="H34" s="131" t="s">
        <v>123</v>
      </c>
      <c r="I34" s="129" t="s">
        <v>109</v>
      </c>
      <c r="J34" s="129">
        <v>5</v>
      </c>
      <c r="K34" s="129">
        <v>6</v>
      </c>
      <c r="L34" s="132">
        <v>1.55</v>
      </c>
      <c r="M34" s="132">
        <v>1.43</v>
      </c>
      <c r="N34" s="133">
        <v>0.52</v>
      </c>
      <c r="O34" s="134">
        <v>10960275.43</v>
      </c>
      <c r="P34" s="134">
        <v>4722920.97</v>
      </c>
      <c r="Q34" s="135">
        <v>1</v>
      </c>
      <c r="R34" s="134">
        <v>7175655.7999999998</v>
      </c>
      <c r="S34" s="136">
        <v>-9387184.6400000062</v>
      </c>
      <c r="T34" s="137">
        <v>10.73</v>
      </c>
      <c r="U34" s="138">
        <v>6.24</v>
      </c>
      <c r="V34" s="139">
        <v>7.96</v>
      </c>
      <c r="W34" s="138">
        <v>0.73</v>
      </c>
      <c r="X34" s="140">
        <v>269</v>
      </c>
      <c r="Y34" s="141">
        <v>37</v>
      </c>
      <c r="Z34" s="141">
        <v>52</v>
      </c>
      <c r="AA34" s="141">
        <v>120</v>
      </c>
      <c r="AB34" s="141">
        <v>56</v>
      </c>
      <c r="AC34" s="142" t="s">
        <v>386</v>
      </c>
      <c r="AD34" s="143" t="s">
        <v>386</v>
      </c>
      <c r="AE34" s="144">
        <v>0</v>
      </c>
      <c r="AF34" s="145" t="s">
        <v>386</v>
      </c>
      <c r="AG34" s="145" t="s">
        <v>386</v>
      </c>
      <c r="AH34" s="143" t="s">
        <v>386</v>
      </c>
      <c r="AI34" s="143" t="s">
        <v>386</v>
      </c>
      <c r="AJ34" s="267">
        <v>6</v>
      </c>
      <c r="AK34" s="268" t="s">
        <v>399</v>
      </c>
      <c r="AL34" s="268" t="s">
        <v>400</v>
      </c>
      <c r="AM34" s="4" t="s">
        <v>386</v>
      </c>
      <c r="AV34" s="149"/>
    </row>
    <row r="35" spans="1:48" x14ac:dyDescent="0.4">
      <c r="A35" s="129">
        <v>30</v>
      </c>
      <c r="B35" s="129">
        <v>8</v>
      </c>
      <c r="C35" s="130" t="s">
        <v>92</v>
      </c>
      <c r="D35" s="129" t="s">
        <v>35</v>
      </c>
      <c r="E35" s="130" t="s">
        <v>282</v>
      </c>
      <c r="F35" s="129" t="s">
        <v>105</v>
      </c>
      <c r="G35" s="129">
        <v>40</v>
      </c>
      <c r="H35" s="131" t="s">
        <v>123</v>
      </c>
      <c r="I35" s="129" t="s">
        <v>109</v>
      </c>
      <c r="J35" s="129">
        <v>5</v>
      </c>
      <c r="K35" s="129">
        <v>6</v>
      </c>
      <c r="L35" s="132">
        <v>1.5</v>
      </c>
      <c r="M35" s="132">
        <v>1.37</v>
      </c>
      <c r="N35" s="133">
        <v>0.19</v>
      </c>
      <c r="O35" s="134">
        <v>13200516.199999999</v>
      </c>
      <c r="P35" s="134">
        <v>5368930.0800000001</v>
      </c>
      <c r="Q35" s="135">
        <v>1</v>
      </c>
      <c r="R35" s="134">
        <v>7856328.8600000003</v>
      </c>
      <c r="S35" s="136">
        <v>-21207175.969999999</v>
      </c>
      <c r="T35" s="137">
        <v>9.8699999999999992</v>
      </c>
      <c r="U35" s="138">
        <v>6.24</v>
      </c>
      <c r="V35" s="139">
        <v>8.24</v>
      </c>
      <c r="W35" s="138">
        <v>0.73</v>
      </c>
      <c r="X35" s="140">
        <v>237</v>
      </c>
      <c r="Y35" s="141">
        <v>73</v>
      </c>
      <c r="Z35" s="141">
        <v>82</v>
      </c>
      <c r="AA35" s="141">
        <v>80</v>
      </c>
      <c r="AB35" s="141">
        <v>72</v>
      </c>
      <c r="AC35" s="142" t="s">
        <v>386</v>
      </c>
      <c r="AD35" s="143" t="s">
        <v>386</v>
      </c>
      <c r="AE35" s="144">
        <v>0</v>
      </c>
      <c r="AF35" s="145" t="s">
        <v>387</v>
      </c>
      <c r="AG35" s="145" t="s">
        <v>387</v>
      </c>
      <c r="AH35" s="143" t="s">
        <v>386</v>
      </c>
      <c r="AI35" s="143" t="s">
        <v>387</v>
      </c>
      <c r="AJ35" s="267">
        <v>3</v>
      </c>
      <c r="AK35" s="268" t="s">
        <v>390</v>
      </c>
      <c r="AL35" s="268" t="s">
        <v>391</v>
      </c>
      <c r="AM35" s="4" t="s">
        <v>387</v>
      </c>
      <c r="AV35" s="149"/>
    </row>
    <row r="36" spans="1:48" x14ac:dyDescent="0.4">
      <c r="A36" s="129">
        <v>31</v>
      </c>
      <c r="B36" s="129">
        <v>8</v>
      </c>
      <c r="C36" s="130" t="s">
        <v>92</v>
      </c>
      <c r="D36" s="129" t="s">
        <v>36</v>
      </c>
      <c r="E36" s="130" t="s">
        <v>283</v>
      </c>
      <c r="F36" s="129" t="s">
        <v>105</v>
      </c>
      <c r="G36" s="129">
        <v>40</v>
      </c>
      <c r="H36" s="131" t="s">
        <v>122</v>
      </c>
      <c r="I36" s="129" t="s">
        <v>109</v>
      </c>
      <c r="J36" s="129">
        <v>6</v>
      </c>
      <c r="K36" s="129">
        <v>7</v>
      </c>
      <c r="L36" s="132">
        <v>1.06</v>
      </c>
      <c r="M36" s="132">
        <v>0.94</v>
      </c>
      <c r="N36" s="133">
        <v>0.19</v>
      </c>
      <c r="O36" s="134">
        <v>2343400.39</v>
      </c>
      <c r="P36" s="134">
        <v>9067490.5399999991</v>
      </c>
      <c r="Q36" s="135">
        <v>3</v>
      </c>
      <c r="R36" s="134">
        <v>14850773.539999999</v>
      </c>
      <c r="S36" s="136">
        <v>-27100514.279999997</v>
      </c>
      <c r="T36" s="137">
        <v>15.93</v>
      </c>
      <c r="U36" s="138">
        <v>9.33</v>
      </c>
      <c r="V36" s="139">
        <v>10.94</v>
      </c>
      <c r="W36" s="138">
        <v>3.29</v>
      </c>
      <c r="X36" s="140">
        <v>206</v>
      </c>
      <c r="Y36" s="141">
        <v>22</v>
      </c>
      <c r="Z36" s="141">
        <v>52</v>
      </c>
      <c r="AA36" s="141">
        <v>77</v>
      </c>
      <c r="AB36" s="141">
        <v>52</v>
      </c>
      <c r="AC36" s="142" t="s">
        <v>386</v>
      </c>
      <c r="AD36" s="143" t="s">
        <v>386</v>
      </c>
      <c r="AE36" s="144">
        <v>0</v>
      </c>
      <c r="AF36" s="145" t="s">
        <v>386</v>
      </c>
      <c r="AG36" s="145" t="s">
        <v>386</v>
      </c>
      <c r="AH36" s="143" t="s">
        <v>386</v>
      </c>
      <c r="AI36" s="143" t="s">
        <v>386</v>
      </c>
      <c r="AJ36" s="267">
        <v>6</v>
      </c>
      <c r="AK36" s="268" t="s">
        <v>399</v>
      </c>
      <c r="AL36" s="268" t="s">
        <v>403</v>
      </c>
      <c r="AM36" s="4" t="s">
        <v>386</v>
      </c>
      <c r="AV36" s="149"/>
    </row>
    <row r="37" spans="1:48" x14ac:dyDescent="0.4">
      <c r="A37" s="129">
        <v>32</v>
      </c>
      <c r="B37" s="129">
        <v>8</v>
      </c>
      <c r="C37" s="130" t="s">
        <v>92</v>
      </c>
      <c r="D37" s="129" t="s">
        <v>73</v>
      </c>
      <c r="E37" s="130" t="s">
        <v>284</v>
      </c>
      <c r="F37" s="129" t="s">
        <v>105</v>
      </c>
      <c r="G37" s="129">
        <v>60</v>
      </c>
      <c r="H37" s="131" t="s">
        <v>128</v>
      </c>
      <c r="I37" s="129" t="s">
        <v>111</v>
      </c>
      <c r="J37" s="129">
        <v>12</v>
      </c>
      <c r="K37" s="129">
        <v>8</v>
      </c>
      <c r="L37" s="132">
        <v>1.58</v>
      </c>
      <c r="M37" s="132">
        <v>1.46</v>
      </c>
      <c r="N37" s="133">
        <v>0.56000000000000005</v>
      </c>
      <c r="O37" s="134">
        <v>31790087.07</v>
      </c>
      <c r="P37" s="134">
        <v>16348736.25</v>
      </c>
      <c r="Q37" s="135">
        <v>1</v>
      </c>
      <c r="R37" s="134">
        <v>19689849.629999999</v>
      </c>
      <c r="S37" s="136">
        <v>-23537423.730000004</v>
      </c>
      <c r="T37" s="137">
        <v>12.78</v>
      </c>
      <c r="U37" s="138">
        <v>9.81</v>
      </c>
      <c r="V37" s="139">
        <v>12.3</v>
      </c>
      <c r="W37" s="138">
        <v>1.53</v>
      </c>
      <c r="X37" s="140">
        <v>292</v>
      </c>
      <c r="Y37" s="141">
        <v>66</v>
      </c>
      <c r="Z37" s="141">
        <v>99</v>
      </c>
      <c r="AA37" s="141">
        <v>78</v>
      </c>
      <c r="AB37" s="141">
        <v>52</v>
      </c>
      <c r="AC37" s="142" t="s">
        <v>386</v>
      </c>
      <c r="AD37" s="143" t="s">
        <v>386</v>
      </c>
      <c r="AE37" s="144">
        <v>0</v>
      </c>
      <c r="AF37" s="145" t="s">
        <v>387</v>
      </c>
      <c r="AG37" s="145" t="s">
        <v>387</v>
      </c>
      <c r="AH37" s="143" t="s">
        <v>386</v>
      </c>
      <c r="AI37" s="143" t="s">
        <v>386</v>
      </c>
      <c r="AJ37" s="267">
        <v>4</v>
      </c>
      <c r="AK37" s="268" t="s">
        <v>388</v>
      </c>
      <c r="AL37" s="268" t="s">
        <v>394</v>
      </c>
      <c r="AM37" s="4" t="s">
        <v>387</v>
      </c>
      <c r="AV37" s="149"/>
    </row>
    <row r="38" spans="1:48" x14ac:dyDescent="0.4">
      <c r="A38" s="129">
        <v>33</v>
      </c>
      <c r="B38" s="129">
        <v>8</v>
      </c>
      <c r="C38" s="130" t="s">
        <v>92</v>
      </c>
      <c r="D38" s="129" t="s">
        <v>77</v>
      </c>
      <c r="E38" s="130" t="s">
        <v>285</v>
      </c>
      <c r="F38" s="129" t="s">
        <v>105</v>
      </c>
      <c r="G38" s="129">
        <v>32</v>
      </c>
      <c r="H38" s="131" t="s">
        <v>122</v>
      </c>
      <c r="I38" s="129" t="s">
        <v>109</v>
      </c>
      <c r="J38" s="129">
        <v>6</v>
      </c>
      <c r="K38" s="129">
        <v>6</v>
      </c>
      <c r="L38" s="132">
        <v>3.84</v>
      </c>
      <c r="M38" s="132">
        <v>3.55</v>
      </c>
      <c r="N38" s="133">
        <v>2.04</v>
      </c>
      <c r="O38" s="134">
        <v>38184348.859999999</v>
      </c>
      <c r="P38" s="134">
        <v>-6142255.3899999997</v>
      </c>
      <c r="Q38" s="135">
        <v>1</v>
      </c>
      <c r="R38" s="134">
        <v>-1713060.25</v>
      </c>
      <c r="S38" s="136">
        <v>14040869.700000003</v>
      </c>
      <c r="T38" s="137">
        <v>-2.33</v>
      </c>
      <c r="U38" s="138">
        <v>9.33</v>
      </c>
      <c r="V38" s="156">
        <v>-5.73</v>
      </c>
      <c r="W38" s="138">
        <v>3.29</v>
      </c>
      <c r="X38" s="140">
        <v>115</v>
      </c>
      <c r="Y38" s="141">
        <v>64</v>
      </c>
      <c r="Z38" s="141">
        <v>62</v>
      </c>
      <c r="AA38" s="141">
        <v>71</v>
      </c>
      <c r="AB38" s="141">
        <v>54</v>
      </c>
      <c r="AC38" s="142" t="s">
        <v>387</v>
      </c>
      <c r="AD38" s="143" t="s">
        <v>387</v>
      </c>
      <c r="AE38" s="144">
        <v>0</v>
      </c>
      <c r="AF38" s="145" t="s">
        <v>387</v>
      </c>
      <c r="AG38" s="145" t="s">
        <v>387</v>
      </c>
      <c r="AH38" s="143" t="s">
        <v>386</v>
      </c>
      <c r="AI38" s="143" t="s">
        <v>386</v>
      </c>
      <c r="AJ38" s="267">
        <v>2</v>
      </c>
      <c r="AK38" s="268" t="s">
        <v>392</v>
      </c>
      <c r="AL38" s="268" t="s">
        <v>393</v>
      </c>
      <c r="AM38" s="4" t="s">
        <v>387</v>
      </c>
      <c r="AV38" s="149"/>
    </row>
    <row r="39" spans="1:48" x14ac:dyDescent="0.4">
      <c r="A39" s="129">
        <v>34</v>
      </c>
      <c r="B39" s="129">
        <v>8</v>
      </c>
      <c r="C39" s="130" t="s">
        <v>92</v>
      </c>
      <c r="D39" s="129" t="s">
        <v>86</v>
      </c>
      <c r="E39" s="130" t="s">
        <v>286</v>
      </c>
      <c r="F39" s="129" t="s">
        <v>105</v>
      </c>
      <c r="G39" s="129">
        <v>30</v>
      </c>
      <c r="H39" s="131" t="s">
        <v>123</v>
      </c>
      <c r="I39" s="129" t="s">
        <v>109</v>
      </c>
      <c r="J39" s="129">
        <v>5</v>
      </c>
      <c r="K39" s="129">
        <v>3</v>
      </c>
      <c r="L39" s="132">
        <v>1.84</v>
      </c>
      <c r="M39" s="132">
        <v>1.59</v>
      </c>
      <c r="N39" s="133">
        <v>0.49</v>
      </c>
      <c r="O39" s="134">
        <v>12403486.75</v>
      </c>
      <c r="P39" s="134">
        <v>-3089468.46</v>
      </c>
      <c r="Q39" s="135">
        <v>2</v>
      </c>
      <c r="R39" s="134">
        <v>984728.46</v>
      </c>
      <c r="S39" s="136">
        <v>-7360323.3099999996</v>
      </c>
      <c r="T39" s="137">
        <v>1.9</v>
      </c>
      <c r="U39" s="138">
        <v>6.24</v>
      </c>
      <c r="V39" s="156">
        <v>-4.1500000000000004</v>
      </c>
      <c r="W39" s="138">
        <v>0.73</v>
      </c>
      <c r="X39" s="140">
        <v>188</v>
      </c>
      <c r="Y39" s="141">
        <v>42</v>
      </c>
      <c r="Z39" s="141">
        <v>150</v>
      </c>
      <c r="AA39" s="141">
        <v>93</v>
      </c>
      <c r="AB39" s="141">
        <v>89</v>
      </c>
      <c r="AC39" s="142" t="s">
        <v>387</v>
      </c>
      <c r="AD39" s="143" t="s">
        <v>387</v>
      </c>
      <c r="AE39" s="144">
        <v>0</v>
      </c>
      <c r="AF39" s="145" t="s">
        <v>386</v>
      </c>
      <c r="AG39" s="145" t="s">
        <v>387</v>
      </c>
      <c r="AH39" s="143" t="s">
        <v>386</v>
      </c>
      <c r="AI39" s="143" t="s">
        <v>387</v>
      </c>
      <c r="AJ39" s="267">
        <v>2</v>
      </c>
      <c r="AK39" s="268" t="s">
        <v>392</v>
      </c>
      <c r="AL39" s="268" t="s">
        <v>396</v>
      </c>
      <c r="AM39" s="4" t="s">
        <v>387</v>
      </c>
      <c r="AV39" s="149"/>
    </row>
    <row r="40" spans="1:48" x14ac:dyDescent="0.4">
      <c r="A40" s="129">
        <v>35</v>
      </c>
      <c r="B40" s="129">
        <v>8</v>
      </c>
      <c r="C40" s="130" t="s">
        <v>94</v>
      </c>
      <c r="D40" s="129" t="s">
        <v>4</v>
      </c>
      <c r="E40" s="130" t="s">
        <v>287</v>
      </c>
      <c r="F40" s="129" t="s">
        <v>104</v>
      </c>
      <c r="G40" s="129">
        <v>907</v>
      </c>
      <c r="H40" s="131" t="s">
        <v>129</v>
      </c>
      <c r="I40" s="129" t="s">
        <v>113</v>
      </c>
      <c r="J40" s="129">
        <v>19</v>
      </c>
      <c r="K40" s="129">
        <v>14</v>
      </c>
      <c r="L40" s="132">
        <v>5.33</v>
      </c>
      <c r="M40" s="132">
        <v>4.8099999999999996</v>
      </c>
      <c r="N40" s="133">
        <v>0.63</v>
      </c>
      <c r="O40" s="134">
        <v>1256923373.8099999</v>
      </c>
      <c r="P40" s="134">
        <v>654829583.12</v>
      </c>
      <c r="Q40" s="135">
        <v>1</v>
      </c>
      <c r="R40" s="134">
        <v>728102388.05999994</v>
      </c>
      <c r="S40" s="136">
        <v>-107930735.91</v>
      </c>
      <c r="T40" s="137">
        <v>28.91</v>
      </c>
      <c r="U40" s="138">
        <v>13.36</v>
      </c>
      <c r="V40" s="139">
        <v>24.31</v>
      </c>
      <c r="W40" s="138">
        <v>4.01</v>
      </c>
      <c r="X40" s="140">
        <v>91</v>
      </c>
      <c r="Y40" s="141">
        <v>133</v>
      </c>
      <c r="Z40" s="141">
        <v>58</v>
      </c>
      <c r="AA40" s="141">
        <v>66</v>
      </c>
      <c r="AB40" s="141">
        <v>58</v>
      </c>
      <c r="AC40" s="142" t="s">
        <v>386</v>
      </c>
      <c r="AD40" s="143" t="s">
        <v>386</v>
      </c>
      <c r="AE40" s="144">
        <v>1</v>
      </c>
      <c r="AF40" s="145" t="s">
        <v>387</v>
      </c>
      <c r="AG40" s="145" t="s">
        <v>386</v>
      </c>
      <c r="AH40" s="143" t="s">
        <v>386</v>
      </c>
      <c r="AI40" s="143" t="s">
        <v>386</v>
      </c>
      <c r="AJ40" s="267">
        <v>6</v>
      </c>
      <c r="AK40" s="268" t="s">
        <v>399</v>
      </c>
      <c r="AL40" s="268" t="s">
        <v>400</v>
      </c>
      <c r="AM40" s="4" t="s">
        <v>386</v>
      </c>
      <c r="AV40" s="149"/>
    </row>
    <row r="41" spans="1:48" x14ac:dyDescent="0.4">
      <c r="A41" s="129">
        <v>36</v>
      </c>
      <c r="B41" s="129">
        <v>8</v>
      </c>
      <c r="C41" s="130" t="s">
        <v>94</v>
      </c>
      <c r="D41" s="129" t="s">
        <v>48</v>
      </c>
      <c r="E41" s="130" t="s">
        <v>288</v>
      </c>
      <c r="F41" s="129" t="s">
        <v>105</v>
      </c>
      <c r="G41" s="129">
        <v>40</v>
      </c>
      <c r="H41" s="131" t="s">
        <v>122</v>
      </c>
      <c r="I41" s="129" t="s">
        <v>109</v>
      </c>
      <c r="J41" s="129">
        <v>6</v>
      </c>
      <c r="K41" s="129">
        <v>6</v>
      </c>
      <c r="L41" s="132">
        <v>6.74</v>
      </c>
      <c r="M41" s="132">
        <v>6.4</v>
      </c>
      <c r="N41" s="133">
        <v>4.28</v>
      </c>
      <c r="O41" s="134">
        <v>64382388.780000001</v>
      </c>
      <c r="P41" s="134">
        <v>16220705.77</v>
      </c>
      <c r="Q41" s="135">
        <v>0</v>
      </c>
      <c r="R41" s="134">
        <v>16203047.09</v>
      </c>
      <c r="S41" s="136">
        <v>36776511.969999999</v>
      </c>
      <c r="T41" s="137">
        <v>16.47</v>
      </c>
      <c r="U41" s="138">
        <v>9.33</v>
      </c>
      <c r="V41" s="139">
        <v>14.6</v>
      </c>
      <c r="W41" s="138">
        <v>3.29</v>
      </c>
      <c r="X41" s="140">
        <v>64</v>
      </c>
      <c r="Y41" s="141">
        <v>37</v>
      </c>
      <c r="Z41" s="141">
        <v>56</v>
      </c>
      <c r="AA41" s="141">
        <v>73</v>
      </c>
      <c r="AB41" s="141">
        <v>62</v>
      </c>
      <c r="AC41" s="142" t="s">
        <v>386</v>
      </c>
      <c r="AD41" s="143" t="s">
        <v>386</v>
      </c>
      <c r="AE41" s="144">
        <v>1</v>
      </c>
      <c r="AF41" s="145" t="s">
        <v>386</v>
      </c>
      <c r="AG41" s="145" t="s">
        <v>386</v>
      </c>
      <c r="AH41" s="143" t="s">
        <v>386</v>
      </c>
      <c r="AI41" s="143" t="s">
        <v>387</v>
      </c>
      <c r="AJ41" s="267">
        <v>6</v>
      </c>
      <c r="AK41" s="268" t="s">
        <v>399</v>
      </c>
      <c r="AL41" s="268" t="s">
        <v>406</v>
      </c>
      <c r="AM41" s="4" t="s">
        <v>386</v>
      </c>
      <c r="AV41" s="149"/>
    </row>
    <row r="42" spans="1:48" x14ac:dyDescent="0.4">
      <c r="A42" s="129">
        <v>37</v>
      </c>
      <c r="B42" s="129">
        <v>8</v>
      </c>
      <c r="C42" s="130" t="s">
        <v>94</v>
      </c>
      <c r="D42" s="129" t="s">
        <v>49</v>
      </c>
      <c r="E42" s="130" t="s">
        <v>289</v>
      </c>
      <c r="F42" s="129" t="s">
        <v>105</v>
      </c>
      <c r="G42" s="129">
        <v>39</v>
      </c>
      <c r="H42" s="131" t="s">
        <v>123</v>
      </c>
      <c r="I42" s="129" t="s">
        <v>109</v>
      </c>
      <c r="J42" s="129">
        <v>5</v>
      </c>
      <c r="K42" s="129">
        <v>4</v>
      </c>
      <c r="L42" s="132">
        <v>5.9</v>
      </c>
      <c r="M42" s="132">
        <v>5.58</v>
      </c>
      <c r="N42" s="133">
        <v>2.98</v>
      </c>
      <c r="O42" s="134">
        <v>35351316.009999998</v>
      </c>
      <c r="P42" s="134">
        <v>9129646.3699999992</v>
      </c>
      <c r="Q42" s="135">
        <v>0</v>
      </c>
      <c r="R42" s="134">
        <v>9264092.2200000007</v>
      </c>
      <c r="S42" s="136">
        <v>14199424.909999996</v>
      </c>
      <c r="T42" s="137">
        <v>12.74</v>
      </c>
      <c r="U42" s="138">
        <v>6.24</v>
      </c>
      <c r="V42" s="139">
        <v>13.66</v>
      </c>
      <c r="W42" s="138">
        <v>0.73</v>
      </c>
      <c r="X42" s="140">
        <v>98</v>
      </c>
      <c r="Y42" s="141">
        <v>37</v>
      </c>
      <c r="Z42" s="141">
        <v>30</v>
      </c>
      <c r="AA42" s="141">
        <v>93</v>
      </c>
      <c r="AB42" s="141">
        <v>56</v>
      </c>
      <c r="AC42" s="142" t="s">
        <v>386</v>
      </c>
      <c r="AD42" s="143" t="s">
        <v>386</v>
      </c>
      <c r="AE42" s="144">
        <v>0</v>
      </c>
      <c r="AF42" s="145" t="s">
        <v>386</v>
      </c>
      <c r="AG42" s="145" t="s">
        <v>386</v>
      </c>
      <c r="AH42" s="143" t="s">
        <v>386</v>
      </c>
      <c r="AI42" s="143" t="s">
        <v>386</v>
      </c>
      <c r="AJ42" s="267">
        <v>6</v>
      </c>
      <c r="AK42" s="268" t="s">
        <v>399</v>
      </c>
      <c r="AL42" s="268" t="s">
        <v>406</v>
      </c>
      <c r="AM42" s="4" t="s">
        <v>386</v>
      </c>
      <c r="AV42" s="149"/>
    </row>
    <row r="43" spans="1:48" x14ac:dyDescent="0.4">
      <c r="A43" s="129">
        <v>38</v>
      </c>
      <c r="B43" s="129">
        <v>8</v>
      </c>
      <c r="C43" s="130" t="s">
        <v>94</v>
      </c>
      <c r="D43" s="129" t="s">
        <v>50</v>
      </c>
      <c r="E43" s="130" t="s">
        <v>290</v>
      </c>
      <c r="F43" s="129" t="s">
        <v>105</v>
      </c>
      <c r="G43" s="129">
        <v>90</v>
      </c>
      <c r="H43" s="131" t="s">
        <v>124</v>
      </c>
      <c r="I43" s="129" t="s">
        <v>110</v>
      </c>
      <c r="J43" s="129">
        <v>10</v>
      </c>
      <c r="K43" s="129">
        <v>9</v>
      </c>
      <c r="L43" s="132">
        <v>2.37</v>
      </c>
      <c r="M43" s="132">
        <v>1.98</v>
      </c>
      <c r="N43" s="133">
        <v>0.43</v>
      </c>
      <c r="O43" s="134">
        <v>72972237.390000001</v>
      </c>
      <c r="P43" s="134">
        <v>84540486.180000007</v>
      </c>
      <c r="Q43" s="135">
        <v>1</v>
      </c>
      <c r="R43" s="134">
        <v>89042768.120000005</v>
      </c>
      <c r="S43" s="136">
        <v>-30164878.160000004</v>
      </c>
      <c r="T43" s="137">
        <v>41.27</v>
      </c>
      <c r="U43" s="138">
        <v>6.01</v>
      </c>
      <c r="V43" s="139">
        <v>38.130000000000003</v>
      </c>
      <c r="W43" s="138">
        <v>1.66</v>
      </c>
      <c r="X43" s="140">
        <v>185</v>
      </c>
      <c r="Y43" s="141">
        <v>57</v>
      </c>
      <c r="Z43" s="141">
        <v>59</v>
      </c>
      <c r="AA43" s="141">
        <v>99</v>
      </c>
      <c r="AB43" s="141">
        <v>59</v>
      </c>
      <c r="AC43" s="142" t="s">
        <v>386</v>
      </c>
      <c r="AD43" s="143" t="s">
        <v>386</v>
      </c>
      <c r="AE43" s="144">
        <v>0</v>
      </c>
      <c r="AF43" s="145" t="s">
        <v>386</v>
      </c>
      <c r="AG43" s="145" t="s">
        <v>386</v>
      </c>
      <c r="AH43" s="143" t="s">
        <v>386</v>
      </c>
      <c r="AI43" s="143" t="s">
        <v>386</v>
      </c>
      <c r="AJ43" s="267">
        <v>6</v>
      </c>
      <c r="AK43" s="268" t="s">
        <v>399</v>
      </c>
      <c r="AL43" s="268" t="s">
        <v>400</v>
      </c>
      <c r="AM43" s="4" t="s">
        <v>386</v>
      </c>
      <c r="AV43" s="149"/>
    </row>
    <row r="44" spans="1:48" x14ac:dyDescent="0.4">
      <c r="A44" s="129">
        <v>39</v>
      </c>
      <c r="B44" s="129">
        <v>8</v>
      </c>
      <c r="C44" s="130" t="s">
        <v>94</v>
      </c>
      <c r="D44" s="129" t="s">
        <v>51</v>
      </c>
      <c r="E44" s="130" t="s">
        <v>291</v>
      </c>
      <c r="F44" s="129" t="s">
        <v>105</v>
      </c>
      <c r="G44" s="129">
        <v>107</v>
      </c>
      <c r="H44" s="131" t="s">
        <v>125</v>
      </c>
      <c r="I44" s="129" t="s">
        <v>111</v>
      </c>
      <c r="J44" s="129">
        <v>13</v>
      </c>
      <c r="K44" s="129">
        <v>9</v>
      </c>
      <c r="L44" s="132">
        <v>2.93</v>
      </c>
      <c r="M44" s="132">
        <v>2.63</v>
      </c>
      <c r="N44" s="133">
        <v>0.66</v>
      </c>
      <c r="O44" s="134">
        <v>48706503.159999996</v>
      </c>
      <c r="P44" s="134">
        <v>14986935.65</v>
      </c>
      <c r="Q44" s="135">
        <v>1</v>
      </c>
      <c r="R44" s="134">
        <v>17211941.960000001</v>
      </c>
      <c r="S44" s="136">
        <v>-8376175.7099999972</v>
      </c>
      <c r="T44" s="137">
        <v>10.55</v>
      </c>
      <c r="U44" s="138">
        <v>10.53</v>
      </c>
      <c r="V44" s="139">
        <v>11.26</v>
      </c>
      <c r="W44" s="138">
        <v>2.1</v>
      </c>
      <c r="X44" s="140">
        <v>114</v>
      </c>
      <c r="Y44" s="141">
        <v>43</v>
      </c>
      <c r="Z44" s="141">
        <v>39</v>
      </c>
      <c r="AA44" s="141">
        <v>66</v>
      </c>
      <c r="AB44" s="141">
        <v>53</v>
      </c>
      <c r="AC44" s="142" t="s">
        <v>386</v>
      </c>
      <c r="AD44" s="143" t="s">
        <v>386</v>
      </c>
      <c r="AE44" s="144">
        <v>1</v>
      </c>
      <c r="AF44" s="145" t="s">
        <v>386</v>
      </c>
      <c r="AG44" s="145" t="s">
        <v>386</v>
      </c>
      <c r="AH44" s="143" t="s">
        <v>386</v>
      </c>
      <c r="AI44" s="143" t="s">
        <v>386</v>
      </c>
      <c r="AJ44" s="267">
        <v>7</v>
      </c>
      <c r="AK44" s="268" t="s">
        <v>113</v>
      </c>
      <c r="AL44" s="268" t="s">
        <v>407</v>
      </c>
      <c r="AM44" s="4" t="s">
        <v>386</v>
      </c>
      <c r="AV44" s="149"/>
    </row>
    <row r="45" spans="1:48" x14ac:dyDescent="0.4">
      <c r="A45" s="129">
        <v>40</v>
      </c>
      <c r="B45" s="129">
        <v>8</v>
      </c>
      <c r="C45" s="130" t="s">
        <v>94</v>
      </c>
      <c r="D45" s="129" t="s">
        <v>52</v>
      </c>
      <c r="E45" s="130" t="s">
        <v>292</v>
      </c>
      <c r="F45" s="129" t="s">
        <v>105</v>
      </c>
      <c r="G45" s="129">
        <v>43</v>
      </c>
      <c r="H45" s="131" t="s">
        <v>122</v>
      </c>
      <c r="I45" s="129" t="s">
        <v>109</v>
      </c>
      <c r="J45" s="129">
        <v>6</v>
      </c>
      <c r="K45" s="129">
        <v>6</v>
      </c>
      <c r="L45" s="132">
        <v>3.07</v>
      </c>
      <c r="M45" s="132">
        <v>2.7</v>
      </c>
      <c r="N45" s="133">
        <v>0.6</v>
      </c>
      <c r="O45" s="134">
        <v>25611372.82</v>
      </c>
      <c r="P45" s="134">
        <v>5727210.79</v>
      </c>
      <c r="Q45" s="135">
        <v>1</v>
      </c>
      <c r="R45" s="134">
        <v>7174020.1200000001</v>
      </c>
      <c r="S45" s="136">
        <v>-4897935.4799999995</v>
      </c>
      <c r="T45" s="137">
        <v>7.48</v>
      </c>
      <c r="U45" s="138">
        <v>9.33</v>
      </c>
      <c r="V45" s="139">
        <v>6.36</v>
      </c>
      <c r="W45" s="138">
        <v>3.29</v>
      </c>
      <c r="X45" s="140">
        <v>80</v>
      </c>
      <c r="Y45" s="141">
        <v>35</v>
      </c>
      <c r="Z45" s="141">
        <v>62</v>
      </c>
      <c r="AA45" s="141">
        <v>127</v>
      </c>
      <c r="AB45" s="141">
        <v>52</v>
      </c>
      <c r="AC45" s="142" t="s">
        <v>387</v>
      </c>
      <c r="AD45" s="143" t="s">
        <v>386</v>
      </c>
      <c r="AE45" s="144">
        <v>1</v>
      </c>
      <c r="AF45" s="145" t="s">
        <v>386</v>
      </c>
      <c r="AG45" s="145" t="s">
        <v>387</v>
      </c>
      <c r="AH45" s="143" t="s">
        <v>387</v>
      </c>
      <c r="AI45" s="143" t="s">
        <v>386</v>
      </c>
      <c r="AJ45" s="267">
        <v>4</v>
      </c>
      <c r="AK45" s="268" t="s">
        <v>388</v>
      </c>
      <c r="AL45" s="268" t="s">
        <v>394</v>
      </c>
      <c r="AM45" s="4" t="s">
        <v>387</v>
      </c>
      <c r="AV45" s="149"/>
    </row>
    <row r="46" spans="1:48" x14ac:dyDescent="0.4">
      <c r="A46" s="129">
        <v>41</v>
      </c>
      <c r="B46" s="129">
        <v>8</v>
      </c>
      <c r="C46" s="130" t="s">
        <v>94</v>
      </c>
      <c r="D46" s="129" t="s">
        <v>53</v>
      </c>
      <c r="E46" s="130" t="s">
        <v>293</v>
      </c>
      <c r="F46" s="129" t="s">
        <v>105</v>
      </c>
      <c r="G46" s="129">
        <v>15</v>
      </c>
      <c r="H46" s="131" t="s">
        <v>126</v>
      </c>
      <c r="I46" s="129" t="s">
        <v>112</v>
      </c>
      <c r="J46" s="129">
        <v>2</v>
      </c>
      <c r="K46" s="129">
        <v>1</v>
      </c>
      <c r="L46" s="132">
        <v>3.28</v>
      </c>
      <c r="M46" s="132">
        <v>3.05</v>
      </c>
      <c r="N46" s="133">
        <v>1.41</v>
      </c>
      <c r="O46" s="134">
        <v>12854887.039999999</v>
      </c>
      <c r="P46" s="134">
        <v>-3828800.31</v>
      </c>
      <c r="Q46" s="135">
        <v>1</v>
      </c>
      <c r="R46" s="134">
        <v>-3362223.6</v>
      </c>
      <c r="S46" s="136">
        <v>2287675.87</v>
      </c>
      <c r="T46" s="137">
        <v>-8.69</v>
      </c>
      <c r="U46" s="138">
        <v>8.57</v>
      </c>
      <c r="V46" s="139">
        <v>-11.02</v>
      </c>
      <c r="W46" s="138">
        <v>-0.22</v>
      </c>
      <c r="X46" s="140">
        <v>81</v>
      </c>
      <c r="Y46" s="141">
        <v>29</v>
      </c>
      <c r="Z46" s="141">
        <v>54</v>
      </c>
      <c r="AA46" s="141">
        <v>94</v>
      </c>
      <c r="AB46" s="141">
        <v>59</v>
      </c>
      <c r="AC46" s="142" t="s">
        <v>387</v>
      </c>
      <c r="AD46" s="143" t="s">
        <v>387</v>
      </c>
      <c r="AE46" s="144">
        <v>1</v>
      </c>
      <c r="AF46" s="145" t="s">
        <v>386</v>
      </c>
      <c r="AG46" s="145" t="s">
        <v>386</v>
      </c>
      <c r="AH46" s="143" t="s">
        <v>386</v>
      </c>
      <c r="AI46" s="143" t="s">
        <v>386</v>
      </c>
      <c r="AJ46" s="267">
        <v>5</v>
      </c>
      <c r="AK46" s="268" t="s">
        <v>397</v>
      </c>
      <c r="AL46" s="268" t="s">
        <v>402</v>
      </c>
      <c r="AM46" s="4" t="s">
        <v>386</v>
      </c>
      <c r="AV46" s="149"/>
    </row>
    <row r="47" spans="1:48" x14ac:dyDescent="0.4">
      <c r="A47" s="129">
        <v>42</v>
      </c>
      <c r="B47" s="129">
        <v>8</v>
      </c>
      <c r="C47" s="130" t="s">
        <v>94</v>
      </c>
      <c r="D47" s="129" t="s">
        <v>54</v>
      </c>
      <c r="E47" s="130" t="s">
        <v>294</v>
      </c>
      <c r="F47" s="129" t="s">
        <v>106</v>
      </c>
      <c r="G47" s="129">
        <v>264</v>
      </c>
      <c r="H47" s="131" t="s">
        <v>130</v>
      </c>
      <c r="I47" s="129" t="s">
        <v>114</v>
      </c>
      <c r="J47" s="129">
        <v>15</v>
      </c>
      <c r="K47" s="129">
        <v>12</v>
      </c>
      <c r="L47" s="132">
        <v>3.67</v>
      </c>
      <c r="M47" s="132">
        <v>3.42</v>
      </c>
      <c r="N47" s="133">
        <v>0.67</v>
      </c>
      <c r="O47" s="134">
        <v>212471052.25</v>
      </c>
      <c r="P47" s="134">
        <v>120594988.14</v>
      </c>
      <c r="Q47" s="135">
        <v>1</v>
      </c>
      <c r="R47" s="134">
        <v>152143459.03</v>
      </c>
      <c r="S47" s="136">
        <v>-26113017.14000003</v>
      </c>
      <c r="T47" s="137">
        <v>26.37</v>
      </c>
      <c r="U47" s="138">
        <v>16.16</v>
      </c>
      <c r="V47" s="139">
        <v>20.45</v>
      </c>
      <c r="W47" s="138">
        <v>4.5599999999999996</v>
      </c>
      <c r="X47" s="140">
        <v>57</v>
      </c>
      <c r="Y47" s="141">
        <v>55</v>
      </c>
      <c r="Z47" s="141">
        <v>50</v>
      </c>
      <c r="AA47" s="141">
        <v>77</v>
      </c>
      <c r="AB47" s="141">
        <v>33</v>
      </c>
      <c r="AC47" s="142" t="s">
        <v>386</v>
      </c>
      <c r="AD47" s="143" t="s">
        <v>386</v>
      </c>
      <c r="AE47" s="144">
        <v>1</v>
      </c>
      <c r="AF47" s="145" t="s">
        <v>386</v>
      </c>
      <c r="AG47" s="145" t="s">
        <v>386</v>
      </c>
      <c r="AH47" s="143" t="s">
        <v>386</v>
      </c>
      <c r="AI47" s="143" t="s">
        <v>386</v>
      </c>
      <c r="AJ47" s="267">
        <v>7</v>
      </c>
      <c r="AK47" s="268" t="s">
        <v>113</v>
      </c>
      <c r="AL47" s="268" t="s">
        <v>407</v>
      </c>
      <c r="AM47" s="4" t="s">
        <v>386</v>
      </c>
      <c r="AV47" s="149"/>
    </row>
    <row r="48" spans="1:48" x14ac:dyDescent="0.4">
      <c r="A48" s="129">
        <v>43</v>
      </c>
      <c r="B48" s="129">
        <v>8</v>
      </c>
      <c r="C48" s="130" t="s">
        <v>94</v>
      </c>
      <c r="D48" s="129" t="s">
        <v>55</v>
      </c>
      <c r="E48" s="130" t="s">
        <v>295</v>
      </c>
      <c r="F48" s="129" t="s">
        <v>105</v>
      </c>
      <c r="G48" s="129">
        <v>40</v>
      </c>
      <c r="H48" s="131" t="s">
        <v>122</v>
      </c>
      <c r="I48" s="129" t="s">
        <v>109</v>
      </c>
      <c r="J48" s="129">
        <v>6</v>
      </c>
      <c r="K48" s="129">
        <v>7</v>
      </c>
      <c r="L48" s="132">
        <v>5</v>
      </c>
      <c r="M48" s="132">
        <v>4.66</v>
      </c>
      <c r="N48" s="133">
        <v>2.0699999999999998</v>
      </c>
      <c r="O48" s="134">
        <v>50919659.200000003</v>
      </c>
      <c r="P48" s="134">
        <v>11931234.27</v>
      </c>
      <c r="Q48" s="135">
        <v>0</v>
      </c>
      <c r="R48" s="134">
        <v>17156637.030000001</v>
      </c>
      <c r="S48" s="136">
        <v>13564592.869999997</v>
      </c>
      <c r="T48" s="137">
        <v>18.059999999999999</v>
      </c>
      <c r="U48" s="138">
        <v>9.33</v>
      </c>
      <c r="V48" s="139">
        <v>11.7</v>
      </c>
      <c r="W48" s="138">
        <v>3.29</v>
      </c>
      <c r="X48" s="140">
        <v>82</v>
      </c>
      <c r="Y48" s="141">
        <v>45</v>
      </c>
      <c r="Z48" s="141">
        <v>56</v>
      </c>
      <c r="AA48" s="141">
        <v>44</v>
      </c>
      <c r="AB48" s="141">
        <v>58</v>
      </c>
      <c r="AC48" s="142" t="s">
        <v>386</v>
      </c>
      <c r="AD48" s="143" t="s">
        <v>386</v>
      </c>
      <c r="AE48" s="144">
        <v>1</v>
      </c>
      <c r="AF48" s="145" t="s">
        <v>386</v>
      </c>
      <c r="AG48" s="145" t="s">
        <v>386</v>
      </c>
      <c r="AH48" s="143" t="s">
        <v>386</v>
      </c>
      <c r="AI48" s="143" t="s">
        <v>386</v>
      </c>
      <c r="AJ48" s="267">
        <v>7</v>
      </c>
      <c r="AK48" s="268" t="s">
        <v>113</v>
      </c>
      <c r="AL48" s="268" t="s">
        <v>405</v>
      </c>
      <c r="AM48" s="4" t="s">
        <v>386</v>
      </c>
      <c r="AV48" s="149"/>
    </row>
    <row r="49" spans="1:48" x14ac:dyDescent="0.4">
      <c r="A49" s="129">
        <v>44</v>
      </c>
      <c r="B49" s="129">
        <v>8</v>
      </c>
      <c r="C49" s="130" t="s">
        <v>94</v>
      </c>
      <c r="D49" s="129" t="s">
        <v>56</v>
      </c>
      <c r="E49" s="130" t="s">
        <v>296</v>
      </c>
      <c r="F49" s="129" t="s">
        <v>105</v>
      </c>
      <c r="G49" s="129">
        <v>82</v>
      </c>
      <c r="H49" s="131" t="s">
        <v>124</v>
      </c>
      <c r="I49" s="129" t="s">
        <v>110</v>
      </c>
      <c r="J49" s="129">
        <v>10</v>
      </c>
      <c r="K49" s="129">
        <v>9</v>
      </c>
      <c r="L49" s="132">
        <v>2.88</v>
      </c>
      <c r="M49" s="132">
        <v>2.67</v>
      </c>
      <c r="N49" s="133">
        <v>0.63</v>
      </c>
      <c r="O49" s="134">
        <v>53290252.390000001</v>
      </c>
      <c r="P49" s="134">
        <v>38358740.689999998</v>
      </c>
      <c r="Q49" s="135">
        <v>1</v>
      </c>
      <c r="R49" s="134">
        <v>47116744.810000002</v>
      </c>
      <c r="S49" s="136">
        <v>-10437465.540000007</v>
      </c>
      <c r="T49" s="137">
        <v>23.61</v>
      </c>
      <c r="U49" s="138">
        <v>6.01</v>
      </c>
      <c r="V49" s="139">
        <v>21.49</v>
      </c>
      <c r="W49" s="138">
        <v>1.66</v>
      </c>
      <c r="X49" s="140">
        <v>176</v>
      </c>
      <c r="Y49" s="141">
        <v>17</v>
      </c>
      <c r="Z49" s="141">
        <v>50</v>
      </c>
      <c r="AA49" s="141">
        <v>90</v>
      </c>
      <c r="AB49" s="141">
        <v>41</v>
      </c>
      <c r="AC49" s="142" t="s">
        <v>386</v>
      </c>
      <c r="AD49" s="143" t="s">
        <v>386</v>
      </c>
      <c r="AE49" s="144">
        <v>1</v>
      </c>
      <c r="AF49" s="145" t="s">
        <v>386</v>
      </c>
      <c r="AG49" s="145" t="s">
        <v>386</v>
      </c>
      <c r="AH49" s="143" t="s">
        <v>386</v>
      </c>
      <c r="AI49" s="143" t="s">
        <v>386</v>
      </c>
      <c r="AJ49" s="267">
        <v>7</v>
      </c>
      <c r="AK49" s="268" t="s">
        <v>113</v>
      </c>
      <c r="AL49" s="268" t="s">
        <v>407</v>
      </c>
      <c r="AM49" s="4" t="s">
        <v>386</v>
      </c>
      <c r="AV49" s="149"/>
    </row>
    <row r="50" spans="1:48" x14ac:dyDescent="0.4">
      <c r="A50" s="129">
        <v>45</v>
      </c>
      <c r="B50" s="129">
        <v>8</v>
      </c>
      <c r="C50" s="130" t="s">
        <v>94</v>
      </c>
      <c r="D50" s="129" t="s">
        <v>57</v>
      </c>
      <c r="E50" s="130" t="s">
        <v>297</v>
      </c>
      <c r="F50" s="129" t="s">
        <v>105</v>
      </c>
      <c r="G50" s="129">
        <v>82</v>
      </c>
      <c r="H50" s="131" t="s">
        <v>124</v>
      </c>
      <c r="I50" s="129" t="s">
        <v>110</v>
      </c>
      <c r="J50" s="129">
        <v>10</v>
      </c>
      <c r="K50" s="129">
        <v>9</v>
      </c>
      <c r="L50" s="132">
        <v>2.04</v>
      </c>
      <c r="M50" s="132">
        <v>1.84</v>
      </c>
      <c r="N50" s="133">
        <v>0.41</v>
      </c>
      <c r="O50" s="134">
        <v>35966188.090000004</v>
      </c>
      <c r="P50" s="134">
        <v>23001489.73</v>
      </c>
      <c r="Q50" s="135">
        <v>1</v>
      </c>
      <c r="R50" s="134">
        <v>27225552.879999999</v>
      </c>
      <c r="S50" s="136">
        <v>-20475088.000000011</v>
      </c>
      <c r="T50" s="137">
        <v>16.43</v>
      </c>
      <c r="U50" s="138">
        <v>6.01</v>
      </c>
      <c r="V50" s="139">
        <v>15.32</v>
      </c>
      <c r="W50" s="138">
        <v>1.66</v>
      </c>
      <c r="X50" s="140">
        <v>166</v>
      </c>
      <c r="Y50" s="141">
        <v>27</v>
      </c>
      <c r="Z50" s="141">
        <v>29</v>
      </c>
      <c r="AA50" s="141">
        <v>74</v>
      </c>
      <c r="AB50" s="141">
        <v>49</v>
      </c>
      <c r="AC50" s="142" t="s">
        <v>386</v>
      </c>
      <c r="AD50" s="143" t="s">
        <v>386</v>
      </c>
      <c r="AE50" s="144">
        <v>1</v>
      </c>
      <c r="AF50" s="145" t="s">
        <v>386</v>
      </c>
      <c r="AG50" s="145" t="s">
        <v>386</v>
      </c>
      <c r="AH50" s="143" t="s">
        <v>386</v>
      </c>
      <c r="AI50" s="143" t="s">
        <v>386</v>
      </c>
      <c r="AJ50" s="267">
        <v>7</v>
      </c>
      <c r="AK50" s="268" t="s">
        <v>113</v>
      </c>
      <c r="AL50" s="268" t="s">
        <v>407</v>
      </c>
      <c r="AM50" s="4" t="s">
        <v>386</v>
      </c>
      <c r="AV50" s="149"/>
    </row>
    <row r="51" spans="1:48" x14ac:dyDescent="0.4">
      <c r="A51" s="129">
        <v>46</v>
      </c>
      <c r="B51" s="129">
        <v>8</v>
      </c>
      <c r="C51" s="130" t="s">
        <v>94</v>
      </c>
      <c r="D51" s="129" t="s">
        <v>58</v>
      </c>
      <c r="E51" s="130" t="s">
        <v>298</v>
      </c>
      <c r="F51" s="129" t="s">
        <v>105</v>
      </c>
      <c r="G51" s="129">
        <v>38</v>
      </c>
      <c r="H51" s="131" t="s">
        <v>123</v>
      </c>
      <c r="I51" s="129" t="s">
        <v>109</v>
      </c>
      <c r="J51" s="129">
        <v>5</v>
      </c>
      <c r="K51" s="129">
        <v>6</v>
      </c>
      <c r="L51" s="132">
        <v>5.0999999999999996</v>
      </c>
      <c r="M51" s="132">
        <v>4.8</v>
      </c>
      <c r="N51" s="133">
        <v>2.38</v>
      </c>
      <c r="O51" s="134">
        <v>40265024.829999998</v>
      </c>
      <c r="P51" s="134">
        <v>15802477.529999999</v>
      </c>
      <c r="Q51" s="135">
        <v>0</v>
      </c>
      <c r="R51" s="134">
        <v>17129377.280000001</v>
      </c>
      <c r="S51" s="136">
        <v>13499080.629999999</v>
      </c>
      <c r="T51" s="137">
        <v>19.989999999999998</v>
      </c>
      <c r="U51" s="138">
        <v>6.24</v>
      </c>
      <c r="V51" s="139">
        <v>20.28</v>
      </c>
      <c r="W51" s="138">
        <v>0.73</v>
      </c>
      <c r="X51" s="140">
        <v>53</v>
      </c>
      <c r="Y51" s="141">
        <v>27</v>
      </c>
      <c r="Z51" s="141">
        <v>53</v>
      </c>
      <c r="AA51" s="141">
        <v>119</v>
      </c>
      <c r="AB51" s="141">
        <v>44</v>
      </c>
      <c r="AC51" s="142" t="s">
        <v>386</v>
      </c>
      <c r="AD51" s="143" t="s">
        <v>386</v>
      </c>
      <c r="AE51" s="144">
        <v>1</v>
      </c>
      <c r="AF51" s="145" t="s">
        <v>386</v>
      </c>
      <c r="AG51" s="145" t="s">
        <v>386</v>
      </c>
      <c r="AH51" s="143" t="s">
        <v>386</v>
      </c>
      <c r="AI51" s="143" t="s">
        <v>386</v>
      </c>
      <c r="AJ51" s="267">
        <v>7</v>
      </c>
      <c r="AK51" s="268" t="s">
        <v>113</v>
      </c>
      <c r="AL51" s="268" t="s">
        <v>405</v>
      </c>
      <c r="AM51" s="4" t="s">
        <v>386</v>
      </c>
      <c r="AV51" s="149"/>
    </row>
    <row r="52" spans="1:48" x14ac:dyDescent="0.4">
      <c r="A52" s="129">
        <v>47</v>
      </c>
      <c r="B52" s="129">
        <v>8</v>
      </c>
      <c r="C52" s="130" t="s">
        <v>94</v>
      </c>
      <c r="D52" s="129" t="s">
        <v>59</v>
      </c>
      <c r="E52" s="130" t="s">
        <v>299</v>
      </c>
      <c r="F52" s="129" t="s">
        <v>105</v>
      </c>
      <c r="G52" s="129">
        <v>35</v>
      </c>
      <c r="H52" s="131" t="s">
        <v>123</v>
      </c>
      <c r="I52" s="129" t="s">
        <v>109</v>
      </c>
      <c r="J52" s="129">
        <v>5</v>
      </c>
      <c r="K52" s="129">
        <v>4</v>
      </c>
      <c r="L52" s="132">
        <v>3.02</v>
      </c>
      <c r="M52" s="132">
        <v>2.77</v>
      </c>
      <c r="N52" s="133">
        <v>1.2</v>
      </c>
      <c r="O52" s="134">
        <v>16246208.48</v>
      </c>
      <c r="P52" s="134">
        <v>2385311.64</v>
      </c>
      <c r="Q52" s="135">
        <v>0</v>
      </c>
      <c r="R52" s="134">
        <v>2245000.88</v>
      </c>
      <c r="S52" s="136">
        <v>1338448.0900000008</v>
      </c>
      <c r="T52" s="137">
        <v>4.3600000000000003</v>
      </c>
      <c r="U52" s="138">
        <v>6.24</v>
      </c>
      <c r="V52" s="139">
        <v>4.76</v>
      </c>
      <c r="W52" s="138">
        <v>0.73</v>
      </c>
      <c r="X52" s="140">
        <v>139</v>
      </c>
      <c r="Y52" s="141">
        <v>54</v>
      </c>
      <c r="Z52" s="141">
        <v>57</v>
      </c>
      <c r="AA52" s="141">
        <v>70</v>
      </c>
      <c r="AB52" s="141">
        <v>45</v>
      </c>
      <c r="AC52" s="142" t="s">
        <v>387</v>
      </c>
      <c r="AD52" s="143" t="s">
        <v>386</v>
      </c>
      <c r="AE52" s="144">
        <v>0</v>
      </c>
      <c r="AF52" s="145" t="s">
        <v>386</v>
      </c>
      <c r="AG52" s="145" t="s">
        <v>386</v>
      </c>
      <c r="AH52" s="143" t="s">
        <v>386</v>
      </c>
      <c r="AI52" s="143" t="s">
        <v>386</v>
      </c>
      <c r="AJ52" s="267">
        <v>5</v>
      </c>
      <c r="AK52" s="268" t="s">
        <v>397</v>
      </c>
      <c r="AL52" s="268" t="s">
        <v>401</v>
      </c>
      <c r="AM52" s="4" t="s">
        <v>386</v>
      </c>
      <c r="AV52" s="149"/>
    </row>
    <row r="53" spans="1:48" x14ac:dyDescent="0.4">
      <c r="A53" s="129">
        <v>48</v>
      </c>
      <c r="B53" s="129">
        <v>8</v>
      </c>
      <c r="C53" s="130" t="s">
        <v>94</v>
      </c>
      <c r="D53" s="129" t="s">
        <v>60</v>
      </c>
      <c r="E53" s="130" t="s">
        <v>300</v>
      </c>
      <c r="F53" s="129" t="s">
        <v>105</v>
      </c>
      <c r="G53" s="129">
        <v>42</v>
      </c>
      <c r="H53" s="131" t="s">
        <v>123</v>
      </c>
      <c r="I53" s="129" t="s">
        <v>109</v>
      </c>
      <c r="J53" s="129">
        <v>5</v>
      </c>
      <c r="K53" s="129">
        <v>6</v>
      </c>
      <c r="L53" s="132">
        <v>4.22</v>
      </c>
      <c r="M53" s="132">
        <v>3.98</v>
      </c>
      <c r="N53" s="133">
        <v>2.23</v>
      </c>
      <c r="O53" s="134">
        <v>44124545.5</v>
      </c>
      <c r="P53" s="134">
        <v>9755982.5</v>
      </c>
      <c r="Q53" s="135">
        <v>0</v>
      </c>
      <c r="R53" s="134">
        <v>14338512.140000001</v>
      </c>
      <c r="S53" s="136">
        <v>16704847.940000001</v>
      </c>
      <c r="T53" s="137">
        <v>14.55</v>
      </c>
      <c r="U53" s="138">
        <v>6.24</v>
      </c>
      <c r="V53" s="139">
        <v>8.16</v>
      </c>
      <c r="W53" s="138">
        <v>0.73</v>
      </c>
      <c r="X53" s="140">
        <v>78</v>
      </c>
      <c r="Y53" s="141">
        <v>23</v>
      </c>
      <c r="Z53" s="141">
        <v>77</v>
      </c>
      <c r="AA53" s="141">
        <v>110</v>
      </c>
      <c r="AB53" s="141">
        <v>44</v>
      </c>
      <c r="AC53" s="142" t="s">
        <v>386</v>
      </c>
      <c r="AD53" s="143" t="s">
        <v>386</v>
      </c>
      <c r="AE53" s="144">
        <v>1</v>
      </c>
      <c r="AF53" s="145" t="s">
        <v>386</v>
      </c>
      <c r="AG53" s="145" t="s">
        <v>387</v>
      </c>
      <c r="AH53" s="143" t="s">
        <v>386</v>
      </c>
      <c r="AI53" s="143" t="s">
        <v>386</v>
      </c>
      <c r="AJ53" s="267">
        <v>6</v>
      </c>
      <c r="AK53" s="268" t="s">
        <v>399</v>
      </c>
      <c r="AL53" s="268" t="s">
        <v>406</v>
      </c>
      <c r="AM53" s="4" t="s">
        <v>386</v>
      </c>
      <c r="AV53" s="149"/>
    </row>
    <row r="54" spans="1:48" x14ac:dyDescent="0.4">
      <c r="A54" s="129">
        <v>49</v>
      </c>
      <c r="B54" s="129">
        <v>8</v>
      </c>
      <c r="C54" s="130" t="s">
        <v>94</v>
      </c>
      <c r="D54" s="129" t="s">
        <v>61</v>
      </c>
      <c r="E54" s="130" t="s">
        <v>301</v>
      </c>
      <c r="F54" s="129" t="s">
        <v>105</v>
      </c>
      <c r="G54" s="129">
        <v>40</v>
      </c>
      <c r="H54" s="131" t="s">
        <v>122</v>
      </c>
      <c r="I54" s="129" t="s">
        <v>109</v>
      </c>
      <c r="J54" s="129">
        <v>6</v>
      </c>
      <c r="K54" s="129">
        <v>5</v>
      </c>
      <c r="L54" s="132">
        <v>2.77</v>
      </c>
      <c r="M54" s="132">
        <v>2.57</v>
      </c>
      <c r="N54" s="133">
        <v>1.01</v>
      </c>
      <c r="O54" s="134">
        <v>30645521.969999999</v>
      </c>
      <c r="P54" s="134">
        <v>15484856.689999999</v>
      </c>
      <c r="Q54" s="135">
        <v>0</v>
      </c>
      <c r="R54" s="134">
        <v>19810774.609999999</v>
      </c>
      <c r="S54" s="136">
        <v>220534.76000000164</v>
      </c>
      <c r="T54" s="137">
        <v>21.53</v>
      </c>
      <c r="U54" s="138">
        <v>9.33</v>
      </c>
      <c r="V54" s="139">
        <v>19.72</v>
      </c>
      <c r="W54" s="138">
        <v>3.29</v>
      </c>
      <c r="X54" s="140">
        <v>188</v>
      </c>
      <c r="Y54" s="141">
        <v>43</v>
      </c>
      <c r="Z54" s="141">
        <v>44</v>
      </c>
      <c r="AA54" s="141">
        <v>43</v>
      </c>
      <c r="AB54" s="141">
        <v>57</v>
      </c>
      <c r="AC54" s="142" t="s">
        <v>386</v>
      </c>
      <c r="AD54" s="143" t="s">
        <v>386</v>
      </c>
      <c r="AE54" s="144">
        <v>0</v>
      </c>
      <c r="AF54" s="145" t="s">
        <v>386</v>
      </c>
      <c r="AG54" s="145" t="s">
        <v>386</v>
      </c>
      <c r="AH54" s="143" t="s">
        <v>386</v>
      </c>
      <c r="AI54" s="143" t="s">
        <v>386</v>
      </c>
      <c r="AJ54" s="267">
        <v>6</v>
      </c>
      <c r="AK54" s="268" t="s">
        <v>399</v>
      </c>
      <c r="AL54" s="268" t="s">
        <v>406</v>
      </c>
      <c r="AM54" s="4" t="s">
        <v>386</v>
      </c>
      <c r="AV54" s="149"/>
    </row>
    <row r="55" spans="1:48" x14ac:dyDescent="0.4">
      <c r="A55" s="129">
        <v>50</v>
      </c>
      <c r="B55" s="129">
        <v>8</v>
      </c>
      <c r="C55" s="130" t="s">
        <v>94</v>
      </c>
      <c r="D55" s="129" t="s">
        <v>62</v>
      </c>
      <c r="E55" s="130" t="s">
        <v>302</v>
      </c>
      <c r="F55" s="129" t="s">
        <v>105</v>
      </c>
      <c r="G55" s="129">
        <v>34</v>
      </c>
      <c r="H55" s="131" t="s">
        <v>123</v>
      </c>
      <c r="I55" s="129" t="s">
        <v>109</v>
      </c>
      <c r="J55" s="129">
        <v>5</v>
      </c>
      <c r="K55" s="129">
        <v>5</v>
      </c>
      <c r="L55" s="132">
        <v>8.8800000000000008</v>
      </c>
      <c r="M55" s="132">
        <v>8.25</v>
      </c>
      <c r="N55" s="133">
        <v>4.49</v>
      </c>
      <c r="O55" s="134">
        <v>46632701.159999996</v>
      </c>
      <c r="P55" s="134">
        <v>7271648.1200000001</v>
      </c>
      <c r="Q55" s="135">
        <v>0</v>
      </c>
      <c r="R55" s="134">
        <v>13453541.859999999</v>
      </c>
      <c r="S55" s="136">
        <v>20660032.310000002</v>
      </c>
      <c r="T55" s="137">
        <v>17.690000000000001</v>
      </c>
      <c r="U55" s="138">
        <v>6.24</v>
      </c>
      <c r="V55" s="139">
        <v>7.32</v>
      </c>
      <c r="W55" s="138">
        <v>0.73</v>
      </c>
      <c r="X55" s="140">
        <v>16</v>
      </c>
      <c r="Y55" s="141">
        <v>25</v>
      </c>
      <c r="Z55" s="141">
        <v>34</v>
      </c>
      <c r="AA55" s="141">
        <v>84</v>
      </c>
      <c r="AB55" s="141">
        <v>56</v>
      </c>
      <c r="AC55" s="142" t="s">
        <v>386</v>
      </c>
      <c r="AD55" s="143" t="s">
        <v>386</v>
      </c>
      <c r="AE55" s="144">
        <v>1</v>
      </c>
      <c r="AF55" s="145" t="s">
        <v>386</v>
      </c>
      <c r="AG55" s="145" t="s">
        <v>386</v>
      </c>
      <c r="AH55" s="143" t="s">
        <v>386</v>
      </c>
      <c r="AI55" s="143" t="s">
        <v>386</v>
      </c>
      <c r="AJ55" s="267">
        <v>7</v>
      </c>
      <c r="AK55" s="268" t="s">
        <v>113</v>
      </c>
      <c r="AL55" s="268" t="s">
        <v>405</v>
      </c>
      <c r="AM55" s="4" t="s">
        <v>386</v>
      </c>
      <c r="AV55" s="149"/>
    </row>
    <row r="56" spans="1:48" x14ac:dyDescent="0.4">
      <c r="A56" s="129">
        <v>51</v>
      </c>
      <c r="B56" s="129">
        <v>8</v>
      </c>
      <c r="C56" s="130" t="s">
        <v>94</v>
      </c>
      <c r="D56" s="129" t="s">
        <v>75</v>
      </c>
      <c r="E56" s="130" t="s">
        <v>303</v>
      </c>
      <c r="F56" s="129" t="s">
        <v>106</v>
      </c>
      <c r="G56" s="129">
        <v>276</v>
      </c>
      <c r="H56" s="131" t="s">
        <v>121</v>
      </c>
      <c r="I56" s="129" t="s">
        <v>108</v>
      </c>
      <c r="J56" s="129">
        <v>16</v>
      </c>
      <c r="K56" s="129">
        <v>12</v>
      </c>
      <c r="L56" s="132">
        <v>6.5</v>
      </c>
      <c r="M56" s="132">
        <v>5.88</v>
      </c>
      <c r="N56" s="133">
        <v>3.37</v>
      </c>
      <c r="O56" s="134">
        <v>366805255.76999998</v>
      </c>
      <c r="P56" s="134">
        <v>117475985.79000001</v>
      </c>
      <c r="Q56" s="135">
        <v>0</v>
      </c>
      <c r="R56" s="134">
        <v>141224372.81999999</v>
      </c>
      <c r="S56" s="136">
        <v>157769995.52999997</v>
      </c>
      <c r="T56" s="137">
        <v>24.63</v>
      </c>
      <c r="U56" s="138">
        <v>13.81</v>
      </c>
      <c r="V56" s="139">
        <v>14.07</v>
      </c>
      <c r="W56" s="138">
        <v>3.41</v>
      </c>
      <c r="X56" s="140">
        <v>51</v>
      </c>
      <c r="Y56" s="141">
        <v>40</v>
      </c>
      <c r="Z56" s="141">
        <v>49</v>
      </c>
      <c r="AA56" s="141">
        <v>34</v>
      </c>
      <c r="AB56" s="141">
        <v>67</v>
      </c>
      <c r="AC56" s="142" t="s">
        <v>386</v>
      </c>
      <c r="AD56" s="143" t="s">
        <v>386</v>
      </c>
      <c r="AE56" s="144">
        <v>1</v>
      </c>
      <c r="AF56" s="145" t="s">
        <v>386</v>
      </c>
      <c r="AG56" s="145" t="s">
        <v>386</v>
      </c>
      <c r="AH56" s="143" t="s">
        <v>386</v>
      </c>
      <c r="AI56" s="143" t="s">
        <v>387</v>
      </c>
      <c r="AJ56" s="267">
        <v>6</v>
      </c>
      <c r="AK56" s="268" t="s">
        <v>399</v>
      </c>
      <c r="AL56" s="268" t="s">
        <v>406</v>
      </c>
      <c r="AM56" s="4" t="s">
        <v>386</v>
      </c>
      <c r="AV56" s="149"/>
    </row>
    <row r="57" spans="1:48" x14ac:dyDescent="0.4">
      <c r="A57" s="129">
        <v>52</v>
      </c>
      <c r="B57" s="129">
        <v>8</v>
      </c>
      <c r="C57" s="130" t="s">
        <v>94</v>
      </c>
      <c r="D57" s="129" t="s">
        <v>78</v>
      </c>
      <c r="E57" s="130" t="s">
        <v>304</v>
      </c>
      <c r="F57" s="129" t="s">
        <v>105</v>
      </c>
      <c r="G57" s="129">
        <v>40</v>
      </c>
      <c r="H57" s="131" t="s">
        <v>123</v>
      </c>
      <c r="I57" s="129" t="s">
        <v>109</v>
      </c>
      <c r="J57" s="129">
        <v>5</v>
      </c>
      <c r="K57" s="129">
        <v>6</v>
      </c>
      <c r="L57" s="132">
        <v>6.8</v>
      </c>
      <c r="M57" s="132">
        <v>6.45</v>
      </c>
      <c r="N57" s="133">
        <v>4.6900000000000004</v>
      </c>
      <c r="O57" s="134">
        <v>55779042.850000001</v>
      </c>
      <c r="P57" s="134">
        <v>6140554.3399999999</v>
      </c>
      <c r="Q57" s="135">
        <v>0</v>
      </c>
      <c r="R57" s="134">
        <v>11164601.75</v>
      </c>
      <c r="S57" s="136">
        <v>35393165.689999998</v>
      </c>
      <c r="T57" s="137">
        <v>15.14</v>
      </c>
      <c r="U57" s="138">
        <v>6.24</v>
      </c>
      <c r="V57" s="139">
        <v>3.83</v>
      </c>
      <c r="W57" s="138">
        <v>0.73</v>
      </c>
      <c r="X57" s="140">
        <v>48</v>
      </c>
      <c r="Y57" s="141">
        <v>34</v>
      </c>
      <c r="Z57" s="141">
        <v>52</v>
      </c>
      <c r="AA57" s="141">
        <v>36</v>
      </c>
      <c r="AB57" s="141">
        <v>47</v>
      </c>
      <c r="AC57" s="142" t="s">
        <v>386</v>
      </c>
      <c r="AD57" s="143" t="s">
        <v>386</v>
      </c>
      <c r="AE57" s="144">
        <v>1</v>
      </c>
      <c r="AF57" s="145" t="s">
        <v>386</v>
      </c>
      <c r="AG57" s="145" t="s">
        <v>386</v>
      </c>
      <c r="AH57" s="143" t="s">
        <v>386</v>
      </c>
      <c r="AI57" s="143" t="s">
        <v>386</v>
      </c>
      <c r="AJ57" s="267">
        <v>7</v>
      </c>
      <c r="AK57" s="268" t="s">
        <v>113</v>
      </c>
      <c r="AL57" s="268" t="s">
        <v>405</v>
      </c>
      <c r="AM57" s="4" t="s">
        <v>386</v>
      </c>
      <c r="AV57" s="149"/>
    </row>
    <row r="58" spans="1:48" x14ac:dyDescent="0.4">
      <c r="A58" s="129">
        <v>53</v>
      </c>
      <c r="B58" s="129">
        <v>8</v>
      </c>
      <c r="C58" s="130" t="s">
        <v>93</v>
      </c>
      <c r="D58" s="129" t="s">
        <v>3</v>
      </c>
      <c r="E58" s="130" t="s">
        <v>305</v>
      </c>
      <c r="F58" s="129" t="s">
        <v>106</v>
      </c>
      <c r="G58" s="129">
        <v>420</v>
      </c>
      <c r="H58" s="131" t="s">
        <v>127</v>
      </c>
      <c r="I58" s="129" t="s">
        <v>108</v>
      </c>
      <c r="J58" s="129">
        <v>17</v>
      </c>
      <c r="K58" s="129">
        <v>13</v>
      </c>
      <c r="L58" s="132">
        <v>6.43</v>
      </c>
      <c r="M58" s="132">
        <v>5.99</v>
      </c>
      <c r="N58" s="133">
        <v>3.61</v>
      </c>
      <c r="O58" s="134">
        <v>818069961.04999995</v>
      </c>
      <c r="P58" s="134">
        <v>169949597.72</v>
      </c>
      <c r="Q58" s="135">
        <v>0</v>
      </c>
      <c r="R58" s="134">
        <v>247290194.52000001</v>
      </c>
      <c r="S58" s="136">
        <v>394372419.20000005</v>
      </c>
      <c r="T58" s="137">
        <v>22.94</v>
      </c>
      <c r="U58" s="138">
        <v>14.66</v>
      </c>
      <c r="V58" s="139">
        <v>10.02</v>
      </c>
      <c r="W58" s="138">
        <v>3.99</v>
      </c>
      <c r="X58" s="140">
        <v>53</v>
      </c>
      <c r="Y58" s="141">
        <v>85</v>
      </c>
      <c r="Z58" s="141">
        <v>28</v>
      </c>
      <c r="AA58" s="141">
        <v>117</v>
      </c>
      <c r="AB58" s="141">
        <v>51</v>
      </c>
      <c r="AC58" s="142" t="s">
        <v>386</v>
      </c>
      <c r="AD58" s="143" t="s">
        <v>386</v>
      </c>
      <c r="AE58" s="144">
        <v>1</v>
      </c>
      <c r="AF58" s="145" t="s">
        <v>387</v>
      </c>
      <c r="AG58" s="145" t="s">
        <v>386</v>
      </c>
      <c r="AH58" s="143" t="s">
        <v>386</v>
      </c>
      <c r="AI58" s="143" t="s">
        <v>386</v>
      </c>
      <c r="AJ58" s="267">
        <v>6</v>
      </c>
      <c r="AK58" s="268" t="s">
        <v>399</v>
      </c>
      <c r="AL58" s="268" t="s">
        <v>406</v>
      </c>
      <c r="AM58" s="4" t="s">
        <v>386</v>
      </c>
      <c r="AV58" s="149"/>
    </row>
    <row r="59" spans="1:48" x14ac:dyDescent="0.4">
      <c r="A59" s="129">
        <v>54</v>
      </c>
      <c r="B59" s="129">
        <v>8</v>
      </c>
      <c r="C59" s="130" t="s">
        <v>93</v>
      </c>
      <c r="D59" s="129" t="s">
        <v>39</v>
      </c>
      <c r="E59" s="130" t="s">
        <v>306</v>
      </c>
      <c r="F59" s="129" t="s">
        <v>105</v>
      </c>
      <c r="G59" s="129">
        <v>129</v>
      </c>
      <c r="H59" s="131" t="s">
        <v>125</v>
      </c>
      <c r="I59" s="129" t="s">
        <v>111</v>
      </c>
      <c r="J59" s="129">
        <v>13</v>
      </c>
      <c r="K59" s="129">
        <v>10</v>
      </c>
      <c r="L59" s="132">
        <v>1.49</v>
      </c>
      <c r="M59" s="132">
        <v>1.27</v>
      </c>
      <c r="N59" s="133">
        <v>0.2</v>
      </c>
      <c r="O59" s="134">
        <v>34653391.530000001</v>
      </c>
      <c r="P59" s="134">
        <v>22712437.600000001</v>
      </c>
      <c r="Q59" s="135">
        <v>2</v>
      </c>
      <c r="R59" s="134">
        <v>31856891.600000001</v>
      </c>
      <c r="S59" s="136">
        <v>-56157221.519999988</v>
      </c>
      <c r="T59" s="137">
        <v>13.58</v>
      </c>
      <c r="U59" s="138">
        <v>10.53</v>
      </c>
      <c r="V59" s="139">
        <v>9.8800000000000008</v>
      </c>
      <c r="W59" s="138">
        <v>2.1</v>
      </c>
      <c r="X59" s="140">
        <v>213</v>
      </c>
      <c r="Y59" s="141">
        <v>94</v>
      </c>
      <c r="Z59" s="141">
        <v>100</v>
      </c>
      <c r="AA59" s="141">
        <v>1384</v>
      </c>
      <c r="AB59" s="141">
        <v>67</v>
      </c>
      <c r="AC59" s="142" t="s">
        <v>386</v>
      </c>
      <c r="AD59" s="143" t="s">
        <v>386</v>
      </c>
      <c r="AE59" s="144">
        <v>0</v>
      </c>
      <c r="AF59" s="145" t="s">
        <v>387</v>
      </c>
      <c r="AG59" s="145" t="s">
        <v>387</v>
      </c>
      <c r="AH59" s="143" t="s">
        <v>387</v>
      </c>
      <c r="AI59" s="143" t="s">
        <v>387</v>
      </c>
      <c r="AJ59" s="267">
        <v>2</v>
      </c>
      <c r="AK59" s="268" t="s">
        <v>392</v>
      </c>
      <c r="AL59" s="268" t="s">
        <v>396</v>
      </c>
      <c r="AM59" s="4" t="s">
        <v>387</v>
      </c>
      <c r="AV59" s="149"/>
    </row>
    <row r="60" spans="1:48" x14ac:dyDescent="0.4">
      <c r="A60" s="129">
        <v>55</v>
      </c>
      <c r="B60" s="129">
        <v>8</v>
      </c>
      <c r="C60" s="130" t="s">
        <v>93</v>
      </c>
      <c r="D60" s="129" t="s">
        <v>41</v>
      </c>
      <c r="E60" s="130" t="s">
        <v>307</v>
      </c>
      <c r="F60" s="129" t="s">
        <v>105</v>
      </c>
      <c r="G60" s="129">
        <v>30</v>
      </c>
      <c r="H60" s="131" t="s">
        <v>123</v>
      </c>
      <c r="I60" s="129" t="s">
        <v>109</v>
      </c>
      <c r="J60" s="129">
        <v>5</v>
      </c>
      <c r="K60" s="129">
        <v>3</v>
      </c>
      <c r="L60" s="132">
        <v>1.22</v>
      </c>
      <c r="M60" s="132">
        <v>1.1000000000000001</v>
      </c>
      <c r="N60" s="133">
        <v>0.2</v>
      </c>
      <c r="O60" s="134">
        <v>5369844.8399999999</v>
      </c>
      <c r="P60" s="134">
        <v>4940627.93</v>
      </c>
      <c r="Q60" s="135">
        <v>2</v>
      </c>
      <c r="R60" s="134">
        <v>4668418.03</v>
      </c>
      <c r="S60" s="136">
        <v>-19012773.920000002</v>
      </c>
      <c r="T60" s="137">
        <v>6.45</v>
      </c>
      <c r="U60" s="138">
        <v>6.24</v>
      </c>
      <c r="V60" s="139">
        <v>10.23</v>
      </c>
      <c r="W60" s="138">
        <v>0.73</v>
      </c>
      <c r="X60" s="140">
        <v>326</v>
      </c>
      <c r="Y60" s="141">
        <v>35</v>
      </c>
      <c r="Z60" s="141">
        <v>45</v>
      </c>
      <c r="AA60" s="141">
        <v>93</v>
      </c>
      <c r="AB60" s="141">
        <v>57</v>
      </c>
      <c r="AC60" s="142" t="s">
        <v>386</v>
      </c>
      <c r="AD60" s="143" t="s">
        <v>386</v>
      </c>
      <c r="AE60" s="144">
        <v>0</v>
      </c>
      <c r="AF60" s="145" t="s">
        <v>386</v>
      </c>
      <c r="AG60" s="145" t="s">
        <v>386</v>
      </c>
      <c r="AH60" s="143" t="s">
        <v>386</v>
      </c>
      <c r="AI60" s="143" t="s">
        <v>386</v>
      </c>
      <c r="AJ60" s="267">
        <v>6</v>
      </c>
      <c r="AK60" s="268" t="s">
        <v>399</v>
      </c>
      <c r="AL60" s="268" t="s">
        <v>412</v>
      </c>
      <c r="AM60" s="4" t="s">
        <v>386</v>
      </c>
      <c r="AV60" s="149"/>
    </row>
    <row r="61" spans="1:48" x14ac:dyDescent="0.4">
      <c r="A61" s="129">
        <v>56</v>
      </c>
      <c r="B61" s="129">
        <v>8</v>
      </c>
      <c r="C61" s="130" t="s">
        <v>93</v>
      </c>
      <c r="D61" s="129" t="s">
        <v>42</v>
      </c>
      <c r="E61" s="130" t="s">
        <v>308</v>
      </c>
      <c r="F61" s="129" t="s">
        <v>105</v>
      </c>
      <c r="G61" s="129">
        <v>30</v>
      </c>
      <c r="H61" s="131" t="s">
        <v>123</v>
      </c>
      <c r="I61" s="129" t="s">
        <v>109</v>
      </c>
      <c r="J61" s="129">
        <v>5</v>
      </c>
      <c r="K61" s="129">
        <v>4</v>
      </c>
      <c r="L61" s="132">
        <v>1.68</v>
      </c>
      <c r="M61" s="132">
        <v>1.48</v>
      </c>
      <c r="N61" s="133">
        <v>0.23</v>
      </c>
      <c r="O61" s="134">
        <v>16843753.449999999</v>
      </c>
      <c r="P61" s="134">
        <v>11185022.4</v>
      </c>
      <c r="Q61" s="135">
        <v>1</v>
      </c>
      <c r="R61" s="134">
        <v>19382538.489999998</v>
      </c>
      <c r="S61" s="136">
        <v>-18872418.409999996</v>
      </c>
      <c r="T61" s="137">
        <v>20.98</v>
      </c>
      <c r="U61" s="138">
        <v>6.24</v>
      </c>
      <c r="V61" s="139">
        <v>5.89</v>
      </c>
      <c r="W61" s="138">
        <v>0.73</v>
      </c>
      <c r="X61" s="140">
        <v>219</v>
      </c>
      <c r="Y61" s="141">
        <v>49</v>
      </c>
      <c r="Z61" s="141">
        <v>158</v>
      </c>
      <c r="AA61" s="141">
        <v>74</v>
      </c>
      <c r="AB61" s="141">
        <v>45</v>
      </c>
      <c r="AC61" s="142" t="s">
        <v>386</v>
      </c>
      <c r="AD61" s="143" t="s">
        <v>386</v>
      </c>
      <c r="AE61" s="144">
        <v>0</v>
      </c>
      <c r="AF61" s="145" t="s">
        <v>386</v>
      </c>
      <c r="AG61" s="145" t="s">
        <v>387</v>
      </c>
      <c r="AH61" s="143" t="s">
        <v>386</v>
      </c>
      <c r="AI61" s="143" t="s">
        <v>386</v>
      </c>
      <c r="AJ61" s="267">
        <v>5</v>
      </c>
      <c r="AK61" s="268" t="s">
        <v>397</v>
      </c>
      <c r="AL61" s="268" t="s">
        <v>402</v>
      </c>
      <c r="AM61" s="4" t="s">
        <v>386</v>
      </c>
      <c r="AV61" s="149"/>
    </row>
    <row r="62" spans="1:48" x14ac:dyDescent="0.4">
      <c r="A62" s="129">
        <v>57</v>
      </c>
      <c r="B62" s="129">
        <v>8</v>
      </c>
      <c r="C62" s="130" t="s">
        <v>93</v>
      </c>
      <c r="D62" s="129" t="s">
        <v>74</v>
      </c>
      <c r="E62" s="130" t="s">
        <v>309</v>
      </c>
      <c r="F62" s="129" t="s">
        <v>106</v>
      </c>
      <c r="G62" s="129">
        <v>266</v>
      </c>
      <c r="H62" s="131" t="s">
        <v>130</v>
      </c>
      <c r="I62" s="129" t="s">
        <v>114</v>
      </c>
      <c r="J62" s="129">
        <v>15</v>
      </c>
      <c r="K62" s="129">
        <v>12</v>
      </c>
      <c r="L62" s="132">
        <v>1.46</v>
      </c>
      <c r="M62" s="132">
        <v>1.32</v>
      </c>
      <c r="N62" s="133">
        <v>0.41</v>
      </c>
      <c r="O62" s="134">
        <v>90282448.269999996</v>
      </c>
      <c r="P62" s="134">
        <v>229529259.22999999</v>
      </c>
      <c r="Q62" s="135">
        <v>2</v>
      </c>
      <c r="R62" s="134">
        <v>126223439.31</v>
      </c>
      <c r="S62" s="136">
        <v>-113364497.72999993</v>
      </c>
      <c r="T62" s="137">
        <v>22.16</v>
      </c>
      <c r="U62" s="138">
        <v>16.16</v>
      </c>
      <c r="V62" s="139">
        <v>20.39</v>
      </c>
      <c r="W62" s="138">
        <v>4.5599999999999996</v>
      </c>
      <c r="X62" s="140">
        <v>224</v>
      </c>
      <c r="Y62" s="141">
        <v>61</v>
      </c>
      <c r="Z62" s="141">
        <v>63</v>
      </c>
      <c r="AA62" s="141">
        <v>47</v>
      </c>
      <c r="AB62" s="141">
        <v>48</v>
      </c>
      <c r="AC62" s="142" t="s">
        <v>386</v>
      </c>
      <c r="AD62" s="143" t="s">
        <v>386</v>
      </c>
      <c r="AE62" s="144">
        <v>0</v>
      </c>
      <c r="AF62" s="145" t="s">
        <v>387</v>
      </c>
      <c r="AG62" s="145" t="s">
        <v>387</v>
      </c>
      <c r="AH62" s="143" t="s">
        <v>386</v>
      </c>
      <c r="AI62" s="143" t="s">
        <v>386</v>
      </c>
      <c r="AJ62" s="267">
        <v>4</v>
      </c>
      <c r="AK62" s="268" t="s">
        <v>388</v>
      </c>
      <c r="AL62" s="268" t="s">
        <v>408</v>
      </c>
      <c r="AM62" s="4" t="s">
        <v>387</v>
      </c>
      <c r="AV62" s="149"/>
    </row>
    <row r="63" spans="1:48" x14ac:dyDescent="0.4">
      <c r="A63" s="129">
        <v>58</v>
      </c>
      <c r="B63" s="129">
        <v>8</v>
      </c>
      <c r="C63" s="130" t="s">
        <v>93</v>
      </c>
      <c r="D63" s="129" t="s">
        <v>79</v>
      </c>
      <c r="E63" s="130" t="s">
        <v>310</v>
      </c>
      <c r="F63" s="129" t="s">
        <v>105</v>
      </c>
      <c r="G63" s="129">
        <v>30</v>
      </c>
      <c r="H63" s="131" t="s">
        <v>123</v>
      </c>
      <c r="I63" s="129" t="s">
        <v>109</v>
      </c>
      <c r="J63" s="129">
        <v>5</v>
      </c>
      <c r="K63" s="129">
        <v>3</v>
      </c>
      <c r="L63" s="132">
        <v>7.33</v>
      </c>
      <c r="M63" s="132">
        <v>6.84</v>
      </c>
      <c r="N63" s="133">
        <v>4.4000000000000004</v>
      </c>
      <c r="O63" s="134">
        <v>35906813.509999998</v>
      </c>
      <c r="P63" s="134">
        <v>5145960.66</v>
      </c>
      <c r="Q63" s="135">
        <v>0</v>
      </c>
      <c r="R63" s="134">
        <v>5759500.9199999999</v>
      </c>
      <c r="S63" s="136">
        <v>18498205.900000002</v>
      </c>
      <c r="T63" s="137">
        <v>10.199999999999999</v>
      </c>
      <c r="U63" s="138">
        <v>6.24</v>
      </c>
      <c r="V63" s="139">
        <v>7.14</v>
      </c>
      <c r="W63" s="138">
        <v>0.73</v>
      </c>
      <c r="X63" s="140">
        <v>69</v>
      </c>
      <c r="Y63" s="141">
        <v>24</v>
      </c>
      <c r="Z63" s="141">
        <v>49</v>
      </c>
      <c r="AA63" s="141">
        <v>106</v>
      </c>
      <c r="AB63" s="141">
        <v>56</v>
      </c>
      <c r="AC63" s="142" t="s">
        <v>386</v>
      </c>
      <c r="AD63" s="143" t="s">
        <v>386</v>
      </c>
      <c r="AE63" s="144">
        <v>1</v>
      </c>
      <c r="AF63" s="145" t="s">
        <v>386</v>
      </c>
      <c r="AG63" s="145" t="s">
        <v>386</v>
      </c>
      <c r="AH63" s="143" t="s">
        <v>386</v>
      </c>
      <c r="AI63" s="143" t="s">
        <v>386</v>
      </c>
      <c r="AJ63" s="267">
        <v>7</v>
      </c>
      <c r="AK63" s="268" t="s">
        <v>113</v>
      </c>
      <c r="AL63" s="268" t="s">
        <v>405</v>
      </c>
      <c r="AM63" s="4" t="s">
        <v>386</v>
      </c>
      <c r="AV63" s="149"/>
    </row>
    <row r="64" spans="1:48" x14ac:dyDescent="0.4">
      <c r="A64" s="129">
        <v>59</v>
      </c>
      <c r="B64" s="129">
        <v>8</v>
      </c>
      <c r="C64" s="130" t="s">
        <v>93</v>
      </c>
      <c r="D64" s="129" t="s">
        <v>83</v>
      </c>
      <c r="E64" s="130" t="s">
        <v>311</v>
      </c>
      <c r="F64" s="129" t="s">
        <v>105</v>
      </c>
      <c r="G64" s="129">
        <v>15</v>
      </c>
      <c r="H64" s="131" t="s">
        <v>126</v>
      </c>
      <c r="I64" s="129" t="s">
        <v>112</v>
      </c>
      <c r="J64" s="129">
        <v>2</v>
      </c>
      <c r="K64" s="129">
        <v>1</v>
      </c>
      <c r="L64" s="132">
        <v>1.1399999999999999</v>
      </c>
      <c r="M64" s="132">
        <v>1.03</v>
      </c>
      <c r="N64" s="133">
        <v>0.23</v>
      </c>
      <c r="O64" s="134">
        <v>2830874.58</v>
      </c>
      <c r="P64" s="134">
        <v>886404.37</v>
      </c>
      <c r="Q64" s="135">
        <v>2</v>
      </c>
      <c r="R64" s="134">
        <v>6607589.5899999999</v>
      </c>
      <c r="S64" s="136">
        <v>-15469419.42</v>
      </c>
      <c r="T64" s="137">
        <v>14.85</v>
      </c>
      <c r="U64" s="138">
        <v>8.57</v>
      </c>
      <c r="V64" s="139">
        <v>1.1200000000000001</v>
      </c>
      <c r="W64" s="138">
        <v>-0.22</v>
      </c>
      <c r="X64" s="140">
        <v>375</v>
      </c>
      <c r="Y64" s="141">
        <v>50</v>
      </c>
      <c r="Z64" s="141">
        <v>52</v>
      </c>
      <c r="AA64" s="141">
        <v>195</v>
      </c>
      <c r="AB64" s="141">
        <v>66</v>
      </c>
      <c r="AC64" s="142" t="s">
        <v>386</v>
      </c>
      <c r="AD64" s="143" t="s">
        <v>386</v>
      </c>
      <c r="AE64" s="144">
        <v>0</v>
      </c>
      <c r="AF64" s="145" t="s">
        <v>386</v>
      </c>
      <c r="AG64" s="145" t="s">
        <v>386</v>
      </c>
      <c r="AH64" s="143" t="s">
        <v>387</v>
      </c>
      <c r="AI64" s="143" t="s">
        <v>387</v>
      </c>
      <c r="AJ64" s="267">
        <v>4</v>
      </c>
      <c r="AK64" s="268" t="s">
        <v>388</v>
      </c>
      <c r="AL64" s="268" t="s">
        <v>408</v>
      </c>
      <c r="AM64" s="4" t="s">
        <v>387</v>
      </c>
      <c r="AV64" s="149"/>
    </row>
    <row r="65" spans="1:48" x14ac:dyDescent="0.4">
      <c r="A65" s="129">
        <v>60</v>
      </c>
      <c r="B65" s="129">
        <v>8</v>
      </c>
      <c r="C65" s="130" t="s">
        <v>93</v>
      </c>
      <c r="D65" s="129" t="s">
        <v>84</v>
      </c>
      <c r="E65" s="130" t="s">
        <v>312</v>
      </c>
      <c r="F65" s="129" t="s">
        <v>105</v>
      </c>
      <c r="G65" s="129">
        <v>30</v>
      </c>
      <c r="H65" s="131" t="s">
        <v>122</v>
      </c>
      <c r="I65" s="129" t="s">
        <v>109</v>
      </c>
      <c r="J65" s="129">
        <v>6</v>
      </c>
      <c r="K65" s="129">
        <v>4</v>
      </c>
      <c r="L65" s="132">
        <v>2.2599999999999998</v>
      </c>
      <c r="M65" s="132">
        <v>1.92</v>
      </c>
      <c r="N65" s="133">
        <v>0.9</v>
      </c>
      <c r="O65" s="134">
        <v>28726797.210000001</v>
      </c>
      <c r="P65" s="134">
        <v>5827728.9800000004</v>
      </c>
      <c r="Q65" s="135">
        <v>0</v>
      </c>
      <c r="R65" s="134">
        <v>5601302.8300000001</v>
      </c>
      <c r="S65" s="136">
        <v>-2908188.2199999988</v>
      </c>
      <c r="T65" s="137">
        <v>8.1300000000000008</v>
      </c>
      <c r="U65" s="138">
        <v>9.33</v>
      </c>
      <c r="V65" s="139">
        <v>6.26</v>
      </c>
      <c r="W65" s="138">
        <v>3.29</v>
      </c>
      <c r="X65" s="140">
        <v>145</v>
      </c>
      <c r="Y65" s="141">
        <v>64</v>
      </c>
      <c r="Z65" s="141">
        <v>78</v>
      </c>
      <c r="AA65" s="141">
        <v>162</v>
      </c>
      <c r="AB65" s="141">
        <v>112</v>
      </c>
      <c r="AC65" s="142" t="s">
        <v>387</v>
      </c>
      <c r="AD65" s="143" t="s">
        <v>386</v>
      </c>
      <c r="AE65" s="144">
        <v>0</v>
      </c>
      <c r="AF65" s="145" t="s">
        <v>387</v>
      </c>
      <c r="AG65" s="145" t="s">
        <v>387</v>
      </c>
      <c r="AH65" s="143" t="s">
        <v>387</v>
      </c>
      <c r="AI65" s="143" t="s">
        <v>387</v>
      </c>
      <c r="AJ65" s="267">
        <v>1</v>
      </c>
      <c r="AK65" s="268" t="s">
        <v>409</v>
      </c>
      <c r="AL65" s="268" t="s">
        <v>410</v>
      </c>
      <c r="AM65" s="4" t="s">
        <v>387</v>
      </c>
      <c r="AV65" s="149"/>
    </row>
    <row r="66" spans="1:48" x14ac:dyDescent="0.4">
      <c r="A66" s="129">
        <v>61</v>
      </c>
      <c r="B66" s="129">
        <v>8</v>
      </c>
      <c r="C66" s="130" t="s">
        <v>93</v>
      </c>
      <c r="D66" s="129" t="s">
        <v>85</v>
      </c>
      <c r="E66" s="130" t="s">
        <v>313</v>
      </c>
      <c r="F66" s="129" t="s">
        <v>105</v>
      </c>
      <c r="G66" s="129">
        <v>30</v>
      </c>
      <c r="H66" s="131" t="s">
        <v>123</v>
      </c>
      <c r="I66" s="129" t="s">
        <v>109</v>
      </c>
      <c r="J66" s="129">
        <v>5</v>
      </c>
      <c r="K66" s="129">
        <v>4</v>
      </c>
      <c r="L66" s="132">
        <v>3.07</v>
      </c>
      <c r="M66" s="132">
        <v>2.73</v>
      </c>
      <c r="N66" s="133">
        <v>0.53</v>
      </c>
      <c r="O66" s="134">
        <v>25286598.16</v>
      </c>
      <c r="P66" s="134">
        <v>14045529.49</v>
      </c>
      <c r="Q66" s="135">
        <v>1</v>
      </c>
      <c r="R66" s="134">
        <v>13282378.48</v>
      </c>
      <c r="S66" s="136">
        <v>-5654401.2200000007</v>
      </c>
      <c r="T66" s="137">
        <v>21.06</v>
      </c>
      <c r="U66" s="138">
        <v>6.24</v>
      </c>
      <c r="V66" s="139">
        <v>14.29</v>
      </c>
      <c r="W66" s="138">
        <v>0.73</v>
      </c>
      <c r="X66" s="140">
        <v>118</v>
      </c>
      <c r="Y66" s="141">
        <v>72</v>
      </c>
      <c r="Z66" s="141">
        <v>83</v>
      </c>
      <c r="AA66" s="141">
        <v>112</v>
      </c>
      <c r="AB66" s="141">
        <v>59</v>
      </c>
      <c r="AC66" s="142" t="s">
        <v>386</v>
      </c>
      <c r="AD66" s="143" t="s">
        <v>386</v>
      </c>
      <c r="AE66" s="144">
        <v>1</v>
      </c>
      <c r="AF66" s="145" t="s">
        <v>387</v>
      </c>
      <c r="AG66" s="145" t="s">
        <v>387</v>
      </c>
      <c r="AH66" s="143" t="s">
        <v>386</v>
      </c>
      <c r="AI66" s="143" t="s">
        <v>386</v>
      </c>
      <c r="AJ66" s="267">
        <v>5</v>
      </c>
      <c r="AK66" s="268" t="s">
        <v>397</v>
      </c>
      <c r="AL66" s="268" t="s">
        <v>402</v>
      </c>
      <c r="AM66" s="4" t="s">
        <v>386</v>
      </c>
      <c r="AV66" s="149"/>
    </row>
    <row r="67" spans="1:48" x14ac:dyDescent="0.4">
      <c r="A67" s="129">
        <v>62</v>
      </c>
      <c r="B67" s="129">
        <v>8</v>
      </c>
      <c r="C67" s="130" t="s">
        <v>90</v>
      </c>
      <c r="D67" s="129" t="s">
        <v>1</v>
      </c>
      <c r="E67" s="130" t="s">
        <v>314</v>
      </c>
      <c r="F67" s="129" t="s">
        <v>106</v>
      </c>
      <c r="G67" s="129">
        <v>353</v>
      </c>
      <c r="H67" s="131" t="s">
        <v>121</v>
      </c>
      <c r="I67" s="129" t="s">
        <v>108</v>
      </c>
      <c r="J67" s="129">
        <v>16</v>
      </c>
      <c r="K67" s="129">
        <v>13</v>
      </c>
      <c r="L67" s="132">
        <v>5.19</v>
      </c>
      <c r="M67" s="132">
        <v>4.88</v>
      </c>
      <c r="N67" s="133">
        <v>2.4</v>
      </c>
      <c r="O67" s="134">
        <v>500741710.63999999</v>
      </c>
      <c r="P67" s="134">
        <v>170596932.94999999</v>
      </c>
      <c r="Q67" s="135">
        <v>0</v>
      </c>
      <c r="R67" s="134">
        <v>198885802.24000001</v>
      </c>
      <c r="S67" s="136">
        <v>172370939.52000004</v>
      </c>
      <c r="T67" s="137">
        <v>27.89</v>
      </c>
      <c r="U67" s="138">
        <v>13.81</v>
      </c>
      <c r="V67" s="139">
        <v>20.62</v>
      </c>
      <c r="W67" s="138">
        <v>3.41</v>
      </c>
      <c r="X67" s="140">
        <v>106</v>
      </c>
      <c r="Y67" s="141">
        <v>101</v>
      </c>
      <c r="Z67" s="141">
        <v>85</v>
      </c>
      <c r="AA67" s="141">
        <v>45</v>
      </c>
      <c r="AB67" s="141">
        <v>61</v>
      </c>
      <c r="AC67" s="142" t="s">
        <v>386</v>
      </c>
      <c r="AD67" s="143" t="s">
        <v>386</v>
      </c>
      <c r="AE67" s="144">
        <v>0</v>
      </c>
      <c r="AF67" s="145" t="s">
        <v>387</v>
      </c>
      <c r="AG67" s="145" t="s">
        <v>387</v>
      </c>
      <c r="AH67" s="143" t="s">
        <v>386</v>
      </c>
      <c r="AI67" s="143" t="s">
        <v>387</v>
      </c>
      <c r="AJ67" s="267">
        <v>3</v>
      </c>
      <c r="AK67" s="268" t="s">
        <v>390</v>
      </c>
      <c r="AL67" s="268" t="s">
        <v>395</v>
      </c>
      <c r="AM67" s="4" t="s">
        <v>387</v>
      </c>
      <c r="AV67" s="149"/>
    </row>
    <row r="68" spans="1:48" x14ac:dyDescent="0.4">
      <c r="A68" s="129">
        <v>63</v>
      </c>
      <c r="B68" s="129">
        <v>8</v>
      </c>
      <c r="C68" s="130" t="s">
        <v>90</v>
      </c>
      <c r="D68" s="129" t="s">
        <v>6</v>
      </c>
      <c r="E68" s="130" t="s">
        <v>315</v>
      </c>
      <c r="F68" s="129" t="s">
        <v>105</v>
      </c>
      <c r="G68" s="129">
        <v>60</v>
      </c>
      <c r="H68" s="131" t="s">
        <v>124</v>
      </c>
      <c r="I68" s="129" t="s">
        <v>110</v>
      </c>
      <c r="J68" s="129">
        <v>10</v>
      </c>
      <c r="K68" s="129">
        <v>9</v>
      </c>
      <c r="L68" s="132">
        <v>2.09</v>
      </c>
      <c r="M68" s="132">
        <v>1.88</v>
      </c>
      <c r="N68" s="133">
        <v>0.66</v>
      </c>
      <c r="O68" s="134">
        <v>40418965.659999996</v>
      </c>
      <c r="P68" s="134">
        <v>10420232.289999999</v>
      </c>
      <c r="Q68" s="135">
        <v>1</v>
      </c>
      <c r="R68" s="134">
        <v>13910787.33</v>
      </c>
      <c r="S68" s="136">
        <v>-12393163.260000002</v>
      </c>
      <c r="T68" s="137">
        <v>9.3800000000000008</v>
      </c>
      <c r="U68" s="138">
        <v>6.01</v>
      </c>
      <c r="V68" s="139">
        <v>7.45</v>
      </c>
      <c r="W68" s="138">
        <v>1.66</v>
      </c>
      <c r="X68" s="140">
        <v>201</v>
      </c>
      <c r="Y68" s="141">
        <v>49</v>
      </c>
      <c r="Z68" s="141">
        <v>46</v>
      </c>
      <c r="AA68" s="141">
        <v>78</v>
      </c>
      <c r="AB68" s="141">
        <v>55</v>
      </c>
      <c r="AC68" s="142" t="s">
        <v>386</v>
      </c>
      <c r="AD68" s="143" t="s">
        <v>386</v>
      </c>
      <c r="AE68" s="144">
        <v>0</v>
      </c>
      <c r="AF68" s="145" t="s">
        <v>386</v>
      </c>
      <c r="AG68" s="145" t="s">
        <v>386</v>
      </c>
      <c r="AH68" s="143" t="s">
        <v>386</v>
      </c>
      <c r="AI68" s="143" t="s">
        <v>386</v>
      </c>
      <c r="AJ68" s="267">
        <v>6</v>
      </c>
      <c r="AK68" s="268" t="s">
        <v>399</v>
      </c>
      <c r="AL68" s="268" t="s">
        <v>400</v>
      </c>
      <c r="AM68" s="4" t="s">
        <v>386</v>
      </c>
      <c r="AV68" s="149"/>
    </row>
    <row r="69" spans="1:48" x14ac:dyDescent="0.4">
      <c r="A69" s="129">
        <v>64</v>
      </c>
      <c r="B69" s="129">
        <v>8</v>
      </c>
      <c r="C69" s="130" t="s">
        <v>90</v>
      </c>
      <c r="D69" s="129" t="s">
        <v>7</v>
      </c>
      <c r="E69" s="130" t="s">
        <v>316</v>
      </c>
      <c r="F69" s="129" t="s">
        <v>105</v>
      </c>
      <c r="G69" s="129">
        <v>40</v>
      </c>
      <c r="H69" s="131" t="s">
        <v>122</v>
      </c>
      <c r="I69" s="129" t="s">
        <v>109</v>
      </c>
      <c r="J69" s="129">
        <v>6</v>
      </c>
      <c r="K69" s="129">
        <v>7</v>
      </c>
      <c r="L69" s="132">
        <v>3.28</v>
      </c>
      <c r="M69" s="132">
        <v>2.82</v>
      </c>
      <c r="N69" s="133">
        <v>1.05</v>
      </c>
      <c r="O69" s="134">
        <v>32182496.399999999</v>
      </c>
      <c r="P69" s="134">
        <v>2937615.47</v>
      </c>
      <c r="Q69" s="135">
        <v>0</v>
      </c>
      <c r="R69" s="134">
        <v>10668126.529999999</v>
      </c>
      <c r="S69" s="136">
        <v>763778.25999999978</v>
      </c>
      <c r="T69" s="137">
        <v>10.06</v>
      </c>
      <c r="U69" s="138">
        <v>9.33</v>
      </c>
      <c r="V69" s="139">
        <v>2.6</v>
      </c>
      <c r="W69" s="138">
        <v>3.29</v>
      </c>
      <c r="X69" s="140">
        <v>86</v>
      </c>
      <c r="Y69" s="141">
        <v>37</v>
      </c>
      <c r="Z69" s="141">
        <v>45</v>
      </c>
      <c r="AA69" s="141">
        <v>105</v>
      </c>
      <c r="AB69" s="141">
        <v>61</v>
      </c>
      <c r="AC69" s="142" t="s">
        <v>386</v>
      </c>
      <c r="AD69" s="143" t="s">
        <v>387</v>
      </c>
      <c r="AE69" s="144">
        <v>1</v>
      </c>
      <c r="AF69" s="145" t="s">
        <v>386</v>
      </c>
      <c r="AG69" s="145" t="s">
        <v>386</v>
      </c>
      <c r="AH69" s="143" t="s">
        <v>386</v>
      </c>
      <c r="AI69" s="143" t="s">
        <v>387</v>
      </c>
      <c r="AJ69" s="267">
        <v>5</v>
      </c>
      <c r="AK69" s="268" t="s">
        <v>397</v>
      </c>
      <c r="AL69" s="268" t="s">
        <v>401</v>
      </c>
      <c r="AM69" s="4" t="s">
        <v>386</v>
      </c>
      <c r="AV69" s="149"/>
    </row>
    <row r="70" spans="1:48" x14ac:dyDescent="0.4">
      <c r="A70" s="129">
        <v>65</v>
      </c>
      <c r="B70" s="129">
        <v>8</v>
      </c>
      <c r="C70" s="130" t="s">
        <v>90</v>
      </c>
      <c r="D70" s="129" t="s">
        <v>8</v>
      </c>
      <c r="E70" s="130" t="s">
        <v>317</v>
      </c>
      <c r="F70" s="129" t="s">
        <v>105</v>
      </c>
      <c r="G70" s="129">
        <v>90</v>
      </c>
      <c r="H70" s="131" t="s">
        <v>128</v>
      </c>
      <c r="I70" s="129" t="s">
        <v>111</v>
      </c>
      <c r="J70" s="129">
        <v>12</v>
      </c>
      <c r="K70" s="129">
        <v>10</v>
      </c>
      <c r="L70" s="132">
        <v>1.32</v>
      </c>
      <c r="M70" s="132">
        <v>1.2</v>
      </c>
      <c r="N70" s="133">
        <v>0.25</v>
      </c>
      <c r="O70" s="134">
        <v>19485023.640000001</v>
      </c>
      <c r="P70" s="134">
        <v>3861496</v>
      </c>
      <c r="Q70" s="135">
        <v>2</v>
      </c>
      <c r="R70" s="134">
        <v>11757160.16</v>
      </c>
      <c r="S70" s="136">
        <v>-44394211.789999999</v>
      </c>
      <c r="T70" s="137">
        <v>6.79</v>
      </c>
      <c r="U70" s="138">
        <v>9.81</v>
      </c>
      <c r="V70" s="139">
        <v>2.2000000000000002</v>
      </c>
      <c r="W70" s="138">
        <v>1.53</v>
      </c>
      <c r="X70" s="140">
        <v>260</v>
      </c>
      <c r="Y70" s="141">
        <v>68</v>
      </c>
      <c r="Z70" s="141">
        <v>102</v>
      </c>
      <c r="AA70" s="141">
        <v>70</v>
      </c>
      <c r="AB70" s="141">
        <v>43</v>
      </c>
      <c r="AC70" s="142" t="s">
        <v>387</v>
      </c>
      <c r="AD70" s="143" t="s">
        <v>386</v>
      </c>
      <c r="AE70" s="144">
        <v>0</v>
      </c>
      <c r="AF70" s="145" t="s">
        <v>387</v>
      </c>
      <c r="AG70" s="145" t="s">
        <v>387</v>
      </c>
      <c r="AH70" s="143" t="s">
        <v>386</v>
      </c>
      <c r="AI70" s="143" t="s">
        <v>386</v>
      </c>
      <c r="AJ70" s="267">
        <v>3</v>
      </c>
      <c r="AK70" s="268" t="s">
        <v>390</v>
      </c>
      <c r="AL70" s="268" t="s">
        <v>404</v>
      </c>
      <c r="AM70" s="4" t="s">
        <v>387</v>
      </c>
      <c r="AV70" s="149"/>
    </row>
    <row r="71" spans="1:48" x14ac:dyDescent="0.4">
      <c r="A71" s="129">
        <v>66</v>
      </c>
      <c r="B71" s="129">
        <v>8</v>
      </c>
      <c r="C71" s="130" t="s">
        <v>90</v>
      </c>
      <c r="D71" s="129" t="s">
        <v>9</v>
      </c>
      <c r="E71" s="130" t="s">
        <v>318</v>
      </c>
      <c r="F71" s="129" t="s">
        <v>105</v>
      </c>
      <c r="G71" s="129">
        <v>40</v>
      </c>
      <c r="H71" s="131" t="s">
        <v>124</v>
      </c>
      <c r="I71" s="129" t="s">
        <v>110</v>
      </c>
      <c r="J71" s="129">
        <v>10</v>
      </c>
      <c r="K71" s="129">
        <v>7</v>
      </c>
      <c r="L71" s="132">
        <v>1.97</v>
      </c>
      <c r="M71" s="132">
        <v>1.7</v>
      </c>
      <c r="N71" s="133">
        <v>0.48</v>
      </c>
      <c r="O71" s="134">
        <v>25698877.969999999</v>
      </c>
      <c r="P71" s="134">
        <v>576217.56000000006</v>
      </c>
      <c r="Q71" s="135">
        <v>1</v>
      </c>
      <c r="R71" s="134">
        <v>3148360.75</v>
      </c>
      <c r="S71" s="136">
        <v>-14186284.189999998</v>
      </c>
      <c r="T71" s="137">
        <v>2.8</v>
      </c>
      <c r="U71" s="138">
        <v>6.01</v>
      </c>
      <c r="V71" s="139">
        <v>0.46</v>
      </c>
      <c r="W71" s="138">
        <v>1.66</v>
      </c>
      <c r="X71" s="140">
        <v>136</v>
      </c>
      <c r="Y71" s="141">
        <v>60</v>
      </c>
      <c r="Z71" s="141">
        <v>59</v>
      </c>
      <c r="AA71" s="141">
        <v>101</v>
      </c>
      <c r="AB71" s="141">
        <v>68</v>
      </c>
      <c r="AC71" s="142" t="s">
        <v>387</v>
      </c>
      <c r="AD71" s="143" t="s">
        <v>387</v>
      </c>
      <c r="AE71" s="144">
        <v>1</v>
      </c>
      <c r="AF71" s="145" t="s">
        <v>386</v>
      </c>
      <c r="AG71" s="145" t="s">
        <v>386</v>
      </c>
      <c r="AH71" s="143" t="s">
        <v>386</v>
      </c>
      <c r="AI71" s="143" t="s">
        <v>387</v>
      </c>
      <c r="AJ71" s="267">
        <v>4</v>
      </c>
      <c r="AK71" s="268" t="s">
        <v>388</v>
      </c>
      <c r="AL71" s="268" t="s">
        <v>394</v>
      </c>
      <c r="AM71" s="4" t="s">
        <v>387</v>
      </c>
      <c r="AV71" s="149"/>
    </row>
    <row r="72" spans="1:48" x14ac:dyDescent="0.4">
      <c r="A72" s="129">
        <v>67</v>
      </c>
      <c r="B72" s="129">
        <v>8</v>
      </c>
      <c r="C72" s="130" t="s">
        <v>90</v>
      </c>
      <c r="D72" s="129" t="s">
        <v>80</v>
      </c>
      <c r="E72" s="130" t="s">
        <v>319</v>
      </c>
      <c r="F72" s="129" t="s">
        <v>105</v>
      </c>
      <c r="G72" s="129">
        <v>30</v>
      </c>
      <c r="H72" s="131" t="s">
        <v>123</v>
      </c>
      <c r="I72" s="129" t="s">
        <v>109</v>
      </c>
      <c r="J72" s="129">
        <v>5</v>
      </c>
      <c r="K72" s="129">
        <v>5</v>
      </c>
      <c r="L72" s="132">
        <v>1.62</v>
      </c>
      <c r="M72" s="132">
        <v>1.45</v>
      </c>
      <c r="N72" s="133">
        <v>0.4</v>
      </c>
      <c r="O72" s="134">
        <v>14334867.09</v>
      </c>
      <c r="P72" s="134">
        <v>-10974286.93</v>
      </c>
      <c r="Q72" s="135">
        <v>2</v>
      </c>
      <c r="R72" s="134">
        <v>-4826150.12</v>
      </c>
      <c r="S72" s="136">
        <v>-13523046.67</v>
      </c>
      <c r="T72" s="137">
        <v>-6.58</v>
      </c>
      <c r="U72" s="138">
        <v>6.24</v>
      </c>
      <c r="V72" s="139">
        <v>-10.42</v>
      </c>
      <c r="W72" s="138">
        <v>0.73</v>
      </c>
      <c r="X72" s="140">
        <v>168</v>
      </c>
      <c r="Y72" s="141">
        <v>80</v>
      </c>
      <c r="Z72" s="141">
        <v>68</v>
      </c>
      <c r="AA72" s="141">
        <v>99</v>
      </c>
      <c r="AB72" s="141">
        <v>55</v>
      </c>
      <c r="AC72" s="142" t="s">
        <v>387</v>
      </c>
      <c r="AD72" s="143" t="s">
        <v>387</v>
      </c>
      <c r="AE72" s="144">
        <v>1</v>
      </c>
      <c r="AF72" s="145" t="s">
        <v>387</v>
      </c>
      <c r="AG72" s="145" t="s">
        <v>387</v>
      </c>
      <c r="AH72" s="143" t="s">
        <v>386</v>
      </c>
      <c r="AI72" s="143" t="s">
        <v>386</v>
      </c>
      <c r="AJ72" s="267">
        <v>3</v>
      </c>
      <c r="AK72" s="268" t="s">
        <v>390</v>
      </c>
      <c r="AL72" s="268" t="s">
        <v>404</v>
      </c>
      <c r="AM72" s="4" t="s">
        <v>387</v>
      </c>
      <c r="AV72" s="149"/>
    </row>
    <row r="73" spans="1:48" x14ac:dyDescent="0.4">
      <c r="A73" s="129">
        <v>68</v>
      </c>
      <c r="B73" s="129">
        <v>8</v>
      </c>
      <c r="C73" s="130" t="s">
        <v>91</v>
      </c>
      <c r="D73" s="129" t="s">
        <v>0</v>
      </c>
      <c r="E73" s="130" t="s">
        <v>320</v>
      </c>
      <c r="F73" s="129" t="s">
        <v>104</v>
      </c>
      <c r="G73" s="129">
        <v>1143</v>
      </c>
      <c r="H73" s="131" t="s">
        <v>132</v>
      </c>
      <c r="I73" s="129" t="s">
        <v>113</v>
      </c>
      <c r="J73" s="129">
        <v>20</v>
      </c>
      <c r="K73" s="129">
        <v>14</v>
      </c>
      <c r="L73" s="132">
        <v>2.91</v>
      </c>
      <c r="M73" s="132">
        <v>2.65</v>
      </c>
      <c r="N73" s="133">
        <v>1.23</v>
      </c>
      <c r="O73" s="134">
        <v>1819049195.6099999</v>
      </c>
      <c r="P73" s="134">
        <v>264854162.91</v>
      </c>
      <c r="Q73" s="135">
        <v>0</v>
      </c>
      <c r="R73" s="134">
        <v>443180386.02999997</v>
      </c>
      <c r="S73" s="136">
        <v>219519560.06999981</v>
      </c>
      <c r="T73" s="137">
        <v>13.32</v>
      </c>
      <c r="U73" s="138">
        <v>9.1300000000000008</v>
      </c>
      <c r="V73" s="139">
        <v>6.47</v>
      </c>
      <c r="W73" s="138">
        <v>1.79</v>
      </c>
      <c r="X73" s="140">
        <v>111</v>
      </c>
      <c r="Y73" s="141">
        <v>110</v>
      </c>
      <c r="Z73" s="141">
        <v>43</v>
      </c>
      <c r="AA73" s="141">
        <v>103</v>
      </c>
      <c r="AB73" s="141">
        <v>48</v>
      </c>
      <c r="AC73" s="142" t="s">
        <v>386</v>
      </c>
      <c r="AD73" s="143" t="s">
        <v>386</v>
      </c>
      <c r="AE73" s="144">
        <v>0</v>
      </c>
      <c r="AF73" s="145" t="s">
        <v>387</v>
      </c>
      <c r="AG73" s="145" t="s">
        <v>386</v>
      </c>
      <c r="AH73" s="143" t="s">
        <v>386</v>
      </c>
      <c r="AI73" s="143" t="s">
        <v>386</v>
      </c>
      <c r="AJ73" s="267">
        <v>5</v>
      </c>
      <c r="AK73" s="268" t="s">
        <v>397</v>
      </c>
      <c r="AL73" s="268" t="s">
        <v>401</v>
      </c>
      <c r="AM73" s="4" t="s">
        <v>386</v>
      </c>
      <c r="AV73" s="149"/>
    </row>
    <row r="74" spans="1:48" x14ac:dyDescent="0.4">
      <c r="A74" s="129">
        <v>69</v>
      </c>
      <c r="B74" s="129">
        <v>8</v>
      </c>
      <c r="C74" s="130" t="s">
        <v>91</v>
      </c>
      <c r="D74" s="129" t="s">
        <v>10</v>
      </c>
      <c r="E74" s="130" t="s">
        <v>321</v>
      </c>
      <c r="F74" s="129" t="s">
        <v>105</v>
      </c>
      <c r="G74" s="129">
        <v>60</v>
      </c>
      <c r="H74" s="131" t="s">
        <v>124</v>
      </c>
      <c r="I74" s="129" t="s">
        <v>110</v>
      </c>
      <c r="J74" s="129">
        <v>10</v>
      </c>
      <c r="K74" s="129">
        <v>8</v>
      </c>
      <c r="L74" s="132">
        <v>1.25</v>
      </c>
      <c r="M74" s="132">
        <v>1.1100000000000001</v>
      </c>
      <c r="N74" s="133">
        <v>0.23</v>
      </c>
      <c r="O74" s="134">
        <v>10586690.15</v>
      </c>
      <c r="P74" s="134">
        <v>10995028.130000001</v>
      </c>
      <c r="Q74" s="135">
        <v>2</v>
      </c>
      <c r="R74" s="134">
        <v>13701048.09</v>
      </c>
      <c r="S74" s="136">
        <v>-31265862.349999994</v>
      </c>
      <c r="T74" s="137">
        <v>11.51</v>
      </c>
      <c r="U74" s="138">
        <v>6.01</v>
      </c>
      <c r="V74" s="139">
        <v>10.08</v>
      </c>
      <c r="W74" s="138">
        <v>1.66</v>
      </c>
      <c r="X74" s="140">
        <v>263</v>
      </c>
      <c r="Y74" s="141">
        <v>52</v>
      </c>
      <c r="Z74" s="141">
        <v>60</v>
      </c>
      <c r="AA74" s="141">
        <v>89</v>
      </c>
      <c r="AB74" s="141">
        <v>60</v>
      </c>
      <c r="AC74" s="142" t="s">
        <v>386</v>
      </c>
      <c r="AD74" s="143" t="s">
        <v>386</v>
      </c>
      <c r="AE74" s="144">
        <v>0</v>
      </c>
      <c r="AF74" s="145" t="s">
        <v>386</v>
      </c>
      <c r="AG74" s="145" t="s">
        <v>386</v>
      </c>
      <c r="AH74" s="143" t="s">
        <v>386</v>
      </c>
      <c r="AI74" s="143" t="s">
        <v>386</v>
      </c>
      <c r="AJ74" s="267">
        <v>6</v>
      </c>
      <c r="AK74" s="268" t="s">
        <v>399</v>
      </c>
      <c r="AL74" s="268" t="s">
        <v>412</v>
      </c>
      <c r="AM74" s="4" t="s">
        <v>386</v>
      </c>
      <c r="AV74" s="149"/>
    </row>
    <row r="75" spans="1:48" x14ac:dyDescent="0.4">
      <c r="A75" s="129">
        <v>70</v>
      </c>
      <c r="B75" s="129">
        <v>8</v>
      </c>
      <c r="C75" s="130" t="s">
        <v>91</v>
      </c>
      <c r="D75" s="129" t="s">
        <v>11</v>
      </c>
      <c r="E75" s="130" t="s">
        <v>322</v>
      </c>
      <c r="F75" s="129" t="s">
        <v>105</v>
      </c>
      <c r="G75" s="129">
        <v>60</v>
      </c>
      <c r="H75" s="131" t="s">
        <v>186</v>
      </c>
      <c r="I75" s="129" t="s">
        <v>110</v>
      </c>
      <c r="J75" s="129">
        <v>9</v>
      </c>
      <c r="K75" s="129">
        <v>8</v>
      </c>
      <c r="L75" s="132">
        <v>1.18</v>
      </c>
      <c r="M75" s="132">
        <v>1.05</v>
      </c>
      <c r="N75" s="133">
        <v>0.28000000000000003</v>
      </c>
      <c r="O75" s="134">
        <v>6621729.2599999998</v>
      </c>
      <c r="P75" s="134">
        <v>11209501.02</v>
      </c>
      <c r="Q75" s="135">
        <v>2</v>
      </c>
      <c r="R75" s="134">
        <v>14874212.810000001</v>
      </c>
      <c r="S75" s="136">
        <v>-26250735.530000001</v>
      </c>
      <c r="T75" s="137">
        <v>13.75</v>
      </c>
      <c r="U75" s="138">
        <v>6.68</v>
      </c>
      <c r="V75" s="139">
        <v>14</v>
      </c>
      <c r="W75" s="138">
        <v>0.49</v>
      </c>
      <c r="X75" s="140">
        <v>360</v>
      </c>
      <c r="Y75" s="141">
        <v>52</v>
      </c>
      <c r="Z75" s="141">
        <v>51</v>
      </c>
      <c r="AA75" s="141">
        <v>95</v>
      </c>
      <c r="AB75" s="141">
        <v>62</v>
      </c>
      <c r="AC75" s="142" t="s">
        <v>386</v>
      </c>
      <c r="AD75" s="143" t="s">
        <v>386</v>
      </c>
      <c r="AE75" s="144">
        <v>0</v>
      </c>
      <c r="AF75" s="145" t="s">
        <v>386</v>
      </c>
      <c r="AG75" s="145" t="s">
        <v>386</v>
      </c>
      <c r="AH75" s="143" t="s">
        <v>386</v>
      </c>
      <c r="AI75" s="143" t="s">
        <v>387</v>
      </c>
      <c r="AJ75" s="267">
        <v>5</v>
      </c>
      <c r="AK75" s="268" t="s">
        <v>397</v>
      </c>
      <c r="AL75" s="268" t="s">
        <v>398</v>
      </c>
      <c r="AM75" s="4" t="s">
        <v>386</v>
      </c>
      <c r="AV75" s="149"/>
    </row>
    <row r="76" spans="1:48" x14ac:dyDescent="0.4">
      <c r="A76" s="129">
        <v>71</v>
      </c>
      <c r="B76" s="129">
        <v>8</v>
      </c>
      <c r="C76" s="130" t="s">
        <v>91</v>
      </c>
      <c r="D76" s="129" t="s">
        <v>12</v>
      </c>
      <c r="E76" s="130" t="s">
        <v>323</v>
      </c>
      <c r="F76" s="129" t="s">
        <v>106</v>
      </c>
      <c r="G76" s="129">
        <v>280</v>
      </c>
      <c r="H76" s="131" t="s">
        <v>121</v>
      </c>
      <c r="I76" s="129" t="s">
        <v>108</v>
      </c>
      <c r="J76" s="129">
        <v>16</v>
      </c>
      <c r="K76" s="129">
        <v>12</v>
      </c>
      <c r="L76" s="132">
        <v>1.82</v>
      </c>
      <c r="M76" s="132">
        <v>1.69</v>
      </c>
      <c r="N76" s="133">
        <v>0.7</v>
      </c>
      <c r="O76" s="134">
        <v>168302710.81999999</v>
      </c>
      <c r="P76" s="134">
        <v>27127707.620000001</v>
      </c>
      <c r="Q76" s="135">
        <v>1</v>
      </c>
      <c r="R76" s="134">
        <v>72000244.439999998</v>
      </c>
      <c r="S76" s="136">
        <v>-59261447</v>
      </c>
      <c r="T76" s="137">
        <v>13.76</v>
      </c>
      <c r="U76" s="138">
        <v>13.81</v>
      </c>
      <c r="V76" s="139">
        <v>3.09</v>
      </c>
      <c r="W76" s="138">
        <v>3.41</v>
      </c>
      <c r="X76" s="140">
        <v>245</v>
      </c>
      <c r="Y76" s="141">
        <v>71</v>
      </c>
      <c r="Z76" s="141">
        <v>81</v>
      </c>
      <c r="AA76" s="141">
        <v>142</v>
      </c>
      <c r="AB76" s="141">
        <v>59</v>
      </c>
      <c r="AC76" s="142" t="s">
        <v>387</v>
      </c>
      <c r="AD76" s="143" t="s">
        <v>387</v>
      </c>
      <c r="AE76" s="144">
        <v>0</v>
      </c>
      <c r="AF76" s="145" t="s">
        <v>387</v>
      </c>
      <c r="AG76" s="145" t="s">
        <v>387</v>
      </c>
      <c r="AH76" s="143" t="s">
        <v>387</v>
      </c>
      <c r="AI76" s="143" t="s">
        <v>386</v>
      </c>
      <c r="AJ76" s="267">
        <v>1</v>
      </c>
      <c r="AK76" s="268" t="s">
        <v>409</v>
      </c>
      <c r="AL76" s="268" t="s">
        <v>411</v>
      </c>
      <c r="AM76" s="4" t="s">
        <v>387</v>
      </c>
      <c r="AV76" s="149"/>
    </row>
    <row r="77" spans="1:48" x14ac:dyDescent="0.4">
      <c r="A77" s="129">
        <v>72</v>
      </c>
      <c r="B77" s="129">
        <v>8</v>
      </c>
      <c r="C77" s="130" t="s">
        <v>91</v>
      </c>
      <c r="D77" s="129" t="s">
        <v>13</v>
      </c>
      <c r="E77" s="130" t="s">
        <v>324</v>
      </c>
      <c r="F77" s="129" t="s">
        <v>105</v>
      </c>
      <c r="G77" s="129">
        <v>8</v>
      </c>
      <c r="H77" s="131" t="s">
        <v>126</v>
      </c>
      <c r="I77" s="129" t="s">
        <v>112</v>
      </c>
      <c r="J77" s="129">
        <v>2</v>
      </c>
      <c r="K77" s="129">
        <v>1</v>
      </c>
      <c r="L77" s="132">
        <v>2.76</v>
      </c>
      <c r="M77" s="132">
        <v>2.4700000000000002</v>
      </c>
      <c r="N77" s="133">
        <v>1.48</v>
      </c>
      <c r="O77" s="134">
        <v>9166279.8499999996</v>
      </c>
      <c r="P77" s="134">
        <v>-5607217.1399999997</v>
      </c>
      <c r="Q77" s="135">
        <v>1</v>
      </c>
      <c r="R77" s="134">
        <v>-865253.52</v>
      </c>
      <c r="S77" s="136">
        <v>2532240.3499999996</v>
      </c>
      <c r="T77" s="137">
        <v>-3.31</v>
      </c>
      <c r="U77" s="138">
        <v>8.57</v>
      </c>
      <c r="V77" s="139">
        <v>-7.58</v>
      </c>
      <c r="W77" s="138">
        <v>-0.22</v>
      </c>
      <c r="X77" s="140">
        <v>117</v>
      </c>
      <c r="Y77" s="141">
        <v>108</v>
      </c>
      <c r="Z77" s="141">
        <v>59</v>
      </c>
      <c r="AA77" s="141">
        <v>86</v>
      </c>
      <c r="AB77" s="141">
        <v>73</v>
      </c>
      <c r="AC77" s="142" t="s">
        <v>387</v>
      </c>
      <c r="AD77" s="143" t="s">
        <v>387</v>
      </c>
      <c r="AE77" s="144">
        <v>0</v>
      </c>
      <c r="AF77" s="145" t="s">
        <v>387</v>
      </c>
      <c r="AG77" s="145" t="s">
        <v>386</v>
      </c>
      <c r="AH77" s="143" t="s">
        <v>386</v>
      </c>
      <c r="AI77" s="143" t="s">
        <v>387</v>
      </c>
      <c r="AJ77" s="267">
        <v>2</v>
      </c>
      <c r="AK77" s="268" t="s">
        <v>392</v>
      </c>
      <c r="AL77" s="268" t="s">
        <v>393</v>
      </c>
      <c r="AM77" s="4" t="s">
        <v>387</v>
      </c>
      <c r="AV77" s="149"/>
    </row>
    <row r="78" spans="1:48" x14ac:dyDescent="0.4">
      <c r="A78" s="129">
        <v>73</v>
      </c>
      <c r="B78" s="129">
        <v>8</v>
      </c>
      <c r="C78" s="130" t="s">
        <v>91</v>
      </c>
      <c r="D78" s="129" t="s">
        <v>14</v>
      </c>
      <c r="E78" s="130" t="s">
        <v>325</v>
      </c>
      <c r="F78" s="129" t="s">
        <v>105</v>
      </c>
      <c r="G78" s="129">
        <v>40</v>
      </c>
      <c r="H78" s="131" t="s">
        <v>122</v>
      </c>
      <c r="I78" s="129" t="s">
        <v>109</v>
      </c>
      <c r="J78" s="129">
        <v>6</v>
      </c>
      <c r="K78" s="129">
        <v>7</v>
      </c>
      <c r="L78" s="132">
        <v>1.22</v>
      </c>
      <c r="M78" s="132">
        <v>1.1000000000000001</v>
      </c>
      <c r="N78" s="133">
        <v>0.41</v>
      </c>
      <c r="O78" s="134">
        <v>7818601.0099999998</v>
      </c>
      <c r="P78" s="134">
        <v>3426451.64</v>
      </c>
      <c r="Q78" s="135">
        <v>2</v>
      </c>
      <c r="R78" s="134">
        <v>10256474.039999999</v>
      </c>
      <c r="S78" s="136">
        <v>-20918852.620000005</v>
      </c>
      <c r="T78" s="137">
        <v>11.56</v>
      </c>
      <c r="U78" s="138">
        <v>9.33</v>
      </c>
      <c r="V78" s="139">
        <v>3.92</v>
      </c>
      <c r="W78" s="138">
        <v>3.29</v>
      </c>
      <c r="X78" s="140">
        <v>289</v>
      </c>
      <c r="Y78" s="141">
        <v>49</v>
      </c>
      <c r="Z78" s="141">
        <v>105</v>
      </c>
      <c r="AA78" s="141">
        <v>99</v>
      </c>
      <c r="AB78" s="141">
        <v>59</v>
      </c>
      <c r="AC78" s="142" t="s">
        <v>386</v>
      </c>
      <c r="AD78" s="143" t="s">
        <v>386</v>
      </c>
      <c r="AE78" s="144">
        <v>0</v>
      </c>
      <c r="AF78" s="145" t="s">
        <v>386</v>
      </c>
      <c r="AG78" s="145" t="s">
        <v>387</v>
      </c>
      <c r="AH78" s="143" t="s">
        <v>386</v>
      </c>
      <c r="AI78" s="143" t="s">
        <v>386</v>
      </c>
      <c r="AJ78" s="269">
        <v>5</v>
      </c>
      <c r="AK78" s="268" t="s">
        <v>397</v>
      </c>
      <c r="AL78" s="268" t="s">
        <v>398</v>
      </c>
      <c r="AM78" s="4" t="s">
        <v>386</v>
      </c>
      <c r="AV78" s="149"/>
    </row>
    <row r="79" spans="1:48" x14ac:dyDescent="0.4">
      <c r="A79" s="129">
        <v>74</v>
      </c>
      <c r="B79" s="129">
        <v>8</v>
      </c>
      <c r="C79" s="130" t="s">
        <v>91</v>
      </c>
      <c r="D79" s="129" t="s">
        <v>15</v>
      </c>
      <c r="E79" s="130" t="s">
        <v>326</v>
      </c>
      <c r="F79" s="129" t="s">
        <v>105</v>
      </c>
      <c r="G79" s="129">
        <v>137</v>
      </c>
      <c r="H79" s="131" t="s">
        <v>125</v>
      </c>
      <c r="I79" s="129" t="s">
        <v>111</v>
      </c>
      <c r="J79" s="129">
        <v>13</v>
      </c>
      <c r="K79" s="129">
        <v>11</v>
      </c>
      <c r="L79" s="132">
        <v>1.26</v>
      </c>
      <c r="M79" s="132">
        <v>1.1499999999999999</v>
      </c>
      <c r="N79" s="133">
        <v>0.32</v>
      </c>
      <c r="O79" s="134">
        <v>26798772.77</v>
      </c>
      <c r="P79" s="134">
        <v>22833173.449999999</v>
      </c>
      <c r="Q79" s="135">
        <v>2</v>
      </c>
      <c r="R79" s="134">
        <v>44621637.18</v>
      </c>
      <c r="S79" s="136">
        <v>-67363223.870000005</v>
      </c>
      <c r="T79" s="137">
        <v>15.69</v>
      </c>
      <c r="U79" s="138">
        <v>10.53</v>
      </c>
      <c r="V79" s="139">
        <v>6.02</v>
      </c>
      <c r="W79" s="138">
        <v>2.1</v>
      </c>
      <c r="X79" s="140">
        <v>203</v>
      </c>
      <c r="Y79" s="141">
        <v>55</v>
      </c>
      <c r="Z79" s="141">
        <v>60</v>
      </c>
      <c r="AA79" s="141">
        <v>103</v>
      </c>
      <c r="AB79" s="141">
        <v>46</v>
      </c>
      <c r="AC79" s="142" t="s">
        <v>386</v>
      </c>
      <c r="AD79" s="143" t="s">
        <v>386</v>
      </c>
      <c r="AE79" s="144">
        <v>0</v>
      </c>
      <c r="AF79" s="145" t="s">
        <v>386</v>
      </c>
      <c r="AG79" s="145" t="s">
        <v>386</v>
      </c>
      <c r="AH79" s="143" t="s">
        <v>386</v>
      </c>
      <c r="AI79" s="143" t="s">
        <v>386</v>
      </c>
      <c r="AJ79" s="267">
        <v>6</v>
      </c>
      <c r="AK79" s="268" t="s">
        <v>399</v>
      </c>
      <c r="AL79" s="268" t="s">
        <v>412</v>
      </c>
      <c r="AM79" s="4" t="s">
        <v>386</v>
      </c>
      <c r="AV79" s="149"/>
    </row>
    <row r="80" spans="1:48" x14ac:dyDescent="0.4">
      <c r="A80" s="129">
        <v>75</v>
      </c>
      <c r="B80" s="129">
        <v>8</v>
      </c>
      <c r="C80" s="130" t="s">
        <v>91</v>
      </c>
      <c r="D80" s="129" t="s">
        <v>16</v>
      </c>
      <c r="E80" s="130" t="s">
        <v>327</v>
      </c>
      <c r="F80" s="129" t="s">
        <v>105</v>
      </c>
      <c r="G80" s="129">
        <v>30</v>
      </c>
      <c r="H80" s="131" t="s">
        <v>123</v>
      </c>
      <c r="I80" s="129" t="s">
        <v>109</v>
      </c>
      <c r="J80" s="129">
        <v>5</v>
      </c>
      <c r="K80" s="129">
        <v>4</v>
      </c>
      <c r="L80" s="132">
        <v>1.35</v>
      </c>
      <c r="M80" s="132">
        <v>1.1000000000000001</v>
      </c>
      <c r="N80" s="133">
        <v>0.4</v>
      </c>
      <c r="O80" s="134">
        <v>6037014.6399999997</v>
      </c>
      <c r="P80" s="134">
        <v>-1035903.23</v>
      </c>
      <c r="Q80" s="135">
        <v>3</v>
      </c>
      <c r="R80" s="134">
        <v>3298520.41</v>
      </c>
      <c r="S80" s="136">
        <v>-10247683.129999995</v>
      </c>
      <c r="T80" s="137">
        <v>4.95</v>
      </c>
      <c r="U80" s="138">
        <v>6.24</v>
      </c>
      <c r="V80" s="139">
        <v>-1.95</v>
      </c>
      <c r="W80" s="138">
        <v>0.73</v>
      </c>
      <c r="X80" s="140">
        <v>190</v>
      </c>
      <c r="Y80" s="141">
        <v>31</v>
      </c>
      <c r="Z80" s="141">
        <v>46</v>
      </c>
      <c r="AA80" s="141">
        <v>97</v>
      </c>
      <c r="AB80" s="141">
        <v>67</v>
      </c>
      <c r="AC80" s="142" t="s">
        <v>387</v>
      </c>
      <c r="AD80" s="143" t="s">
        <v>387</v>
      </c>
      <c r="AE80" s="144">
        <v>0</v>
      </c>
      <c r="AF80" s="145" t="s">
        <v>386</v>
      </c>
      <c r="AG80" s="145" t="s">
        <v>386</v>
      </c>
      <c r="AH80" s="143" t="s">
        <v>386</v>
      </c>
      <c r="AI80" s="143" t="s">
        <v>387</v>
      </c>
      <c r="AJ80" s="267">
        <v>3</v>
      </c>
      <c r="AK80" s="268" t="s">
        <v>390</v>
      </c>
      <c r="AL80" s="268" t="s">
        <v>567</v>
      </c>
      <c r="AM80" s="4" t="s">
        <v>387</v>
      </c>
      <c r="AV80" s="149"/>
    </row>
    <row r="81" spans="1:48" x14ac:dyDescent="0.4">
      <c r="A81" s="129">
        <v>76</v>
      </c>
      <c r="B81" s="129">
        <v>8</v>
      </c>
      <c r="C81" s="130" t="s">
        <v>91</v>
      </c>
      <c r="D81" s="129" t="s">
        <v>17</v>
      </c>
      <c r="E81" s="130" t="s">
        <v>328</v>
      </c>
      <c r="F81" s="129" t="s">
        <v>105</v>
      </c>
      <c r="G81" s="129">
        <v>30</v>
      </c>
      <c r="H81" s="131" t="s">
        <v>123</v>
      </c>
      <c r="I81" s="129" t="s">
        <v>109</v>
      </c>
      <c r="J81" s="129">
        <v>5</v>
      </c>
      <c r="K81" s="129">
        <v>4</v>
      </c>
      <c r="L81" s="132">
        <v>1.21</v>
      </c>
      <c r="M81" s="132">
        <v>1.02</v>
      </c>
      <c r="N81" s="133">
        <v>0.12</v>
      </c>
      <c r="O81" s="134">
        <v>4230878.4400000004</v>
      </c>
      <c r="P81" s="134">
        <v>3855801.76</v>
      </c>
      <c r="Q81" s="135">
        <v>2</v>
      </c>
      <c r="R81" s="134">
        <v>6180860.96</v>
      </c>
      <c r="S81" s="136">
        <v>-17432685.41</v>
      </c>
      <c r="T81" s="137">
        <v>9.23</v>
      </c>
      <c r="U81" s="138">
        <v>6.24</v>
      </c>
      <c r="V81" s="139">
        <v>5.5</v>
      </c>
      <c r="W81" s="138">
        <v>0.73</v>
      </c>
      <c r="X81" s="140">
        <v>286</v>
      </c>
      <c r="Y81" s="141">
        <v>53</v>
      </c>
      <c r="Z81" s="141">
        <v>59</v>
      </c>
      <c r="AA81" s="141">
        <v>110</v>
      </c>
      <c r="AB81" s="141">
        <v>75</v>
      </c>
      <c r="AC81" s="142" t="s">
        <v>386</v>
      </c>
      <c r="AD81" s="143" t="s">
        <v>386</v>
      </c>
      <c r="AE81" s="144">
        <v>0</v>
      </c>
      <c r="AF81" s="145" t="s">
        <v>386</v>
      </c>
      <c r="AG81" s="145" t="s">
        <v>386</v>
      </c>
      <c r="AH81" s="143" t="s">
        <v>386</v>
      </c>
      <c r="AI81" s="143" t="s">
        <v>387</v>
      </c>
      <c r="AJ81" s="267">
        <v>5</v>
      </c>
      <c r="AK81" s="268" t="s">
        <v>397</v>
      </c>
      <c r="AL81" s="268" t="s">
        <v>398</v>
      </c>
      <c r="AM81" s="4" t="s">
        <v>386</v>
      </c>
      <c r="AV81" s="149"/>
    </row>
    <row r="82" spans="1:48" x14ac:dyDescent="0.4">
      <c r="A82" s="129">
        <v>77</v>
      </c>
      <c r="B82" s="129">
        <v>8</v>
      </c>
      <c r="C82" s="130" t="s">
        <v>91</v>
      </c>
      <c r="D82" s="129" t="s">
        <v>18</v>
      </c>
      <c r="E82" s="130" t="s">
        <v>329</v>
      </c>
      <c r="F82" s="129" t="s">
        <v>105</v>
      </c>
      <c r="G82" s="129">
        <v>30</v>
      </c>
      <c r="H82" s="131" t="s">
        <v>122</v>
      </c>
      <c r="I82" s="129" t="s">
        <v>109</v>
      </c>
      <c r="J82" s="129">
        <v>6</v>
      </c>
      <c r="K82" s="129">
        <v>6</v>
      </c>
      <c r="L82" s="132">
        <v>2.25</v>
      </c>
      <c r="M82" s="132">
        <v>1.99</v>
      </c>
      <c r="N82" s="133">
        <v>0.8</v>
      </c>
      <c r="O82" s="134">
        <v>26467393.77</v>
      </c>
      <c r="P82" s="134">
        <v>1414750.68</v>
      </c>
      <c r="Q82" s="135">
        <v>0</v>
      </c>
      <c r="R82" s="134">
        <v>4219446.04</v>
      </c>
      <c r="S82" s="136">
        <v>-4000053.0099999942</v>
      </c>
      <c r="T82" s="137">
        <v>4.76</v>
      </c>
      <c r="U82" s="138">
        <v>9.33</v>
      </c>
      <c r="V82" s="139">
        <v>1.64</v>
      </c>
      <c r="W82" s="138">
        <v>3.29</v>
      </c>
      <c r="X82" s="140">
        <v>85</v>
      </c>
      <c r="Y82" s="141">
        <v>39</v>
      </c>
      <c r="Z82" s="141">
        <v>49</v>
      </c>
      <c r="AA82" s="141">
        <v>115</v>
      </c>
      <c r="AB82" s="141">
        <v>53</v>
      </c>
      <c r="AC82" s="142" t="s">
        <v>387</v>
      </c>
      <c r="AD82" s="143" t="s">
        <v>387</v>
      </c>
      <c r="AE82" s="144">
        <v>1</v>
      </c>
      <c r="AF82" s="145" t="s">
        <v>386</v>
      </c>
      <c r="AG82" s="145" t="s">
        <v>386</v>
      </c>
      <c r="AH82" s="143" t="s">
        <v>386</v>
      </c>
      <c r="AI82" s="143" t="s">
        <v>386</v>
      </c>
      <c r="AJ82" s="267">
        <v>5</v>
      </c>
      <c r="AK82" s="268" t="s">
        <v>397</v>
      </c>
      <c r="AL82" s="268" t="s">
        <v>401</v>
      </c>
      <c r="AM82" s="4" t="s">
        <v>386</v>
      </c>
      <c r="AV82" s="149"/>
    </row>
    <row r="83" spans="1:48" x14ac:dyDescent="0.4">
      <c r="A83" s="129">
        <v>78</v>
      </c>
      <c r="B83" s="129">
        <v>8</v>
      </c>
      <c r="C83" s="130" t="s">
        <v>91</v>
      </c>
      <c r="D83" s="129" t="s">
        <v>19</v>
      </c>
      <c r="E83" s="130" t="s">
        <v>330</v>
      </c>
      <c r="F83" s="129" t="s">
        <v>105</v>
      </c>
      <c r="G83" s="129">
        <v>55</v>
      </c>
      <c r="H83" s="131" t="s">
        <v>186</v>
      </c>
      <c r="I83" s="129" t="s">
        <v>110</v>
      </c>
      <c r="J83" s="129">
        <v>9</v>
      </c>
      <c r="K83" s="129">
        <v>8</v>
      </c>
      <c r="L83" s="132">
        <v>1.29</v>
      </c>
      <c r="M83" s="132">
        <v>1.0900000000000001</v>
      </c>
      <c r="N83" s="133">
        <v>0.26</v>
      </c>
      <c r="O83" s="134">
        <v>13563449.84</v>
      </c>
      <c r="P83" s="134">
        <v>-6038823.46</v>
      </c>
      <c r="Q83" s="135">
        <v>3</v>
      </c>
      <c r="R83" s="134">
        <v>-1569333.14</v>
      </c>
      <c r="S83" s="136">
        <v>-33473971.260000005</v>
      </c>
      <c r="T83" s="137">
        <v>-1.21</v>
      </c>
      <c r="U83" s="138">
        <v>6.68</v>
      </c>
      <c r="V83" s="139">
        <v>-5.28</v>
      </c>
      <c r="W83" s="138">
        <v>0.49</v>
      </c>
      <c r="X83" s="140">
        <v>236</v>
      </c>
      <c r="Y83" s="141">
        <v>54</v>
      </c>
      <c r="Z83" s="141">
        <v>64</v>
      </c>
      <c r="AA83" s="141">
        <v>98</v>
      </c>
      <c r="AB83" s="141">
        <v>59</v>
      </c>
      <c r="AC83" s="142" t="s">
        <v>387</v>
      </c>
      <c r="AD83" s="143" t="s">
        <v>387</v>
      </c>
      <c r="AE83" s="144">
        <v>0</v>
      </c>
      <c r="AF83" s="145" t="s">
        <v>386</v>
      </c>
      <c r="AG83" s="145" t="s">
        <v>387</v>
      </c>
      <c r="AH83" s="143" t="s">
        <v>386</v>
      </c>
      <c r="AI83" s="143" t="s">
        <v>386</v>
      </c>
      <c r="AJ83" s="267">
        <v>3</v>
      </c>
      <c r="AK83" s="268" t="s">
        <v>390</v>
      </c>
      <c r="AL83" s="268" t="s">
        <v>567</v>
      </c>
      <c r="AM83" s="4" t="s">
        <v>387</v>
      </c>
      <c r="AV83" s="149"/>
    </row>
    <row r="84" spans="1:48" x14ac:dyDescent="0.4">
      <c r="A84" s="129">
        <v>79</v>
      </c>
      <c r="B84" s="129">
        <v>8</v>
      </c>
      <c r="C84" s="130" t="s">
        <v>91</v>
      </c>
      <c r="D84" s="129" t="s">
        <v>20</v>
      </c>
      <c r="E84" s="130" t="s">
        <v>331</v>
      </c>
      <c r="F84" s="129" t="s">
        <v>105</v>
      </c>
      <c r="G84" s="129">
        <v>126</v>
      </c>
      <c r="H84" s="131" t="s">
        <v>125</v>
      </c>
      <c r="I84" s="129" t="s">
        <v>111</v>
      </c>
      <c r="J84" s="129">
        <v>13</v>
      </c>
      <c r="K84" s="129">
        <v>11</v>
      </c>
      <c r="L84" s="132">
        <v>1.24</v>
      </c>
      <c r="M84" s="132">
        <v>1.07</v>
      </c>
      <c r="N84" s="133">
        <v>0.39</v>
      </c>
      <c r="O84" s="134">
        <v>21816513.780000001</v>
      </c>
      <c r="P84" s="134">
        <v>3311726.47</v>
      </c>
      <c r="Q84" s="135">
        <v>2</v>
      </c>
      <c r="R84" s="134">
        <v>18623686.84</v>
      </c>
      <c r="S84" s="136">
        <v>-53817564.620000005</v>
      </c>
      <c r="T84" s="137">
        <v>7.87</v>
      </c>
      <c r="U84" s="138">
        <v>10.53</v>
      </c>
      <c r="V84" s="139">
        <v>1.06</v>
      </c>
      <c r="W84" s="138">
        <v>2.1</v>
      </c>
      <c r="X84" s="140">
        <v>243</v>
      </c>
      <c r="Y84" s="141">
        <v>36</v>
      </c>
      <c r="Z84" s="141">
        <v>40</v>
      </c>
      <c r="AA84" s="141">
        <v>95</v>
      </c>
      <c r="AB84" s="141">
        <v>75</v>
      </c>
      <c r="AC84" s="142" t="s">
        <v>387</v>
      </c>
      <c r="AD84" s="145" t="s">
        <v>387</v>
      </c>
      <c r="AE84" s="144">
        <v>0</v>
      </c>
      <c r="AF84" s="145" t="s">
        <v>386</v>
      </c>
      <c r="AG84" s="145" t="s">
        <v>386</v>
      </c>
      <c r="AH84" s="143" t="s">
        <v>386</v>
      </c>
      <c r="AI84" s="143" t="s">
        <v>387</v>
      </c>
      <c r="AJ84" s="267">
        <v>3</v>
      </c>
      <c r="AK84" s="268" t="s">
        <v>390</v>
      </c>
      <c r="AL84" s="268" t="s">
        <v>404</v>
      </c>
      <c r="AM84" s="4" t="s">
        <v>387</v>
      </c>
      <c r="AV84" s="149"/>
    </row>
    <row r="85" spans="1:48" x14ac:dyDescent="0.4">
      <c r="A85" s="129">
        <v>80</v>
      </c>
      <c r="B85" s="129">
        <v>8</v>
      </c>
      <c r="C85" s="130" t="s">
        <v>91</v>
      </c>
      <c r="D85" s="129" t="s">
        <v>21</v>
      </c>
      <c r="E85" s="130" t="s">
        <v>332</v>
      </c>
      <c r="F85" s="129" t="s">
        <v>105</v>
      </c>
      <c r="G85" s="129">
        <v>60</v>
      </c>
      <c r="H85" s="131" t="s">
        <v>122</v>
      </c>
      <c r="I85" s="129" t="s">
        <v>109</v>
      </c>
      <c r="J85" s="129">
        <v>6</v>
      </c>
      <c r="K85" s="129">
        <v>8</v>
      </c>
      <c r="L85" s="132">
        <v>2.98</v>
      </c>
      <c r="M85" s="132">
        <v>2.81</v>
      </c>
      <c r="N85" s="133">
        <v>1.6</v>
      </c>
      <c r="O85" s="134">
        <v>58914399.780000001</v>
      </c>
      <c r="P85" s="134">
        <v>10227188.99</v>
      </c>
      <c r="Q85" s="135">
        <v>0</v>
      </c>
      <c r="R85" s="134">
        <v>12406007.039999999</v>
      </c>
      <c r="S85" s="136">
        <v>17912374.880000003</v>
      </c>
      <c r="T85" s="137">
        <v>9.81</v>
      </c>
      <c r="U85" s="138">
        <v>9.33</v>
      </c>
      <c r="V85" s="139">
        <v>7.56</v>
      </c>
      <c r="W85" s="138">
        <v>3.29</v>
      </c>
      <c r="X85" s="140">
        <v>211</v>
      </c>
      <c r="Y85" s="141">
        <v>55</v>
      </c>
      <c r="Z85" s="141">
        <v>84</v>
      </c>
      <c r="AA85" s="141">
        <v>91</v>
      </c>
      <c r="AB85" s="141">
        <v>69</v>
      </c>
      <c r="AC85" s="142" t="s">
        <v>386</v>
      </c>
      <c r="AD85" s="143" t="s">
        <v>386</v>
      </c>
      <c r="AE85" s="144">
        <v>0</v>
      </c>
      <c r="AF85" s="145" t="s">
        <v>386</v>
      </c>
      <c r="AG85" s="145" t="s">
        <v>387</v>
      </c>
      <c r="AH85" s="143" t="s">
        <v>386</v>
      </c>
      <c r="AI85" s="143" t="s">
        <v>387</v>
      </c>
      <c r="AJ85" s="267">
        <v>4</v>
      </c>
      <c r="AK85" s="268" t="s">
        <v>388</v>
      </c>
      <c r="AL85" s="268" t="s">
        <v>389</v>
      </c>
      <c r="AM85" s="4" t="s">
        <v>387</v>
      </c>
      <c r="AV85" s="149"/>
    </row>
    <row r="86" spans="1:48" x14ac:dyDescent="0.4">
      <c r="A86" s="129">
        <v>81</v>
      </c>
      <c r="B86" s="129">
        <v>8</v>
      </c>
      <c r="C86" s="130" t="s">
        <v>91</v>
      </c>
      <c r="D86" s="129" t="s">
        <v>22</v>
      </c>
      <c r="E86" s="130" t="s">
        <v>333</v>
      </c>
      <c r="F86" s="129" t="s">
        <v>105</v>
      </c>
      <c r="G86" s="129">
        <v>114</v>
      </c>
      <c r="H86" s="131" t="s">
        <v>125</v>
      </c>
      <c r="I86" s="129" t="s">
        <v>111</v>
      </c>
      <c r="J86" s="129">
        <v>13</v>
      </c>
      <c r="K86" s="129">
        <v>10</v>
      </c>
      <c r="L86" s="132">
        <v>1.77</v>
      </c>
      <c r="M86" s="132">
        <v>1.56</v>
      </c>
      <c r="N86" s="133">
        <v>0.59</v>
      </c>
      <c r="O86" s="134">
        <v>39290212.990000002</v>
      </c>
      <c r="P86" s="134">
        <v>8427227</v>
      </c>
      <c r="Q86" s="135">
        <v>1</v>
      </c>
      <c r="R86" s="134">
        <v>16249735.32</v>
      </c>
      <c r="S86" s="136">
        <v>-20474207.790000014</v>
      </c>
      <c r="T86" s="137">
        <v>7.72</v>
      </c>
      <c r="U86" s="138">
        <v>10.53</v>
      </c>
      <c r="V86" s="139">
        <v>3.36</v>
      </c>
      <c r="W86" s="138">
        <v>2.1</v>
      </c>
      <c r="X86" s="140">
        <v>141</v>
      </c>
      <c r="Y86" s="141">
        <v>46</v>
      </c>
      <c r="Z86" s="141">
        <v>64</v>
      </c>
      <c r="AA86" s="141">
        <v>98</v>
      </c>
      <c r="AB86" s="141">
        <v>66</v>
      </c>
      <c r="AC86" s="142" t="s">
        <v>387</v>
      </c>
      <c r="AD86" s="143" t="s">
        <v>386</v>
      </c>
      <c r="AE86" s="144">
        <v>1</v>
      </c>
      <c r="AF86" s="145" t="s">
        <v>386</v>
      </c>
      <c r="AG86" s="145" t="s">
        <v>387</v>
      </c>
      <c r="AH86" s="143" t="s">
        <v>386</v>
      </c>
      <c r="AI86" s="143" t="s">
        <v>387</v>
      </c>
      <c r="AJ86" s="267">
        <v>4</v>
      </c>
      <c r="AK86" s="268" t="s">
        <v>388</v>
      </c>
      <c r="AL86" s="268" t="s">
        <v>394</v>
      </c>
      <c r="AM86" s="4" t="s">
        <v>387</v>
      </c>
      <c r="AV86" s="149"/>
    </row>
    <row r="87" spans="1:48" x14ac:dyDescent="0.4">
      <c r="A87" s="129">
        <v>82</v>
      </c>
      <c r="B87" s="129">
        <v>8</v>
      </c>
      <c r="C87" s="130" t="s">
        <v>91</v>
      </c>
      <c r="D87" s="129" t="s">
        <v>23</v>
      </c>
      <c r="E87" s="130" t="s">
        <v>334</v>
      </c>
      <c r="F87" s="129" t="s">
        <v>105</v>
      </c>
      <c r="G87" s="129">
        <v>30</v>
      </c>
      <c r="H87" s="131" t="s">
        <v>123</v>
      </c>
      <c r="I87" s="129" t="s">
        <v>109</v>
      </c>
      <c r="J87" s="129">
        <v>5</v>
      </c>
      <c r="K87" s="129">
        <v>3</v>
      </c>
      <c r="L87" s="132">
        <v>1.35</v>
      </c>
      <c r="M87" s="132">
        <v>1.2</v>
      </c>
      <c r="N87" s="133">
        <v>0.34</v>
      </c>
      <c r="O87" s="134">
        <v>7296347.8700000001</v>
      </c>
      <c r="P87" s="134">
        <v>1582261.08</v>
      </c>
      <c r="Q87" s="135">
        <v>2</v>
      </c>
      <c r="R87" s="134">
        <v>4923053.05</v>
      </c>
      <c r="S87" s="136">
        <v>-13662838.559999999</v>
      </c>
      <c r="T87" s="137">
        <v>7.24</v>
      </c>
      <c r="U87" s="138">
        <v>6.24</v>
      </c>
      <c r="V87" s="139">
        <v>3.21</v>
      </c>
      <c r="W87" s="138">
        <v>0.73</v>
      </c>
      <c r="X87" s="140">
        <v>194</v>
      </c>
      <c r="Y87" s="141">
        <v>28</v>
      </c>
      <c r="Z87" s="141">
        <v>44</v>
      </c>
      <c r="AA87" s="141">
        <v>99</v>
      </c>
      <c r="AB87" s="141">
        <v>70</v>
      </c>
      <c r="AC87" s="142" t="s">
        <v>386</v>
      </c>
      <c r="AD87" s="143" t="s">
        <v>386</v>
      </c>
      <c r="AE87" s="144">
        <v>0</v>
      </c>
      <c r="AF87" s="145" t="s">
        <v>386</v>
      </c>
      <c r="AG87" s="145" t="s">
        <v>386</v>
      </c>
      <c r="AH87" s="143" t="s">
        <v>386</v>
      </c>
      <c r="AI87" s="143" t="s">
        <v>387</v>
      </c>
      <c r="AJ87" s="267">
        <v>5</v>
      </c>
      <c r="AK87" s="268" t="s">
        <v>397</v>
      </c>
      <c r="AL87" s="268" t="s">
        <v>398</v>
      </c>
      <c r="AM87" s="4" t="s">
        <v>386</v>
      </c>
      <c r="AV87" s="149"/>
    </row>
    <row r="88" spans="1:48" x14ac:dyDescent="0.4">
      <c r="A88" s="129">
        <v>83</v>
      </c>
      <c r="B88" s="129">
        <v>8</v>
      </c>
      <c r="C88" s="130" t="s">
        <v>91</v>
      </c>
      <c r="D88" s="129" t="s">
        <v>24</v>
      </c>
      <c r="E88" s="130" t="s">
        <v>335</v>
      </c>
      <c r="F88" s="129" t="s">
        <v>105</v>
      </c>
      <c r="G88" s="129">
        <v>30</v>
      </c>
      <c r="H88" s="131" t="s">
        <v>123</v>
      </c>
      <c r="I88" s="129" t="s">
        <v>109</v>
      </c>
      <c r="J88" s="129">
        <v>5</v>
      </c>
      <c r="K88" s="129">
        <v>3</v>
      </c>
      <c r="L88" s="132">
        <v>1.38</v>
      </c>
      <c r="M88" s="132">
        <v>1.26</v>
      </c>
      <c r="N88" s="133">
        <v>0.34</v>
      </c>
      <c r="O88" s="134">
        <v>8520588.9000000004</v>
      </c>
      <c r="P88" s="134">
        <v>710890.25</v>
      </c>
      <c r="Q88" s="135">
        <v>2</v>
      </c>
      <c r="R88" s="134">
        <v>3361234.19</v>
      </c>
      <c r="S88" s="136">
        <v>-15677035.830000006</v>
      </c>
      <c r="T88" s="137">
        <v>5.68</v>
      </c>
      <c r="U88" s="138">
        <v>6.24</v>
      </c>
      <c r="V88" s="139">
        <v>1.46</v>
      </c>
      <c r="W88" s="138">
        <v>0.73</v>
      </c>
      <c r="X88" s="140">
        <v>363</v>
      </c>
      <c r="Y88" s="141">
        <v>63</v>
      </c>
      <c r="Z88" s="141">
        <v>66</v>
      </c>
      <c r="AA88" s="141">
        <v>85</v>
      </c>
      <c r="AB88" s="141">
        <v>80</v>
      </c>
      <c r="AC88" s="142" t="s">
        <v>387</v>
      </c>
      <c r="AD88" s="143" t="s">
        <v>386</v>
      </c>
      <c r="AE88" s="144">
        <v>0</v>
      </c>
      <c r="AF88" s="145" t="s">
        <v>387</v>
      </c>
      <c r="AG88" s="145" t="s">
        <v>387</v>
      </c>
      <c r="AH88" s="143" t="s">
        <v>386</v>
      </c>
      <c r="AI88" s="143" t="s">
        <v>387</v>
      </c>
      <c r="AJ88" s="267">
        <v>2</v>
      </c>
      <c r="AK88" s="268" t="s">
        <v>392</v>
      </c>
      <c r="AL88" s="268" t="s">
        <v>396</v>
      </c>
      <c r="AM88" s="4" t="s">
        <v>387</v>
      </c>
      <c r="AV88" s="149"/>
    </row>
    <row r="89" spans="1:48" x14ac:dyDescent="0.4">
      <c r="A89" s="129">
        <v>84</v>
      </c>
      <c r="B89" s="129">
        <v>8</v>
      </c>
      <c r="C89" s="130" t="s">
        <v>91</v>
      </c>
      <c r="D89" s="129" t="s">
        <v>25</v>
      </c>
      <c r="E89" s="130" t="s">
        <v>336</v>
      </c>
      <c r="F89" s="129" t="s">
        <v>105</v>
      </c>
      <c r="G89" s="129">
        <v>30</v>
      </c>
      <c r="H89" s="131" t="s">
        <v>123</v>
      </c>
      <c r="I89" s="129" t="s">
        <v>109</v>
      </c>
      <c r="J89" s="129">
        <v>5</v>
      </c>
      <c r="K89" s="129">
        <v>3</v>
      </c>
      <c r="L89" s="132">
        <v>1.48</v>
      </c>
      <c r="M89" s="132">
        <v>1.26</v>
      </c>
      <c r="N89" s="133">
        <v>0.51</v>
      </c>
      <c r="O89" s="134">
        <v>9553566.6500000004</v>
      </c>
      <c r="P89" s="134">
        <v>2724653.37</v>
      </c>
      <c r="Q89" s="135">
        <v>2</v>
      </c>
      <c r="R89" s="134">
        <v>3936784.51</v>
      </c>
      <c r="S89" s="136">
        <v>-9574915.8600000013</v>
      </c>
      <c r="T89" s="137">
        <v>6.31</v>
      </c>
      <c r="U89" s="138">
        <v>6.24</v>
      </c>
      <c r="V89" s="139">
        <v>4.3099999999999996</v>
      </c>
      <c r="W89" s="138">
        <v>0.73</v>
      </c>
      <c r="X89" s="140">
        <v>191</v>
      </c>
      <c r="Y89" s="141">
        <v>25</v>
      </c>
      <c r="Z89" s="141">
        <v>60</v>
      </c>
      <c r="AA89" s="141">
        <v>93</v>
      </c>
      <c r="AB89" s="141">
        <v>96</v>
      </c>
      <c r="AC89" s="142" t="s">
        <v>386</v>
      </c>
      <c r="AD89" s="143" t="s">
        <v>386</v>
      </c>
      <c r="AE89" s="144">
        <v>0</v>
      </c>
      <c r="AF89" s="145" t="s">
        <v>386</v>
      </c>
      <c r="AG89" s="145" t="s">
        <v>386</v>
      </c>
      <c r="AH89" s="143" t="s">
        <v>386</v>
      </c>
      <c r="AI89" s="143" t="s">
        <v>387</v>
      </c>
      <c r="AJ89" s="267">
        <v>5</v>
      </c>
      <c r="AK89" s="268" t="s">
        <v>397</v>
      </c>
      <c r="AL89" s="268" t="s">
        <v>398</v>
      </c>
      <c r="AM89" s="4" t="s">
        <v>386</v>
      </c>
      <c r="AV89" s="149"/>
    </row>
    <row r="90" spans="1:48" x14ac:dyDescent="0.4">
      <c r="A90" s="129">
        <v>85</v>
      </c>
      <c r="B90" s="129">
        <v>8</v>
      </c>
      <c r="C90" s="130" t="s">
        <v>91</v>
      </c>
      <c r="D90" s="129" t="s">
        <v>26</v>
      </c>
      <c r="E90" s="130" t="s">
        <v>337</v>
      </c>
      <c r="F90" s="129" t="s">
        <v>105</v>
      </c>
      <c r="G90" s="129">
        <v>30</v>
      </c>
      <c r="H90" s="131" t="s">
        <v>123</v>
      </c>
      <c r="I90" s="129" t="s">
        <v>109</v>
      </c>
      <c r="J90" s="129">
        <v>5</v>
      </c>
      <c r="K90" s="129">
        <v>3</v>
      </c>
      <c r="L90" s="132">
        <v>1.75</v>
      </c>
      <c r="M90" s="132">
        <v>1.64</v>
      </c>
      <c r="N90" s="133">
        <v>0.59</v>
      </c>
      <c r="O90" s="134">
        <v>10007235.390000001</v>
      </c>
      <c r="P90" s="134">
        <v>3564826.76</v>
      </c>
      <c r="Q90" s="135">
        <v>1</v>
      </c>
      <c r="R90" s="134">
        <v>6447408.96</v>
      </c>
      <c r="S90" s="136">
        <v>-5397147.9800000004</v>
      </c>
      <c r="T90" s="137">
        <v>10.15</v>
      </c>
      <c r="U90" s="138">
        <v>6.24</v>
      </c>
      <c r="V90" s="139">
        <v>9.77</v>
      </c>
      <c r="W90" s="138">
        <v>0.73</v>
      </c>
      <c r="X90" s="140">
        <v>233</v>
      </c>
      <c r="Y90" s="141">
        <v>23</v>
      </c>
      <c r="Z90" s="141">
        <v>48</v>
      </c>
      <c r="AA90" s="141">
        <v>92</v>
      </c>
      <c r="AB90" s="141">
        <v>43</v>
      </c>
      <c r="AC90" s="142" t="s">
        <v>386</v>
      </c>
      <c r="AD90" s="143" t="s">
        <v>386</v>
      </c>
      <c r="AE90" s="144">
        <v>0</v>
      </c>
      <c r="AF90" s="145" t="s">
        <v>386</v>
      </c>
      <c r="AG90" s="145" t="s">
        <v>386</v>
      </c>
      <c r="AH90" s="143" t="s">
        <v>386</v>
      </c>
      <c r="AI90" s="143" t="s">
        <v>386</v>
      </c>
      <c r="AJ90" s="267">
        <v>6</v>
      </c>
      <c r="AK90" s="268" t="s">
        <v>399</v>
      </c>
      <c r="AL90" s="268" t="s">
        <v>400</v>
      </c>
      <c r="AM90" s="4" t="s">
        <v>386</v>
      </c>
      <c r="AV90" s="149"/>
    </row>
    <row r="91" spans="1:48" x14ac:dyDescent="0.4">
      <c r="A91" s="129">
        <v>86</v>
      </c>
      <c r="B91" s="129">
        <v>8</v>
      </c>
      <c r="C91" s="130" t="s">
        <v>91</v>
      </c>
      <c r="D91" s="129" t="s">
        <v>72</v>
      </c>
      <c r="E91" s="130" t="s">
        <v>338</v>
      </c>
      <c r="F91" s="129" t="s">
        <v>105</v>
      </c>
      <c r="G91" s="129">
        <v>139</v>
      </c>
      <c r="H91" s="131" t="s">
        <v>125</v>
      </c>
      <c r="I91" s="129" t="s">
        <v>111</v>
      </c>
      <c r="J91" s="129">
        <v>13</v>
      </c>
      <c r="K91" s="129">
        <v>11</v>
      </c>
      <c r="L91" s="132">
        <v>1.21</v>
      </c>
      <c r="M91" s="132">
        <v>1.01</v>
      </c>
      <c r="N91" s="133">
        <v>0.24</v>
      </c>
      <c r="O91" s="134">
        <v>22337911.129999999</v>
      </c>
      <c r="P91" s="134">
        <v>20413930.690000001</v>
      </c>
      <c r="Q91" s="135">
        <v>2</v>
      </c>
      <c r="R91" s="134">
        <v>37909447.789999999</v>
      </c>
      <c r="S91" s="136">
        <v>-79616033.870000005</v>
      </c>
      <c r="T91" s="137">
        <v>12</v>
      </c>
      <c r="U91" s="138">
        <v>10.53</v>
      </c>
      <c r="V91" s="139">
        <v>6.49</v>
      </c>
      <c r="W91" s="138">
        <v>2.1</v>
      </c>
      <c r="X91" s="140">
        <v>196</v>
      </c>
      <c r="Y91" s="141">
        <v>28</v>
      </c>
      <c r="Z91" s="141">
        <v>56</v>
      </c>
      <c r="AA91" s="141">
        <v>13</v>
      </c>
      <c r="AB91" s="141">
        <v>65</v>
      </c>
      <c r="AC91" s="142" t="s">
        <v>386</v>
      </c>
      <c r="AD91" s="143" t="s">
        <v>386</v>
      </c>
      <c r="AE91" s="144">
        <v>0</v>
      </c>
      <c r="AF91" s="145" t="s">
        <v>386</v>
      </c>
      <c r="AG91" s="145" t="s">
        <v>386</v>
      </c>
      <c r="AH91" s="143" t="s">
        <v>386</v>
      </c>
      <c r="AI91" s="143" t="s">
        <v>387</v>
      </c>
      <c r="AJ91" s="267">
        <v>5</v>
      </c>
      <c r="AK91" s="268" t="s">
        <v>397</v>
      </c>
      <c r="AL91" s="268" t="s">
        <v>398</v>
      </c>
      <c r="AM91" s="4" t="s">
        <v>386</v>
      </c>
      <c r="AV91" s="149"/>
    </row>
    <row r="92" spans="1:48" x14ac:dyDescent="0.4">
      <c r="A92" s="129">
        <v>87</v>
      </c>
      <c r="B92" s="129">
        <v>8</v>
      </c>
      <c r="C92" s="130" t="s">
        <v>91</v>
      </c>
      <c r="D92" s="129" t="s">
        <v>81</v>
      </c>
      <c r="E92" s="130" t="s">
        <v>339</v>
      </c>
      <c r="F92" s="129" t="s">
        <v>105</v>
      </c>
      <c r="G92" s="129">
        <v>30</v>
      </c>
      <c r="H92" s="131" t="s">
        <v>123</v>
      </c>
      <c r="I92" s="129" t="s">
        <v>109</v>
      </c>
      <c r="J92" s="129">
        <v>5</v>
      </c>
      <c r="K92" s="129">
        <v>2</v>
      </c>
      <c r="L92" s="132">
        <v>1.62</v>
      </c>
      <c r="M92" s="132">
        <v>1.51</v>
      </c>
      <c r="N92" s="133">
        <v>0.6</v>
      </c>
      <c r="O92" s="134">
        <v>12561157.92</v>
      </c>
      <c r="P92" s="134">
        <v>5843169.8799999999</v>
      </c>
      <c r="Q92" s="135">
        <v>1</v>
      </c>
      <c r="R92" s="134">
        <v>10737383.76</v>
      </c>
      <c r="S92" s="136">
        <v>-8005655.4900000077</v>
      </c>
      <c r="T92" s="137">
        <v>18.07</v>
      </c>
      <c r="U92" s="138">
        <v>6.24</v>
      </c>
      <c r="V92" s="139">
        <v>7.05</v>
      </c>
      <c r="W92" s="138">
        <v>0.73</v>
      </c>
      <c r="X92" s="140">
        <v>185</v>
      </c>
      <c r="Y92" s="141">
        <v>25</v>
      </c>
      <c r="Z92" s="141">
        <v>39</v>
      </c>
      <c r="AA92" s="141">
        <v>111</v>
      </c>
      <c r="AB92" s="141">
        <v>83</v>
      </c>
      <c r="AC92" s="142" t="s">
        <v>386</v>
      </c>
      <c r="AD92" s="143" t="s">
        <v>386</v>
      </c>
      <c r="AE92" s="144">
        <v>0</v>
      </c>
      <c r="AF92" s="145" t="s">
        <v>386</v>
      </c>
      <c r="AG92" s="145" t="s">
        <v>386</v>
      </c>
      <c r="AH92" s="143" t="s">
        <v>386</v>
      </c>
      <c r="AI92" s="143" t="s">
        <v>387</v>
      </c>
      <c r="AJ92" s="267">
        <v>5</v>
      </c>
      <c r="AK92" s="268" t="s">
        <v>397</v>
      </c>
      <c r="AL92" s="268" t="s">
        <v>402</v>
      </c>
      <c r="AM92" s="4" t="s">
        <v>386</v>
      </c>
      <c r="AV92" s="149"/>
    </row>
    <row r="93" spans="1:48" x14ac:dyDescent="0.4">
      <c r="A93" s="129">
        <v>88</v>
      </c>
      <c r="B93" s="129">
        <v>8</v>
      </c>
      <c r="C93" s="130" t="s">
        <v>91</v>
      </c>
      <c r="D93" s="129" t="s">
        <v>82</v>
      </c>
      <c r="E93" s="130" t="s">
        <v>340</v>
      </c>
      <c r="F93" s="129" t="s">
        <v>105</v>
      </c>
      <c r="G93" s="129">
        <v>30</v>
      </c>
      <c r="H93" s="131" t="s">
        <v>131</v>
      </c>
      <c r="I93" s="129" t="s">
        <v>112</v>
      </c>
      <c r="J93" s="129">
        <v>3</v>
      </c>
      <c r="K93" s="129">
        <v>2</v>
      </c>
      <c r="L93" s="132">
        <v>2.9</v>
      </c>
      <c r="M93" s="132">
        <v>2.7</v>
      </c>
      <c r="N93" s="133">
        <v>1.45</v>
      </c>
      <c r="O93" s="134">
        <v>23906797.379999999</v>
      </c>
      <c r="P93" s="134">
        <v>2272825.52</v>
      </c>
      <c r="Q93" s="135">
        <v>0</v>
      </c>
      <c r="R93" s="134">
        <v>6536833.8499999996</v>
      </c>
      <c r="S93" s="136">
        <v>5720613.2299999986</v>
      </c>
      <c r="T93" s="137">
        <v>13.38</v>
      </c>
      <c r="U93" s="138">
        <v>13.31</v>
      </c>
      <c r="V93" s="139">
        <v>2.87</v>
      </c>
      <c r="W93" s="138">
        <v>0.9</v>
      </c>
      <c r="X93" s="140">
        <v>161</v>
      </c>
      <c r="Y93" s="141">
        <v>28</v>
      </c>
      <c r="Z93" s="141">
        <v>61</v>
      </c>
      <c r="AA93" s="141">
        <v>97</v>
      </c>
      <c r="AB93" s="141">
        <v>68</v>
      </c>
      <c r="AC93" s="142" t="s">
        <v>386</v>
      </c>
      <c r="AD93" s="143" t="s">
        <v>386</v>
      </c>
      <c r="AE93" s="144">
        <v>0</v>
      </c>
      <c r="AF93" s="145" t="s">
        <v>386</v>
      </c>
      <c r="AG93" s="145" t="s">
        <v>387</v>
      </c>
      <c r="AH93" s="143" t="s">
        <v>386</v>
      </c>
      <c r="AI93" s="143" t="s">
        <v>387</v>
      </c>
      <c r="AJ93" s="267">
        <v>4</v>
      </c>
      <c r="AK93" s="268" t="s">
        <v>388</v>
      </c>
      <c r="AL93" s="268" t="s">
        <v>389</v>
      </c>
      <c r="AM93" s="4" t="s">
        <v>387</v>
      </c>
      <c r="AV93" s="149"/>
    </row>
    <row r="95" spans="1:48" ht="25.2" x14ac:dyDescent="0.75">
      <c r="AB95" s="157" t="s">
        <v>100</v>
      </c>
      <c r="AC95" s="270">
        <f>COUNTIF(AC6:AC93,1)</f>
        <v>55</v>
      </c>
      <c r="AD95" s="270">
        <f t="shared" ref="AD95:AH95" si="0">COUNTIF(AD6:AD93,1)</f>
        <v>64</v>
      </c>
      <c r="AE95" s="270">
        <f t="shared" si="0"/>
        <v>42</v>
      </c>
      <c r="AF95" s="270">
        <f t="shared" si="0"/>
        <v>62</v>
      </c>
      <c r="AG95" s="270">
        <f t="shared" si="0"/>
        <v>58</v>
      </c>
      <c r="AH95" s="270">
        <f t="shared" si="0"/>
        <v>71</v>
      </c>
      <c r="AI95" s="270">
        <f>COUNTIF(AI6:AI93,1)</f>
        <v>51</v>
      </c>
      <c r="AJ95" s="158">
        <f t="shared" ref="AJ95:AM95" si="1">COUNTIF(AJ6:AJ93,1)</f>
        <v>3</v>
      </c>
      <c r="AK95" s="158">
        <f t="shared" si="1"/>
        <v>0</v>
      </c>
      <c r="AL95" s="158">
        <f t="shared" si="1"/>
        <v>0</v>
      </c>
      <c r="AM95" s="158">
        <f t="shared" si="1"/>
        <v>50</v>
      </c>
    </row>
    <row r="96" spans="1:48" ht="25.2" x14ac:dyDescent="0.75">
      <c r="AB96" s="157" t="s">
        <v>95</v>
      </c>
      <c r="AC96" s="271">
        <f>COUNTIF(AC6:AC17,1)</f>
        <v>3</v>
      </c>
      <c r="AD96" s="271">
        <f t="shared" ref="AD96:AI96" si="2">COUNTIF(AD6:AD17,1)</f>
        <v>5</v>
      </c>
      <c r="AE96" s="271">
        <f t="shared" si="2"/>
        <v>9</v>
      </c>
      <c r="AF96" s="271">
        <f t="shared" si="2"/>
        <v>9</v>
      </c>
      <c r="AG96" s="271">
        <f t="shared" si="2"/>
        <v>8</v>
      </c>
      <c r="AH96" s="271">
        <f t="shared" si="2"/>
        <v>2</v>
      </c>
      <c r="AI96" s="271">
        <f t="shared" si="2"/>
        <v>5</v>
      </c>
    </row>
    <row r="97" spans="28:35" ht="25.2" x14ac:dyDescent="0.75">
      <c r="AB97" s="157" t="s">
        <v>89</v>
      </c>
      <c r="AC97" s="271">
        <f>COUNTIF(AC18:AC25,1)</f>
        <v>3</v>
      </c>
      <c r="AD97" s="271">
        <f t="shared" ref="AD97:AI97" si="3">COUNTIF(AD18:AD25,1)</f>
        <v>5</v>
      </c>
      <c r="AE97" s="271">
        <f t="shared" si="3"/>
        <v>7</v>
      </c>
      <c r="AF97" s="271">
        <f t="shared" si="3"/>
        <v>4</v>
      </c>
      <c r="AG97" s="271">
        <f t="shared" si="3"/>
        <v>5</v>
      </c>
      <c r="AH97" s="271">
        <f t="shared" si="3"/>
        <v>8</v>
      </c>
      <c r="AI97" s="271">
        <f t="shared" si="3"/>
        <v>5</v>
      </c>
    </row>
    <row r="98" spans="28:35" ht="25.2" x14ac:dyDescent="0.75">
      <c r="AB98" s="157" t="s">
        <v>92</v>
      </c>
      <c r="AC98" s="271">
        <f>COUNTIF(AC26:AC39,1)</f>
        <v>10</v>
      </c>
      <c r="AD98" s="271">
        <f t="shared" ref="AD98:AI98" si="4">COUNTIF(AD26:AD39,1)</f>
        <v>10</v>
      </c>
      <c r="AE98" s="271">
        <f t="shared" si="4"/>
        <v>4</v>
      </c>
      <c r="AF98" s="271">
        <f t="shared" si="4"/>
        <v>8</v>
      </c>
      <c r="AG98" s="271">
        <f t="shared" si="4"/>
        <v>8</v>
      </c>
      <c r="AH98" s="271">
        <f t="shared" si="4"/>
        <v>12</v>
      </c>
      <c r="AI98" s="271">
        <f t="shared" si="4"/>
        <v>8</v>
      </c>
    </row>
    <row r="99" spans="28:35" ht="25.2" x14ac:dyDescent="0.75">
      <c r="AB99" s="157" t="s">
        <v>94</v>
      </c>
      <c r="AC99" s="271">
        <f>COUNTIF(AC40:AC57,1)</f>
        <v>15</v>
      </c>
      <c r="AD99" s="271">
        <f t="shared" ref="AD99:AI99" si="5">COUNTIF(AD40:AD57,1)</f>
        <v>17</v>
      </c>
      <c r="AE99" s="271">
        <f t="shared" si="5"/>
        <v>14</v>
      </c>
      <c r="AF99" s="271">
        <f t="shared" si="5"/>
        <v>17</v>
      </c>
      <c r="AG99" s="271">
        <f t="shared" si="5"/>
        <v>16</v>
      </c>
      <c r="AH99" s="271">
        <f t="shared" si="5"/>
        <v>17</v>
      </c>
      <c r="AI99" s="271">
        <f t="shared" si="5"/>
        <v>16</v>
      </c>
    </row>
    <row r="100" spans="28:35" ht="25.2" x14ac:dyDescent="0.75">
      <c r="AB100" s="157" t="s">
        <v>93</v>
      </c>
      <c r="AC100" s="271">
        <f>COUNTIF(AC58:AC66,1)</f>
        <v>8</v>
      </c>
      <c r="AD100" s="271">
        <f t="shared" ref="AD100:AI100" si="6">COUNTIF(AD58:AD66,1)</f>
        <v>9</v>
      </c>
      <c r="AE100" s="271">
        <f t="shared" si="6"/>
        <v>3</v>
      </c>
      <c r="AF100" s="271">
        <f t="shared" si="6"/>
        <v>4</v>
      </c>
      <c r="AG100" s="271">
        <f t="shared" si="6"/>
        <v>4</v>
      </c>
      <c r="AH100" s="271">
        <f t="shared" si="6"/>
        <v>6</v>
      </c>
      <c r="AI100" s="271">
        <f t="shared" si="6"/>
        <v>6</v>
      </c>
    </row>
    <row r="101" spans="28:35" ht="25.2" x14ac:dyDescent="0.75">
      <c r="AB101" s="157" t="s">
        <v>133</v>
      </c>
      <c r="AC101" s="271">
        <f>COUNTIF(AC67:AC72,1)</f>
        <v>3</v>
      </c>
      <c r="AD101" s="271">
        <f t="shared" ref="AD101:AI101" si="7">COUNTIF(AD67:AD72,1)</f>
        <v>3</v>
      </c>
      <c r="AE101" s="271">
        <f t="shared" si="7"/>
        <v>3</v>
      </c>
      <c r="AF101" s="271">
        <f t="shared" si="7"/>
        <v>3</v>
      </c>
      <c r="AG101" s="271">
        <f t="shared" si="7"/>
        <v>3</v>
      </c>
      <c r="AH101" s="271">
        <f t="shared" si="7"/>
        <v>6</v>
      </c>
      <c r="AI101" s="271">
        <f t="shared" si="7"/>
        <v>3</v>
      </c>
    </row>
    <row r="102" spans="28:35" ht="25.2" x14ac:dyDescent="0.75">
      <c r="AB102" s="157" t="s">
        <v>91</v>
      </c>
      <c r="AC102" s="271">
        <f>COUNTIF(AC73:AC93,1)</f>
        <v>13</v>
      </c>
      <c r="AD102" s="271">
        <f t="shared" ref="AD102:AI102" si="8">COUNTIF(AD73:AD93,1)</f>
        <v>15</v>
      </c>
      <c r="AE102" s="271">
        <f t="shared" si="8"/>
        <v>2</v>
      </c>
      <c r="AF102" s="271">
        <f t="shared" si="8"/>
        <v>17</v>
      </c>
      <c r="AG102" s="271">
        <f t="shared" si="8"/>
        <v>14</v>
      </c>
      <c r="AH102" s="271">
        <f t="shared" si="8"/>
        <v>20</v>
      </c>
      <c r="AI102" s="271">
        <f t="shared" si="8"/>
        <v>8</v>
      </c>
    </row>
    <row r="104" spans="28:35" x14ac:dyDescent="0.4">
      <c r="AC104" s="272">
        <f>AC95*100/88</f>
        <v>62.5</v>
      </c>
      <c r="AD104" s="272">
        <f t="shared" ref="AD104:AI104" si="9">AD95*100/88</f>
        <v>72.727272727272734</v>
      </c>
      <c r="AE104" s="272">
        <f t="shared" si="9"/>
        <v>47.727272727272727</v>
      </c>
      <c r="AF104" s="272">
        <f t="shared" si="9"/>
        <v>70.454545454545453</v>
      </c>
      <c r="AG104" s="272">
        <f t="shared" si="9"/>
        <v>65.909090909090907</v>
      </c>
      <c r="AH104" s="272">
        <f t="shared" si="9"/>
        <v>80.681818181818187</v>
      </c>
      <c r="AI104" s="272">
        <f t="shared" si="9"/>
        <v>57.954545454545453</v>
      </c>
    </row>
  </sheetData>
  <mergeCells count="43">
    <mergeCell ref="AQ4:AQ5"/>
    <mergeCell ref="AR4:AR5"/>
    <mergeCell ref="AS4:AS5"/>
    <mergeCell ref="AT4:AT5"/>
    <mergeCell ref="AI4:AI5"/>
    <mergeCell ref="AJ4:AJ5"/>
    <mergeCell ref="AK4:AK5"/>
    <mergeCell ref="AL4:AL5"/>
    <mergeCell ref="AM4:AM5"/>
    <mergeCell ref="AP4:AP5"/>
    <mergeCell ref="AC4:AC5"/>
    <mergeCell ref="AD4:AD5"/>
    <mergeCell ref="AE4:AE5"/>
    <mergeCell ref="AF4:AF5"/>
    <mergeCell ref="AG4:AG5"/>
    <mergeCell ref="AP3:AT3"/>
    <mergeCell ref="B4:B5"/>
    <mergeCell ref="F4:F5"/>
    <mergeCell ref="G4:G5"/>
    <mergeCell ref="H4:H5"/>
    <mergeCell ref="I4:I5"/>
    <mergeCell ref="AC3:AL3"/>
    <mergeCell ref="J4:J5"/>
    <mergeCell ref="K4:K5"/>
    <mergeCell ref="L4:L5"/>
    <mergeCell ref="M4:M5"/>
    <mergeCell ref="N4:N5"/>
    <mergeCell ref="AH4:AH5"/>
    <mergeCell ref="P4:P5"/>
    <mergeCell ref="Q4:Q5"/>
    <mergeCell ref="R4:R5"/>
    <mergeCell ref="Y1:AB1"/>
    <mergeCell ref="L3:S3"/>
    <mergeCell ref="A2:V2"/>
    <mergeCell ref="A3:A5"/>
    <mergeCell ref="C3:C5"/>
    <mergeCell ref="D3:D5"/>
    <mergeCell ref="E3:E5"/>
    <mergeCell ref="T3:AB3"/>
    <mergeCell ref="S4:S5"/>
    <mergeCell ref="T4:U4"/>
    <mergeCell ref="V4:W4"/>
    <mergeCell ref="O4:O5"/>
  </mergeCells>
  <conditionalFormatting sqref="Q6:Q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6:AM93">
    <cfRule type="containsText" dxfId="2" priority="2" operator="containsText" text="1">
      <formula>NOT(ISERROR(SEARCH("1",AM6)))</formula>
    </cfRule>
    <cfRule type="containsText" dxfId="1" priority="3" operator="containsText" text="0">
      <formula>NOT(ISERROR(SEARCH("0",AM6)))</formula>
    </cfRule>
    <cfRule type="containsText" dxfId="0" priority="4" stopIfTrue="1" operator="containsText" text="ไม่ผ่าน">
      <formula>NOT(ISERROR(SEARCH("ไม่ผ่าน",AM6)))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7C3A-F2D7-4969-86D6-CF1628BF6372}">
  <dimension ref="A1:Z92"/>
  <sheetViews>
    <sheetView tabSelected="1" topLeftCell="D1" zoomScale="70" zoomScaleNormal="70" workbookViewId="0">
      <selection activeCell="I56" sqref="I56"/>
    </sheetView>
  </sheetViews>
  <sheetFormatPr defaultColWidth="9" defaultRowHeight="21" x14ac:dyDescent="0.4"/>
  <cols>
    <col min="1" max="1" width="4.5" style="1" customWidth="1"/>
    <col min="2" max="2" width="10" style="73" customWidth="1"/>
    <col min="3" max="3" width="5.59765625" style="73" customWidth="1"/>
    <col min="4" max="4" width="18.09765625" style="73" customWidth="1"/>
    <col min="5" max="5" width="7.19921875" style="73" customWidth="1"/>
    <col min="6" max="6" width="11" style="168" customWidth="1"/>
    <col min="7" max="7" width="14.09765625" style="168" customWidth="1"/>
    <col min="8" max="8" width="16.796875" style="102" customWidth="1"/>
    <col min="9" max="9" width="14.8984375" style="102" customWidth="1"/>
    <col min="10" max="11" width="12.59765625" style="73" customWidth="1"/>
    <col min="12" max="12" width="14.8984375" style="102" customWidth="1"/>
    <col min="13" max="13" width="11" style="168" customWidth="1"/>
    <col min="14" max="14" width="14.09765625" style="168" customWidth="1"/>
    <col min="15" max="15" width="16.8984375" style="102" customWidth="1"/>
    <col min="16" max="16" width="13.19921875" style="102" customWidth="1"/>
    <col min="17" max="18" width="12.59765625" style="73" customWidth="1"/>
    <col min="19" max="19" width="14.8984375" style="102" customWidth="1"/>
    <col min="20" max="20" width="26.8984375" style="73" customWidth="1"/>
    <col min="21" max="21" width="20.296875" style="169" customWidth="1"/>
    <col min="22" max="22" width="14.59765625" style="73" hidden="1" customWidth="1"/>
    <col min="23" max="23" width="11.19921875" style="73" hidden="1" customWidth="1"/>
    <col min="24" max="25" width="9" style="73" hidden="1" customWidth="1"/>
    <col min="26" max="26" width="18.296875" style="73" hidden="1" customWidth="1"/>
    <col min="27" max="16384" width="9" style="73"/>
  </cols>
  <sheetData>
    <row r="1" spans="1:26" ht="23.4" x14ac:dyDescent="0.45">
      <c r="A1" s="408" t="s">
        <v>568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</row>
    <row r="2" spans="1:26" x14ac:dyDescent="0.4">
      <c r="B2" s="167"/>
      <c r="C2" s="167"/>
      <c r="D2" s="167"/>
      <c r="E2" s="167"/>
      <c r="F2" s="397" t="s">
        <v>415</v>
      </c>
      <c r="G2" s="398"/>
      <c r="H2" s="398"/>
      <c r="I2" s="398"/>
      <c r="J2" s="398"/>
      <c r="K2" s="398"/>
      <c r="L2" s="399"/>
      <c r="M2" s="400" t="s">
        <v>569</v>
      </c>
      <c r="N2" s="401"/>
      <c r="O2" s="401"/>
      <c r="P2" s="401"/>
      <c r="Q2" s="401"/>
      <c r="R2" s="401"/>
      <c r="S2" s="401"/>
      <c r="T2" s="402"/>
      <c r="U2" s="170"/>
      <c r="V2" s="403" t="s">
        <v>416</v>
      </c>
      <c r="W2" s="404"/>
      <c r="X2" s="404"/>
      <c r="Y2" s="404"/>
      <c r="Z2" s="404"/>
    </row>
    <row r="3" spans="1:26" ht="21" customHeight="1" x14ac:dyDescent="0.4">
      <c r="A3" s="216" t="s">
        <v>193</v>
      </c>
      <c r="B3" s="212" t="s">
        <v>195</v>
      </c>
      <c r="C3" s="218" t="s">
        <v>196</v>
      </c>
      <c r="D3" s="212" t="s">
        <v>197</v>
      </c>
      <c r="E3" s="214" t="s">
        <v>515</v>
      </c>
      <c r="F3" s="400" t="s">
        <v>417</v>
      </c>
      <c r="G3" s="401"/>
      <c r="H3" s="401"/>
      <c r="I3" s="402"/>
      <c r="J3" s="405" t="s">
        <v>418</v>
      </c>
      <c r="K3" s="406"/>
      <c r="L3" s="407"/>
      <c r="M3" s="400" t="s">
        <v>417</v>
      </c>
      <c r="N3" s="401"/>
      <c r="O3" s="401"/>
      <c r="P3" s="402"/>
      <c r="Q3" s="405" t="s">
        <v>419</v>
      </c>
      <c r="R3" s="406"/>
      <c r="S3" s="406"/>
      <c r="T3" s="407"/>
      <c r="U3" s="171"/>
    </row>
    <row r="4" spans="1:26" s="178" customFormat="1" ht="42" x14ac:dyDescent="0.4">
      <c r="A4" s="217"/>
      <c r="B4" s="213"/>
      <c r="C4" s="219"/>
      <c r="D4" s="213"/>
      <c r="E4" s="215"/>
      <c r="F4" s="172" t="s">
        <v>420</v>
      </c>
      <c r="G4" s="173" t="s">
        <v>421</v>
      </c>
      <c r="H4" s="173" t="s">
        <v>365</v>
      </c>
      <c r="I4" s="174" t="s">
        <v>422</v>
      </c>
      <c r="J4" s="175" t="s">
        <v>423</v>
      </c>
      <c r="K4" s="176" t="s">
        <v>424</v>
      </c>
      <c r="L4" s="173" t="s">
        <v>570</v>
      </c>
      <c r="M4" s="172" t="s">
        <v>420</v>
      </c>
      <c r="N4" s="173" t="s">
        <v>425</v>
      </c>
      <c r="O4" s="173" t="s">
        <v>426</v>
      </c>
      <c r="P4" s="174" t="s">
        <v>422</v>
      </c>
      <c r="Q4" s="175" t="s">
        <v>423</v>
      </c>
      <c r="R4" s="176" t="s">
        <v>424</v>
      </c>
      <c r="S4" s="173" t="s">
        <v>571</v>
      </c>
      <c r="T4" s="175" t="s">
        <v>427</v>
      </c>
      <c r="U4" s="177"/>
      <c r="V4" s="178" t="s">
        <v>420</v>
      </c>
      <c r="W4" s="73" t="s">
        <v>428</v>
      </c>
      <c r="X4" s="73" t="s">
        <v>428</v>
      </c>
      <c r="Y4" s="73" t="s">
        <v>428</v>
      </c>
      <c r="Z4" s="73" t="s">
        <v>428</v>
      </c>
    </row>
    <row r="5" spans="1:26" ht="21" hidden="1" customHeight="1" x14ac:dyDescent="0.4">
      <c r="A5" s="95">
        <v>1</v>
      </c>
      <c r="B5" s="179" t="s">
        <v>95</v>
      </c>
      <c r="C5" s="180" t="s">
        <v>5</v>
      </c>
      <c r="D5" s="179" t="s">
        <v>429</v>
      </c>
      <c r="E5" s="196">
        <v>16</v>
      </c>
      <c r="F5" s="135">
        <v>2</v>
      </c>
      <c r="G5" s="181">
        <v>0.67</v>
      </c>
      <c r="H5" s="182">
        <v>-51921843.119999997</v>
      </c>
      <c r="I5" s="183"/>
      <c r="J5" s="135">
        <v>2</v>
      </c>
      <c r="K5" s="184">
        <v>71.428571428571431</v>
      </c>
      <c r="L5" s="182">
        <f>H5/12</f>
        <v>-4326820.26</v>
      </c>
      <c r="M5" s="95">
        <v>1</v>
      </c>
      <c r="N5" s="273">
        <v>0.64</v>
      </c>
      <c r="O5" s="195">
        <v>116226808.16</v>
      </c>
      <c r="P5" s="185"/>
      <c r="Q5" s="95">
        <v>1</v>
      </c>
      <c r="R5" s="274">
        <v>71.428571428571431</v>
      </c>
      <c r="S5" s="195">
        <f>O5/9</f>
        <v>12914089.795555554</v>
      </c>
      <c r="T5" s="186" t="str">
        <f>_xlfn.CONCAT(V5&amp;Z5)</f>
        <v>ผ่านเกณฑ์-แนวโน้มปสภ.ดีขึ้น</v>
      </c>
      <c r="V5" s="114" t="s">
        <v>511</v>
      </c>
      <c r="W5" s="73">
        <v>0</v>
      </c>
      <c r="X5" s="73">
        <v>0</v>
      </c>
      <c r="Y5" s="73">
        <v>1</v>
      </c>
      <c r="Z5" s="73" t="s">
        <v>512</v>
      </c>
    </row>
    <row r="6" spans="1:26" ht="21" hidden="1" customHeight="1" x14ac:dyDescent="0.4">
      <c r="A6" s="95">
        <v>2</v>
      </c>
      <c r="B6" s="179" t="s">
        <v>95</v>
      </c>
      <c r="C6" s="180" t="s">
        <v>63</v>
      </c>
      <c r="D6" s="179" t="s">
        <v>430</v>
      </c>
      <c r="E6" s="196">
        <v>6</v>
      </c>
      <c r="F6" s="135">
        <v>1</v>
      </c>
      <c r="G6" s="181">
        <v>4.0199999999999996</v>
      </c>
      <c r="H6" s="182">
        <v>-19637436.370000001</v>
      </c>
      <c r="I6" s="183"/>
      <c r="J6" s="135">
        <v>1</v>
      </c>
      <c r="K6" s="187">
        <v>14.285714285714285</v>
      </c>
      <c r="L6" s="182">
        <f t="shared" ref="L6:L69" si="0">H6/12</f>
        <v>-1636453.0308333335</v>
      </c>
      <c r="M6" s="95">
        <v>1</v>
      </c>
      <c r="N6" s="273">
        <v>2.78</v>
      </c>
      <c r="O6" s="275">
        <v>-15556666.15</v>
      </c>
      <c r="P6" s="185"/>
      <c r="Q6" s="95">
        <v>1</v>
      </c>
      <c r="R6" s="274">
        <v>71.428571428571431</v>
      </c>
      <c r="S6" s="195">
        <f t="shared" ref="S6:S69" si="1">O6/9</f>
        <v>-1728518.4611111111</v>
      </c>
      <c r="T6" s="186" t="str">
        <f t="shared" ref="T6:T69" si="2">_xlfn.CONCAT(V6&amp;Z6)</f>
        <v>ผ่านเกณฑ์-แนวโน้มปสภ.ดีขึ้น</v>
      </c>
      <c r="V6" s="114" t="s">
        <v>511</v>
      </c>
      <c r="W6" s="73">
        <v>1</v>
      </c>
      <c r="X6" s="73">
        <v>0</v>
      </c>
      <c r="Y6" s="73">
        <v>0</v>
      </c>
      <c r="Z6" s="73" t="s">
        <v>512</v>
      </c>
    </row>
    <row r="7" spans="1:26" ht="21" hidden="1" customHeight="1" x14ac:dyDescent="0.4">
      <c r="A7" s="95">
        <v>3</v>
      </c>
      <c r="B7" s="179" t="s">
        <v>95</v>
      </c>
      <c r="C7" s="180" t="s">
        <v>64</v>
      </c>
      <c r="D7" s="179" t="s">
        <v>431</v>
      </c>
      <c r="E7" s="196">
        <v>6</v>
      </c>
      <c r="F7" s="135">
        <v>1</v>
      </c>
      <c r="G7" s="181">
        <v>5.0599999999999996</v>
      </c>
      <c r="H7" s="182">
        <v>-14448218.619999999</v>
      </c>
      <c r="I7" s="183"/>
      <c r="J7" s="135">
        <v>1</v>
      </c>
      <c r="K7" s="187">
        <v>28.571428571428569</v>
      </c>
      <c r="L7" s="182">
        <f t="shared" si="0"/>
        <v>-1204018.2183333333</v>
      </c>
      <c r="M7" s="95">
        <v>1</v>
      </c>
      <c r="N7" s="273">
        <v>2.35</v>
      </c>
      <c r="O7" s="275">
        <v>-21273352.870000001</v>
      </c>
      <c r="P7" s="185"/>
      <c r="Q7" s="95">
        <v>1</v>
      </c>
      <c r="R7" s="276">
        <v>42.857142857142854</v>
      </c>
      <c r="S7" s="195">
        <f t="shared" si="1"/>
        <v>-2363705.8744444447</v>
      </c>
      <c r="T7" s="186" t="str">
        <f t="shared" si="2"/>
        <v>ผ่านเกณฑ์-แนวโน้มปสภ.ดีขึ้น</v>
      </c>
      <c r="V7" s="114" t="s">
        <v>511</v>
      </c>
      <c r="W7" s="73">
        <v>1</v>
      </c>
      <c r="X7" s="73">
        <v>0</v>
      </c>
      <c r="Y7" s="73">
        <v>0</v>
      </c>
      <c r="Z7" s="73" t="s">
        <v>512</v>
      </c>
    </row>
    <row r="8" spans="1:26" ht="21" hidden="1" customHeight="1" x14ac:dyDescent="0.4">
      <c r="A8" s="95">
        <v>4</v>
      </c>
      <c r="B8" s="179" t="s">
        <v>95</v>
      </c>
      <c r="C8" s="180" t="s">
        <v>65</v>
      </c>
      <c r="D8" s="179" t="s">
        <v>432</v>
      </c>
      <c r="E8" s="196">
        <v>5</v>
      </c>
      <c r="F8" s="135">
        <v>1</v>
      </c>
      <c r="G8" s="181">
        <v>2.81</v>
      </c>
      <c r="H8" s="182">
        <v>-13422614.66</v>
      </c>
      <c r="I8" s="183"/>
      <c r="J8" s="135">
        <v>1</v>
      </c>
      <c r="K8" s="187">
        <v>42.857142857142854</v>
      </c>
      <c r="L8" s="182">
        <f t="shared" si="0"/>
        <v>-1118551.2216666667</v>
      </c>
      <c r="M8" s="95">
        <v>1</v>
      </c>
      <c r="N8" s="273">
        <v>1.18</v>
      </c>
      <c r="O8" s="275">
        <v>-20963390.260000002</v>
      </c>
      <c r="P8" s="185"/>
      <c r="Q8" s="95">
        <v>1</v>
      </c>
      <c r="R8" s="274">
        <v>71.428571428571431</v>
      </c>
      <c r="S8" s="195">
        <f t="shared" si="1"/>
        <v>-2329265.5844444446</v>
      </c>
      <c r="T8" s="186" t="str">
        <f t="shared" si="2"/>
        <v>ผ่านเกณฑ์-แนวโน้มปสภ.ดีขึ้น</v>
      </c>
      <c r="V8" s="114" t="s">
        <v>511</v>
      </c>
      <c r="W8" s="73">
        <v>1</v>
      </c>
      <c r="X8" s="73">
        <v>0</v>
      </c>
      <c r="Y8" s="73">
        <v>0</v>
      </c>
      <c r="Z8" s="73" t="s">
        <v>512</v>
      </c>
    </row>
    <row r="9" spans="1:26" ht="21" hidden="1" customHeight="1" x14ac:dyDescent="0.4">
      <c r="A9" s="95">
        <v>5</v>
      </c>
      <c r="B9" s="179" t="s">
        <v>95</v>
      </c>
      <c r="C9" s="180" t="s">
        <v>66</v>
      </c>
      <c r="D9" s="179" t="s">
        <v>433</v>
      </c>
      <c r="E9" s="196">
        <v>5</v>
      </c>
      <c r="F9" s="135">
        <v>1</v>
      </c>
      <c r="G9" s="181">
        <v>1.57</v>
      </c>
      <c r="H9" s="182">
        <v>-8094338.2699999996</v>
      </c>
      <c r="I9" s="183"/>
      <c r="J9" s="135">
        <v>1</v>
      </c>
      <c r="K9" s="187">
        <v>42.857142857142854</v>
      </c>
      <c r="L9" s="182">
        <f t="shared" si="0"/>
        <v>-674528.18916666659</v>
      </c>
      <c r="M9" s="95">
        <v>1</v>
      </c>
      <c r="N9" s="273">
        <v>0.99</v>
      </c>
      <c r="O9" s="275">
        <v>-10550531.65</v>
      </c>
      <c r="P9" s="185"/>
      <c r="Q9" s="95">
        <v>1</v>
      </c>
      <c r="R9" s="274">
        <v>57.142857142857139</v>
      </c>
      <c r="S9" s="195">
        <f t="shared" si="1"/>
        <v>-1172281.2944444446</v>
      </c>
      <c r="T9" s="277" t="str">
        <f t="shared" si="2"/>
        <v>ผ่านเกณฑ์-แนวโน้มปสภ.ดีขึ้น</v>
      </c>
      <c r="V9" s="114" t="s">
        <v>511</v>
      </c>
      <c r="W9" s="73">
        <v>0</v>
      </c>
      <c r="X9" s="73">
        <v>0</v>
      </c>
      <c r="Y9" s="73">
        <v>1</v>
      </c>
      <c r="Z9" s="73" t="s">
        <v>512</v>
      </c>
    </row>
    <row r="10" spans="1:26" ht="21" hidden="1" customHeight="1" x14ac:dyDescent="0.4">
      <c r="A10" s="95">
        <v>6</v>
      </c>
      <c r="B10" s="179" t="s">
        <v>95</v>
      </c>
      <c r="C10" s="180" t="s">
        <v>67</v>
      </c>
      <c r="D10" s="179" t="s">
        <v>434</v>
      </c>
      <c r="E10" s="196">
        <v>6</v>
      </c>
      <c r="F10" s="135">
        <v>2</v>
      </c>
      <c r="G10" s="181">
        <v>0.75</v>
      </c>
      <c r="H10" s="182">
        <v>-14415871.390000001</v>
      </c>
      <c r="I10" s="183"/>
      <c r="J10" s="135">
        <v>2</v>
      </c>
      <c r="K10" s="184">
        <v>71.428571428571431</v>
      </c>
      <c r="L10" s="182">
        <f t="shared" si="0"/>
        <v>-1201322.6158333335</v>
      </c>
      <c r="M10" s="95">
        <v>2</v>
      </c>
      <c r="N10" s="189">
        <v>0.27</v>
      </c>
      <c r="O10" s="275">
        <v>-16070144.869999999</v>
      </c>
      <c r="P10" s="185"/>
      <c r="Q10" s="95">
        <v>2</v>
      </c>
      <c r="R10" s="274">
        <v>71.428571428571431</v>
      </c>
      <c r="S10" s="195">
        <f t="shared" si="1"/>
        <v>-1785571.6522222222</v>
      </c>
      <c r="T10" s="188" t="str">
        <f t="shared" si="2"/>
        <v>ผ่านเกณฑ์-แนวโน้มปสภ.ลดลง</v>
      </c>
      <c r="V10" s="114" t="s">
        <v>511</v>
      </c>
      <c r="W10" s="73">
        <v>0</v>
      </c>
      <c r="X10" s="73">
        <v>0</v>
      </c>
      <c r="Y10" s="73">
        <v>0</v>
      </c>
      <c r="Z10" s="73" t="s">
        <v>513</v>
      </c>
    </row>
    <row r="11" spans="1:26" ht="21" hidden="1" customHeight="1" x14ac:dyDescent="0.4">
      <c r="A11" s="95">
        <v>7</v>
      </c>
      <c r="B11" s="179" t="s">
        <v>95</v>
      </c>
      <c r="C11" s="180" t="s">
        <v>68</v>
      </c>
      <c r="D11" s="179" t="s">
        <v>435</v>
      </c>
      <c r="E11" s="196">
        <v>6</v>
      </c>
      <c r="F11" s="135">
        <v>1</v>
      </c>
      <c r="G11" s="181">
        <v>3.97</v>
      </c>
      <c r="H11" s="182">
        <v>-19508749.859999999</v>
      </c>
      <c r="I11" s="183"/>
      <c r="J11" s="135">
        <v>1</v>
      </c>
      <c r="K11" s="184">
        <v>57.142857142857139</v>
      </c>
      <c r="L11" s="182">
        <f t="shared" si="0"/>
        <v>-1625729.155</v>
      </c>
      <c r="M11" s="95">
        <v>1</v>
      </c>
      <c r="N11" s="273">
        <v>1.33</v>
      </c>
      <c r="O11" s="275">
        <v>-23786609.239999998</v>
      </c>
      <c r="P11" s="185"/>
      <c r="Q11" s="95">
        <v>1</v>
      </c>
      <c r="R11" s="274">
        <v>71.428571428571431</v>
      </c>
      <c r="S11" s="195">
        <f t="shared" si="1"/>
        <v>-2642956.5822222219</v>
      </c>
      <c r="T11" s="186" t="str">
        <f t="shared" si="2"/>
        <v>ผ่านเกณฑ์-แนวโน้มปสภ.ดีขึ้น</v>
      </c>
      <c r="V11" s="114" t="s">
        <v>511</v>
      </c>
      <c r="W11" s="73">
        <v>1</v>
      </c>
      <c r="X11" s="73">
        <v>0</v>
      </c>
      <c r="Y11" s="73">
        <v>0</v>
      </c>
      <c r="Z11" s="73" t="s">
        <v>512</v>
      </c>
    </row>
    <row r="12" spans="1:26" ht="21" hidden="1" customHeight="1" x14ac:dyDescent="0.4">
      <c r="A12" s="95">
        <v>8</v>
      </c>
      <c r="B12" s="179" t="s">
        <v>95</v>
      </c>
      <c r="C12" s="180" t="s">
        <v>69</v>
      </c>
      <c r="D12" s="179" t="s">
        <v>436</v>
      </c>
      <c r="E12" s="196">
        <v>12</v>
      </c>
      <c r="F12" s="135">
        <v>1</v>
      </c>
      <c r="G12" s="181">
        <v>1.61</v>
      </c>
      <c r="H12" s="182">
        <v>-26915093.91</v>
      </c>
      <c r="I12" s="183"/>
      <c r="J12" s="135">
        <v>1</v>
      </c>
      <c r="K12" s="187">
        <v>28.571428571428569</v>
      </c>
      <c r="L12" s="182">
        <f t="shared" si="0"/>
        <v>-2242924.4925000002</v>
      </c>
      <c r="M12" s="95">
        <v>2</v>
      </c>
      <c r="N12" s="189">
        <v>0.4</v>
      </c>
      <c r="O12" s="275">
        <v>-33950124.770000003</v>
      </c>
      <c r="P12" s="185"/>
      <c r="Q12" s="95">
        <v>2</v>
      </c>
      <c r="R12" s="274">
        <v>71.428571428571431</v>
      </c>
      <c r="S12" s="195">
        <f t="shared" si="1"/>
        <v>-3772236.0855555558</v>
      </c>
      <c r="T12" s="186" t="str">
        <f t="shared" si="2"/>
        <v>ผ่านเกณฑ์-แนวโน้มปสภ.ดีขึ้น</v>
      </c>
      <c r="V12" s="114" t="s">
        <v>511</v>
      </c>
      <c r="W12" s="73">
        <v>1</v>
      </c>
      <c r="X12" s="73">
        <v>0</v>
      </c>
      <c r="Y12" s="73">
        <v>0</v>
      </c>
      <c r="Z12" s="73" t="s">
        <v>512</v>
      </c>
    </row>
    <row r="13" spans="1:26" ht="21" hidden="1" customHeight="1" x14ac:dyDescent="0.4">
      <c r="A13" s="95">
        <v>9</v>
      </c>
      <c r="B13" s="179" t="s">
        <v>95</v>
      </c>
      <c r="C13" s="180" t="s">
        <v>70</v>
      </c>
      <c r="D13" s="179" t="s">
        <v>437</v>
      </c>
      <c r="E13" s="196">
        <v>6</v>
      </c>
      <c r="F13" s="135">
        <v>1</v>
      </c>
      <c r="G13" s="181">
        <v>3.65</v>
      </c>
      <c r="H13" s="182">
        <v>-6963504.96</v>
      </c>
      <c r="I13" s="183"/>
      <c r="J13" s="135">
        <v>1</v>
      </c>
      <c r="K13" s="184">
        <v>57.142857142857139</v>
      </c>
      <c r="L13" s="182">
        <f t="shared" si="0"/>
        <v>-580292.07999999996</v>
      </c>
      <c r="M13" s="95">
        <v>1</v>
      </c>
      <c r="N13" s="273">
        <v>1.17</v>
      </c>
      <c r="O13" s="275">
        <v>-18113424.199999999</v>
      </c>
      <c r="P13" s="185"/>
      <c r="Q13" s="95">
        <v>1</v>
      </c>
      <c r="R13" s="274">
        <v>71.428571428571431</v>
      </c>
      <c r="S13" s="195">
        <f t="shared" si="1"/>
        <v>-2012602.6888888888</v>
      </c>
      <c r="T13" s="277" t="str">
        <f t="shared" si="2"/>
        <v>ผ่านเกณฑ์-แนวโน้มปสภ.ดีขึ้น</v>
      </c>
      <c r="V13" s="114" t="s">
        <v>511</v>
      </c>
      <c r="W13" s="73">
        <v>1</v>
      </c>
      <c r="X13" s="73">
        <v>0</v>
      </c>
      <c r="Y13" s="73">
        <v>0</v>
      </c>
      <c r="Z13" s="73" t="s">
        <v>512</v>
      </c>
    </row>
    <row r="14" spans="1:26" ht="21" hidden="1" customHeight="1" x14ac:dyDescent="0.4">
      <c r="A14" s="95">
        <v>10</v>
      </c>
      <c r="B14" s="179" t="s">
        <v>95</v>
      </c>
      <c r="C14" s="180" t="s">
        <v>71</v>
      </c>
      <c r="D14" s="179" t="s">
        <v>438</v>
      </c>
      <c r="E14" s="196">
        <v>6</v>
      </c>
      <c r="F14" s="135">
        <v>1</v>
      </c>
      <c r="G14" s="181">
        <v>4.07</v>
      </c>
      <c r="H14" s="182">
        <v>-26212531.469999999</v>
      </c>
      <c r="I14" s="183"/>
      <c r="J14" s="135">
        <v>1</v>
      </c>
      <c r="K14" s="187">
        <v>28.571428571428569</v>
      </c>
      <c r="L14" s="182">
        <f t="shared" si="0"/>
        <v>-2184377.6225000001</v>
      </c>
      <c r="M14" s="95">
        <v>2</v>
      </c>
      <c r="N14" s="273">
        <v>0.77</v>
      </c>
      <c r="O14" s="275">
        <v>-22054159.989999998</v>
      </c>
      <c r="P14" s="185"/>
      <c r="Q14" s="95">
        <v>2</v>
      </c>
      <c r="R14" s="274">
        <v>85.714285714285708</v>
      </c>
      <c r="S14" s="195">
        <f t="shared" si="1"/>
        <v>-2450462.2211111109</v>
      </c>
      <c r="T14" s="186" t="str">
        <f t="shared" si="2"/>
        <v>ผ่านเกณฑ์-แนวโน้มปสภ.ดีขึ้น</v>
      </c>
      <c r="V14" s="114" t="s">
        <v>511</v>
      </c>
      <c r="W14" s="73">
        <v>1</v>
      </c>
      <c r="X14" s="73">
        <v>0</v>
      </c>
      <c r="Y14" s="73">
        <v>0</v>
      </c>
      <c r="Z14" s="73" t="s">
        <v>512</v>
      </c>
    </row>
    <row r="15" spans="1:26" ht="21" hidden="1" customHeight="1" x14ac:dyDescent="0.4">
      <c r="A15" s="95">
        <v>11</v>
      </c>
      <c r="B15" s="179" t="s">
        <v>95</v>
      </c>
      <c r="C15" s="180" t="s">
        <v>76</v>
      </c>
      <c r="D15" s="179" t="s">
        <v>439</v>
      </c>
      <c r="E15" s="196">
        <v>13</v>
      </c>
      <c r="F15" s="135">
        <v>7</v>
      </c>
      <c r="G15" s="189">
        <v>0.21</v>
      </c>
      <c r="H15" s="182">
        <v>-19859450.609999999</v>
      </c>
      <c r="I15" s="190" t="s">
        <v>440</v>
      </c>
      <c r="J15" s="135">
        <v>7</v>
      </c>
      <c r="K15" s="184">
        <v>71.428571428571431</v>
      </c>
      <c r="L15" s="182">
        <f t="shared" si="0"/>
        <v>-1654954.2175</v>
      </c>
      <c r="M15" s="95">
        <v>2</v>
      </c>
      <c r="N15" s="189">
        <v>0.17</v>
      </c>
      <c r="O15" s="275">
        <v>-5383479.0199999996</v>
      </c>
      <c r="P15" s="185"/>
      <c r="Q15" s="95">
        <v>2</v>
      </c>
      <c r="R15" s="274">
        <v>85.714285714285708</v>
      </c>
      <c r="S15" s="195">
        <f t="shared" si="1"/>
        <v>-598164.33555555553</v>
      </c>
      <c r="T15" s="186" t="str">
        <f t="shared" si="2"/>
        <v>ผ่านเกณฑ์-แนวโน้มปสภ.ดีขึ้น</v>
      </c>
      <c r="V15" s="114" t="s">
        <v>511</v>
      </c>
      <c r="W15" s="73">
        <v>1</v>
      </c>
      <c r="X15" s="73">
        <v>0</v>
      </c>
      <c r="Y15" s="73">
        <v>0</v>
      </c>
      <c r="Z15" s="73" t="s">
        <v>512</v>
      </c>
    </row>
    <row r="16" spans="1:26" ht="21" hidden="1" customHeight="1" x14ac:dyDescent="0.4">
      <c r="A16" s="95">
        <v>12</v>
      </c>
      <c r="B16" s="179" t="s">
        <v>95</v>
      </c>
      <c r="C16" s="180" t="s">
        <v>87</v>
      </c>
      <c r="D16" s="179" t="s">
        <v>441</v>
      </c>
      <c r="E16" s="196">
        <v>2</v>
      </c>
      <c r="F16" s="135">
        <v>6</v>
      </c>
      <c r="G16" s="189">
        <v>0.49</v>
      </c>
      <c r="H16" s="182">
        <v>-4988184.58</v>
      </c>
      <c r="I16" s="191" t="s">
        <v>440</v>
      </c>
      <c r="J16" s="135">
        <v>6</v>
      </c>
      <c r="K16" s="187">
        <v>42.857142857142854</v>
      </c>
      <c r="L16" s="182">
        <f t="shared" si="0"/>
        <v>-415682.04833333334</v>
      </c>
      <c r="M16" s="95">
        <v>3</v>
      </c>
      <c r="N16" s="189">
        <v>0.27</v>
      </c>
      <c r="O16" s="275">
        <v>-2511118.7200000002</v>
      </c>
      <c r="P16" s="185"/>
      <c r="Q16" s="95">
        <v>3</v>
      </c>
      <c r="R16" s="274">
        <v>57.142857142857139</v>
      </c>
      <c r="S16" s="195">
        <f t="shared" si="1"/>
        <v>-279013.19111111114</v>
      </c>
      <c r="T16" s="277" t="str">
        <f t="shared" si="2"/>
        <v>ไม่ผ่านเกณฑ์-แนวโน้มปสภ.ดีขึ้น</v>
      </c>
      <c r="V16" s="114" t="s">
        <v>514</v>
      </c>
      <c r="W16" s="73">
        <v>1</v>
      </c>
      <c r="X16" s="73">
        <v>0</v>
      </c>
      <c r="Y16" s="73">
        <v>0</v>
      </c>
      <c r="Z16" s="73" t="s">
        <v>512</v>
      </c>
    </row>
    <row r="17" spans="1:26" ht="21" hidden="1" customHeight="1" x14ac:dyDescent="0.4">
      <c r="A17" s="95">
        <v>13</v>
      </c>
      <c r="B17" s="179" t="s">
        <v>89</v>
      </c>
      <c r="C17" s="180" t="s">
        <v>37</v>
      </c>
      <c r="D17" s="194" t="s">
        <v>89</v>
      </c>
      <c r="E17" s="197">
        <v>16</v>
      </c>
      <c r="F17" s="135">
        <v>1</v>
      </c>
      <c r="G17" s="181">
        <v>1.42</v>
      </c>
      <c r="H17" s="182">
        <v>-10915922.550000001</v>
      </c>
      <c r="I17" s="183"/>
      <c r="J17" s="135">
        <v>1</v>
      </c>
      <c r="K17" s="184">
        <v>57.142857142857139</v>
      </c>
      <c r="L17" s="182">
        <f t="shared" si="0"/>
        <v>-909660.21250000002</v>
      </c>
      <c r="M17" s="95">
        <v>1</v>
      </c>
      <c r="N17" s="273">
        <v>1.23</v>
      </c>
      <c r="O17" s="275">
        <v>8843389.2699999996</v>
      </c>
      <c r="P17" s="185"/>
      <c r="Q17" s="95">
        <v>1</v>
      </c>
      <c r="R17" s="276">
        <v>42.857142857142854</v>
      </c>
      <c r="S17" s="195">
        <f t="shared" si="1"/>
        <v>982598.80777777778</v>
      </c>
      <c r="T17" s="188" t="str">
        <f t="shared" si="2"/>
        <v>ผ่านเกณฑ์-แนวโน้มปสภ.ลดลง</v>
      </c>
      <c r="V17" s="114" t="s">
        <v>511</v>
      </c>
      <c r="W17" s="73">
        <v>0</v>
      </c>
      <c r="X17" s="73">
        <v>0</v>
      </c>
      <c r="Y17" s="73">
        <v>0</v>
      </c>
      <c r="Z17" s="73" t="s">
        <v>513</v>
      </c>
    </row>
    <row r="18" spans="1:26" ht="21" hidden="1" customHeight="1" x14ac:dyDescent="0.4">
      <c r="A18" s="95">
        <v>14</v>
      </c>
      <c r="B18" s="179" t="s">
        <v>89</v>
      </c>
      <c r="C18" s="180" t="s">
        <v>38</v>
      </c>
      <c r="D18" s="194" t="s">
        <v>443</v>
      </c>
      <c r="E18" s="197">
        <v>6</v>
      </c>
      <c r="F18" s="135">
        <v>1</v>
      </c>
      <c r="G18" s="181">
        <v>2.8</v>
      </c>
      <c r="H18" s="182">
        <v>-27781624.260000002</v>
      </c>
      <c r="I18" s="183"/>
      <c r="J18" s="135">
        <v>1</v>
      </c>
      <c r="K18" s="184">
        <v>85.714285714285708</v>
      </c>
      <c r="L18" s="182">
        <f t="shared" si="0"/>
        <v>-2315135.355</v>
      </c>
      <c r="M18" s="95">
        <v>1</v>
      </c>
      <c r="N18" s="273">
        <v>1.43</v>
      </c>
      <c r="O18" s="275">
        <v>-13471147.5</v>
      </c>
      <c r="P18" s="185"/>
      <c r="Q18" s="95">
        <v>1</v>
      </c>
      <c r="R18" s="274">
        <v>100</v>
      </c>
      <c r="S18" s="195">
        <f t="shared" si="1"/>
        <v>-1496794.1666666667</v>
      </c>
      <c r="T18" s="186" t="str">
        <f t="shared" si="2"/>
        <v>ผ่านเกณฑ์-แนวโน้มปสภ.ดีขึ้น</v>
      </c>
      <c r="V18" s="114" t="s">
        <v>511</v>
      </c>
      <c r="W18" s="73">
        <v>1</v>
      </c>
      <c r="X18" s="73">
        <v>0</v>
      </c>
      <c r="Y18" s="73">
        <v>0</v>
      </c>
      <c r="Z18" s="73" t="s">
        <v>512</v>
      </c>
    </row>
    <row r="19" spans="1:26" ht="21" hidden="1" customHeight="1" x14ac:dyDescent="0.4">
      <c r="A19" s="95">
        <v>15</v>
      </c>
      <c r="B19" s="179" t="s">
        <v>89</v>
      </c>
      <c r="C19" s="180" t="s">
        <v>40</v>
      </c>
      <c r="D19" s="194" t="s">
        <v>444</v>
      </c>
      <c r="E19" s="197">
        <v>9</v>
      </c>
      <c r="F19" s="135">
        <v>3</v>
      </c>
      <c r="G19" s="181">
        <v>0.63</v>
      </c>
      <c r="H19" s="182">
        <v>-17716002.510000002</v>
      </c>
      <c r="I19" s="183"/>
      <c r="J19" s="135">
        <v>3</v>
      </c>
      <c r="K19" s="184">
        <v>85.714285714285708</v>
      </c>
      <c r="L19" s="182">
        <f t="shared" si="0"/>
        <v>-1476333.5425000002</v>
      </c>
      <c r="M19" s="95">
        <v>2</v>
      </c>
      <c r="N19" s="189">
        <v>0.37</v>
      </c>
      <c r="O19" s="275">
        <v>-11757356.67</v>
      </c>
      <c r="P19" s="185"/>
      <c r="Q19" s="95">
        <v>2</v>
      </c>
      <c r="R19" s="274">
        <v>100</v>
      </c>
      <c r="S19" s="195">
        <f t="shared" si="1"/>
        <v>-1306372.9633333334</v>
      </c>
      <c r="T19" s="186" t="str">
        <f t="shared" si="2"/>
        <v>ผ่านเกณฑ์-แนวโน้มปสภ.ดีขึ้น</v>
      </c>
      <c r="V19" s="114" t="s">
        <v>511</v>
      </c>
      <c r="W19" s="73">
        <v>0</v>
      </c>
      <c r="X19" s="73">
        <v>0</v>
      </c>
      <c r="Y19" s="73">
        <v>1</v>
      </c>
      <c r="Z19" s="73" t="s">
        <v>512</v>
      </c>
    </row>
    <row r="20" spans="1:26" ht="21" hidden="1" customHeight="1" x14ac:dyDescent="0.4">
      <c r="A20" s="95">
        <v>16</v>
      </c>
      <c r="B20" s="179" t="s">
        <v>89</v>
      </c>
      <c r="C20" s="180" t="s">
        <v>43</v>
      </c>
      <c r="D20" s="194" t="s">
        <v>445</v>
      </c>
      <c r="E20" s="197">
        <v>13</v>
      </c>
      <c r="F20" s="135">
        <v>1</v>
      </c>
      <c r="G20" s="181">
        <v>1.1299999999999999</v>
      </c>
      <c r="H20" s="182">
        <v>-17902420.850000001</v>
      </c>
      <c r="I20" s="183"/>
      <c r="J20" s="135">
        <v>1</v>
      </c>
      <c r="K20" s="184">
        <v>57.142857142857139</v>
      </c>
      <c r="L20" s="182">
        <f t="shared" si="0"/>
        <v>-1491868.4041666668</v>
      </c>
      <c r="M20" s="95">
        <v>1</v>
      </c>
      <c r="N20" s="273">
        <v>0.84</v>
      </c>
      <c r="O20" s="275">
        <v>-17307144.859999999</v>
      </c>
      <c r="P20" s="185"/>
      <c r="Q20" s="95">
        <v>1</v>
      </c>
      <c r="R20" s="276">
        <v>14.285714285714285</v>
      </c>
      <c r="S20" s="195">
        <f t="shared" si="1"/>
        <v>-1923016.0955555555</v>
      </c>
      <c r="T20" s="188" t="str">
        <f t="shared" si="2"/>
        <v>ผ่านเกณฑ์-แนวโน้มปสภ.ลดลง</v>
      </c>
      <c r="V20" s="114" t="s">
        <v>511</v>
      </c>
      <c r="W20" s="73">
        <v>0</v>
      </c>
      <c r="X20" s="73">
        <v>0</v>
      </c>
      <c r="Y20" s="73">
        <v>0</v>
      </c>
      <c r="Z20" s="73" t="s">
        <v>513</v>
      </c>
    </row>
    <row r="21" spans="1:26" ht="21" hidden="1" customHeight="1" x14ac:dyDescent="0.4">
      <c r="A21" s="95">
        <v>17</v>
      </c>
      <c r="B21" s="179" t="s">
        <v>89</v>
      </c>
      <c r="C21" s="180" t="s">
        <v>44</v>
      </c>
      <c r="D21" s="194" t="s">
        <v>446</v>
      </c>
      <c r="E21" s="197">
        <v>6</v>
      </c>
      <c r="F21" s="135">
        <v>1</v>
      </c>
      <c r="G21" s="181">
        <v>3.3</v>
      </c>
      <c r="H21" s="182">
        <v>-19973062.289999999</v>
      </c>
      <c r="I21" s="183"/>
      <c r="J21" s="135">
        <v>1</v>
      </c>
      <c r="K21" s="184">
        <v>71.428571428571431</v>
      </c>
      <c r="L21" s="182">
        <f t="shared" si="0"/>
        <v>-1664421.8574999999</v>
      </c>
      <c r="M21" s="95">
        <v>1</v>
      </c>
      <c r="N21" s="273">
        <v>1.1000000000000001</v>
      </c>
      <c r="O21" s="275">
        <v>-16536976.49</v>
      </c>
      <c r="P21" s="185"/>
      <c r="Q21" s="95">
        <v>1</v>
      </c>
      <c r="R21" s="274">
        <v>85.714285714285708</v>
      </c>
      <c r="S21" s="195">
        <f t="shared" si="1"/>
        <v>-1837441.8322222224</v>
      </c>
      <c r="T21" s="186" t="str">
        <f t="shared" si="2"/>
        <v>ผ่านเกณฑ์-แนวโน้มปสภ.ดีขึ้น</v>
      </c>
      <c r="V21" s="114" t="s">
        <v>511</v>
      </c>
      <c r="W21" s="73">
        <v>1</v>
      </c>
      <c r="X21" s="73">
        <v>0</v>
      </c>
      <c r="Y21" s="73">
        <v>0</v>
      </c>
      <c r="Z21" s="73" t="s">
        <v>512</v>
      </c>
    </row>
    <row r="22" spans="1:26" ht="21" hidden="1" customHeight="1" x14ac:dyDescent="0.4">
      <c r="A22" s="95">
        <v>18</v>
      </c>
      <c r="B22" s="179" t="s">
        <v>89</v>
      </c>
      <c r="C22" s="180" t="s">
        <v>45</v>
      </c>
      <c r="D22" s="194" t="s">
        <v>447</v>
      </c>
      <c r="E22" s="197">
        <v>6</v>
      </c>
      <c r="F22" s="135">
        <v>1</v>
      </c>
      <c r="G22" s="181">
        <v>2.36</v>
      </c>
      <c r="H22" s="182">
        <v>-6659812.7199999997</v>
      </c>
      <c r="I22" s="183"/>
      <c r="J22" s="135">
        <v>1</v>
      </c>
      <c r="K22" s="184">
        <v>57.142857142857139</v>
      </c>
      <c r="L22" s="182">
        <f t="shared" si="0"/>
        <v>-554984.39333333331</v>
      </c>
      <c r="M22" s="95">
        <v>1</v>
      </c>
      <c r="N22" s="273">
        <v>1.7</v>
      </c>
      <c r="O22" s="275">
        <v>2679540.7999999998</v>
      </c>
      <c r="P22" s="185"/>
      <c r="Q22" s="95">
        <v>1</v>
      </c>
      <c r="R22" s="274">
        <v>71.428571428571431</v>
      </c>
      <c r="S22" s="195">
        <f t="shared" si="1"/>
        <v>297726.75555555552</v>
      </c>
      <c r="T22" s="186" t="str">
        <f t="shared" si="2"/>
        <v>ผ่านเกณฑ์-แนวโน้มปสภ.ดีขึ้น</v>
      </c>
      <c r="V22" s="114" t="s">
        <v>511</v>
      </c>
      <c r="W22" s="73">
        <v>0</v>
      </c>
      <c r="X22" s="73">
        <v>0</v>
      </c>
      <c r="Y22" s="73">
        <v>1</v>
      </c>
      <c r="Z22" s="73" t="s">
        <v>512</v>
      </c>
    </row>
    <row r="23" spans="1:26" ht="21" hidden="1" customHeight="1" x14ac:dyDescent="0.4">
      <c r="A23" s="95">
        <v>19</v>
      </c>
      <c r="B23" s="179" t="s">
        <v>89</v>
      </c>
      <c r="C23" s="180" t="s">
        <v>46</v>
      </c>
      <c r="D23" s="194" t="s">
        <v>448</v>
      </c>
      <c r="E23" s="197">
        <v>6</v>
      </c>
      <c r="F23" s="135">
        <v>1</v>
      </c>
      <c r="G23" s="181">
        <v>2.11</v>
      </c>
      <c r="H23" s="182">
        <v>-21322040.710000001</v>
      </c>
      <c r="I23" s="183"/>
      <c r="J23" s="135">
        <v>1</v>
      </c>
      <c r="K23" s="184">
        <v>57.142857142857139</v>
      </c>
      <c r="L23" s="182">
        <f t="shared" si="0"/>
        <v>-1776836.7258333333</v>
      </c>
      <c r="M23" s="95">
        <v>2</v>
      </c>
      <c r="N23" s="273">
        <v>0.73</v>
      </c>
      <c r="O23" s="275">
        <v>-12517956.050000001</v>
      </c>
      <c r="P23" s="185"/>
      <c r="Q23" s="95">
        <v>2</v>
      </c>
      <c r="R23" s="274">
        <v>71.428571428571431</v>
      </c>
      <c r="S23" s="195">
        <f t="shared" si="1"/>
        <v>-1390884.0055555557</v>
      </c>
      <c r="T23" s="186" t="str">
        <f t="shared" si="2"/>
        <v>ผ่านเกณฑ์-แนวโน้มปสภ.ดีขึ้น</v>
      </c>
      <c r="V23" s="114" t="s">
        <v>511</v>
      </c>
      <c r="W23" s="73">
        <v>1</v>
      </c>
      <c r="X23" s="73">
        <v>0</v>
      </c>
      <c r="Y23" s="73">
        <v>0</v>
      </c>
      <c r="Z23" s="73" t="s">
        <v>512</v>
      </c>
    </row>
    <row r="24" spans="1:26" ht="21" hidden="1" customHeight="1" x14ac:dyDescent="0.4">
      <c r="A24" s="95">
        <v>20</v>
      </c>
      <c r="B24" s="179" t="s">
        <v>89</v>
      </c>
      <c r="C24" s="180" t="s">
        <v>47</v>
      </c>
      <c r="D24" s="194" t="s">
        <v>449</v>
      </c>
      <c r="E24" s="197">
        <v>2</v>
      </c>
      <c r="F24" s="135">
        <v>6</v>
      </c>
      <c r="G24" s="181">
        <v>0.59</v>
      </c>
      <c r="H24" s="182">
        <v>-15788085.5</v>
      </c>
      <c r="I24" s="192" t="s">
        <v>442</v>
      </c>
      <c r="J24" s="135">
        <v>6</v>
      </c>
      <c r="K24" s="184">
        <v>85.714285714285708</v>
      </c>
      <c r="L24" s="182">
        <f t="shared" si="0"/>
        <v>-1315673.7916666667</v>
      </c>
      <c r="M24" s="95">
        <v>3</v>
      </c>
      <c r="N24" s="189">
        <v>0.19</v>
      </c>
      <c r="O24" s="275">
        <v>-5286735.46</v>
      </c>
      <c r="P24" s="185"/>
      <c r="Q24" s="95">
        <v>3</v>
      </c>
      <c r="R24" s="274">
        <v>71.428571428571431</v>
      </c>
      <c r="S24" s="195">
        <f t="shared" si="1"/>
        <v>-587415.05111111107</v>
      </c>
      <c r="T24" s="188" t="str">
        <f t="shared" si="2"/>
        <v>ผ่านเกณฑ์-แนวโน้มปสภ.ลดลง</v>
      </c>
      <c r="V24" s="114" t="s">
        <v>511</v>
      </c>
      <c r="W24" s="73">
        <v>0</v>
      </c>
      <c r="X24" s="73">
        <v>0</v>
      </c>
      <c r="Y24" s="73">
        <v>0</v>
      </c>
      <c r="Z24" s="73" t="s">
        <v>513</v>
      </c>
    </row>
    <row r="25" spans="1:26" ht="21" hidden="1" customHeight="1" x14ac:dyDescent="0.4">
      <c r="A25" s="95">
        <v>21</v>
      </c>
      <c r="B25" s="179" t="s">
        <v>92</v>
      </c>
      <c r="C25" s="180" t="s">
        <v>2</v>
      </c>
      <c r="D25" s="194" t="s">
        <v>92</v>
      </c>
      <c r="E25" s="197">
        <v>17</v>
      </c>
      <c r="F25" s="135">
        <v>1</v>
      </c>
      <c r="G25" s="181">
        <v>0.56999999999999995</v>
      </c>
      <c r="H25" s="182">
        <v>43974917.259999998</v>
      </c>
      <c r="I25" s="183"/>
      <c r="J25" s="135">
        <v>1</v>
      </c>
      <c r="K25" s="184">
        <v>71.428571428571431</v>
      </c>
      <c r="L25" s="182">
        <f t="shared" si="0"/>
        <v>3664576.438333333</v>
      </c>
      <c r="M25" s="95">
        <v>1</v>
      </c>
      <c r="N25" s="273">
        <v>0.7</v>
      </c>
      <c r="O25" s="275">
        <v>628815553.89999998</v>
      </c>
      <c r="P25" s="185"/>
      <c r="Q25" s="95">
        <v>1</v>
      </c>
      <c r="R25" s="274">
        <v>71.428571428571431</v>
      </c>
      <c r="S25" s="195">
        <f t="shared" si="1"/>
        <v>69868394.87777777</v>
      </c>
      <c r="T25" s="277" t="str">
        <f t="shared" si="2"/>
        <v>ผ่านเกณฑ์-แนวโน้มปสภ.ลดลง</v>
      </c>
      <c r="V25" s="114" t="s">
        <v>511</v>
      </c>
      <c r="W25" s="73">
        <v>0</v>
      </c>
      <c r="X25" s="73">
        <v>0</v>
      </c>
      <c r="Y25" s="73">
        <v>0</v>
      </c>
      <c r="Z25" s="73" t="s">
        <v>513</v>
      </c>
    </row>
    <row r="26" spans="1:26" ht="21" hidden="1" customHeight="1" x14ac:dyDescent="0.4">
      <c r="A26" s="95">
        <v>22</v>
      </c>
      <c r="B26" s="179" t="s">
        <v>92</v>
      </c>
      <c r="C26" s="180" t="s">
        <v>27</v>
      </c>
      <c r="D26" s="194" t="s">
        <v>450</v>
      </c>
      <c r="E26" s="197">
        <v>5</v>
      </c>
      <c r="F26" s="135">
        <v>1</v>
      </c>
      <c r="G26" s="181">
        <v>6.74</v>
      </c>
      <c r="H26" s="182">
        <v>-767676.77</v>
      </c>
      <c r="I26" s="183"/>
      <c r="J26" s="135">
        <v>1</v>
      </c>
      <c r="K26" s="184">
        <v>100</v>
      </c>
      <c r="L26" s="182">
        <f t="shared" si="0"/>
        <v>-63973.064166666671</v>
      </c>
      <c r="M26" s="95">
        <v>1</v>
      </c>
      <c r="N26" s="273">
        <v>2.1800000000000002</v>
      </c>
      <c r="O26" s="275">
        <v>-7677205.5</v>
      </c>
      <c r="P26" s="185"/>
      <c r="Q26" s="95">
        <v>1</v>
      </c>
      <c r="R26" s="274">
        <v>100</v>
      </c>
      <c r="S26" s="195">
        <f t="shared" si="1"/>
        <v>-853022.83333333337</v>
      </c>
      <c r="T26" s="186" t="str">
        <f t="shared" si="2"/>
        <v>ผ่านเกณฑ์-แนวโน้มปสภ.ดีขึ้น</v>
      </c>
      <c r="V26" s="114" t="s">
        <v>511</v>
      </c>
      <c r="W26" s="73">
        <v>0</v>
      </c>
      <c r="X26" s="73">
        <v>1</v>
      </c>
      <c r="Y26" s="73">
        <v>0</v>
      </c>
      <c r="Z26" s="73" t="s">
        <v>512</v>
      </c>
    </row>
    <row r="27" spans="1:26" ht="21" hidden="1" customHeight="1" x14ac:dyDescent="0.4">
      <c r="A27" s="95">
        <v>23</v>
      </c>
      <c r="B27" s="179" t="s">
        <v>92</v>
      </c>
      <c r="C27" s="180" t="s">
        <v>28</v>
      </c>
      <c r="D27" s="194" t="s">
        <v>451</v>
      </c>
      <c r="E27" s="197">
        <v>6</v>
      </c>
      <c r="F27" s="135">
        <v>6</v>
      </c>
      <c r="G27" s="189">
        <v>0.24</v>
      </c>
      <c r="H27" s="182">
        <v>-19577053.91</v>
      </c>
      <c r="I27" s="191" t="s">
        <v>440</v>
      </c>
      <c r="J27" s="135">
        <v>6</v>
      </c>
      <c r="K27" s="184">
        <v>71.428571428571431</v>
      </c>
      <c r="L27" s="182">
        <f t="shared" si="0"/>
        <v>-1631421.1591666667</v>
      </c>
      <c r="M27" s="95">
        <v>2</v>
      </c>
      <c r="N27" s="189">
        <v>0.33</v>
      </c>
      <c r="O27" s="275">
        <v>412851.36</v>
      </c>
      <c r="P27" s="185"/>
      <c r="Q27" s="95">
        <v>2</v>
      </c>
      <c r="R27" s="274">
        <v>57.142857142857139</v>
      </c>
      <c r="S27" s="195">
        <f t="shared" si="1"/>
        <v>45872.373333333329</v>
      </c>
      <c r="T27" s="278" t="str">
        <f t="shared" si="2"/>
        <v>ผ่านเกณฑ์-แนวโน้มปสภ.ดีขึ้น</v>
      </c>
      <c r="V27" s="114" t="s">
        <v>511</v>
      </c>
      <c r="W27" s="73">
        <v>0</v>
      </c>
      <c r="X27" s="73">
        <v>0</v>
      </c>
      <c r="Y27" s="73">
        <v>1</v>
      </c>
      <c r="Z27" s="73" t="s">
        <v>512</v>
      </c>
    </row>
    <row r="28" spans="1:26" ht="21" hidden="1" customHeight="1" x14ac:dyDescent="0.4">
      <c r="A28" s="95">
        <v>24</v>
      </c>
      <c r="B28" s="179" t="s">
        <v>92</v>
      </c>
      <c r="C28" s="180" t="s">
        <v>29</v>
      </c>
      <c r="D28" s="194" t="s">
        <v>452</v>
      </c>
      <c r="E28" s="197">
        <v>6</v>
      </c>
      <c r="F28" s="135">
        <v>1</v>
      </c>
      <c r="G28" s="181">
        <v>1.04</v>
      </c>
      <c r="H28" s="182">
        <v>-1895952.66</v>
      </c>
      <c r="I28" s="183"/>
      <c r="J28" s="135">
        <v>1</v>
      </c>
      <c r="K28" s="184">
        <v>71.428571428571431</v>
      </c>
      <c r="L28" s="182">
        <f t="shared" si="0"/>
        <v>-157996.05499999999</v>
      </c>
      <c r="M28" s="95">
        <v>1</v>
      </c>
      <c r="N28" s="273">
        <v>0.84</v>
      </c>
      <c r="O28" s="275">
        <v>3225954.25</v>
      </c>
      <c r="P28" s="185"/>
      <c r="Q28" s="95">
        <v>1</v>
      </c>
      <c r="R28" s="274">
        <v>85.714285714285708</v>
      </c>
      <c r="S28" s="195">
        <f t="shared" si="1"/>
        <v>358439.36111111112</v>
      </c>
      <c r="T28" s="186" t="str">
        <f t="shared" si="2"/>
        <v>ผ่านเกณฑ์-แนวโน้มปสภ.ดีขึ้น</v>
      </c>
      <c r="V28" s="114" t="s">
        <v>511</v>
      </c>
      <c r="W28" s="73">
        <v>1</v>
      </c>
      <c r="X28" s="73">
        <v>0</v>
      </c>
      <c r="Y28" s="73">
        <v>0</v>
      </c>
      <c r="Z28" s="73" t="s">
        <v>512</v>
      </c>
    </row>
    <row r="29" spans="1:26" ht="21" hidden="1" customHeight="1" x14ac:dyDescent="0.4">
      <c r="A29" s="95">
        <v>25</v>
      </c>
      <c r="B29" s="179" t="s">
        <v>92</v>
      </c>
      <c r="C29" s="180" t="s">
        <v>30</v>
      </c>
      <c r="D29" s="194" t="s">
        <v>453</v>
      </c>
      <c r="E29" s="197">
        <v>2</v>
      </c>
      <c r="F29" s="135">
        <v>6</v>
      </c>
      <c r="G29" s="181">
        <v>0.55000000000000004</v>
      </c>
      <c r="H29" s="182">
        <v>-12373731.99</v>
      </c>
      <c r="I29" s="192" t="s">
        <v>442</v>
      </c>
      <c r="J29" s="135">
        <v>6</v>
      </c>
      <c r="K29" s="184">
        <v>71.428571428571431</v>
      </c>
      <c r="L29" s="182">
        <f t="shared" si="0"/>
        <v>-1031144.3325</v>
      </c>
      <c r="M29" s="95">
        <v>3</v>
      </c>
      <c r="N29" s="189">
        <v>0.18</v>
      </c>
      <c r="O29" s="275">
        <v>-3244277.39</v>
      </c>
      <c r="P29" s="185"/>
      <c r="Q29" s="95">
        <v>3</v>
      </c>
      <c r="R29" s="274">
        <v>71.428571428571431</v>
      </c>
      <c r="S29" s="195">
        <f t="shared" si="1"/>
        <v>-360475.26555555558</v>
      </c>
      <c r="T29" s="186" t="str">
        <f t="shared" si="2"/>
        <v>ผ่านเกณฑ์-แนวโน้มปสภ.ดีขึ้น</v>
      </c>
      <c r="V29" s="114" t="s">
        <v>511</v>
      </c>
      <c r="W29" s="73">
        <v>0</v>
      </c>
      <c r="X29" s="73">
        <v>0</v>
      </c>
      <c r="Y29" s="73">
        <v>1</v>
      </c>
      <c r="Z29" s="73" t="s">
        <v>512</v>
      </c>
    </row>
    <row r="30" spans="1:26" ht="21" hidden="1" customHeight="1" x14ac:dyDescent="0.4">
      <c r="A30" s="95">
        <v>26</v>
      </c>
      <c r="B30" s="179" t="s">
        <v>92</v>
      </c>
      <c r="C30" s="180" t="s">
        <v>31</v>
      </c>
      <c r="D30" s="194" t="s">
        <v>454</v>
      </c>
      <c r="E30" s="197">
        <v>5</v>
      </c>
      <c r="F30" s="135">
        <v>1</v>
      </c>
      <c r="G30" s="181">
        <v>2.56</v>
      </c>
      <c r="H30" s="182">
        <v>-4185810.25</v>
      </c>
      <c r="I30" s="183"/>
      <c r="J30" s="135">
        <v>1</v>
      </c>
      <c r="K30" s="184">
        <v>57.142857142857139</v>
      </c>
      <c r="L30" s="182">
        <f t="shared" si="0"/>
        <v>-348817.52083333331</v>
      </c>
      <c r="M30" s="95">
        <v>2</v>
      </c>
      <c r="N30" s="273">
        <v>0.61</v>
      </c>
      <c r="O30" s="275">
        <v>-5319435.7</v>
      </c>
      <c r="P30" s="185"/>
      <c r="Q30" s="95">
        <v>2</v>
      </c>
      <c r="R30" s="274">
        <v>71.428571428571431</v>
      </c>
      <c r="S30" s="195">
        <f t="shared" si="1"/>
        <v>-591048.41111111117</v>
      </c>
      <c r="T30" s="186" t="str">
        <f t="shared" si="2"/>
        <v>ผ่านเกณฑ์-แนวโน้มปสภ.ดีขึ้น</v>
      </c>
      <c r="V30" s="114" t="s">
        <v>511</v>
      </c>
      <c r="W30" s="73">
        <v>1</v>
      </c>
      <c r="X30" s="73">
        <v>0</v>
      </c>
      <c r="Y30" s="73">
        <v>0</v>
      </c>
      <c r="Z30" s="73" t="s">
        <v>512</v>
      </c>
    </row>
    <row r="31" spans="1:26" ht="21" hidden="1" customHeight="1" x14ac:dyDescent="0.4">
      <c r="A31" s="95">
        <v>27</v>
      </c>
      <c r="B31" s="179" t="s">
        <v>92</v>
      </c>
      <c r="C31" s="180" t="s">
        <v>32</v>
      </c>
      <c r="D31" s="194" t="s">
        <v>455</v>
      </c>
      <c r="E31" s="197">
        <v>5</v>
      </c>
      <c r="F31" s="135">
        <v>1</v>
      </c>
      <c r="G31" s="181">
        <v>2.1</v>
      </c>
      <c r="H31" s="182">
        <v>-5579587.9199999999</v>
      </c>
      <c r="I31" s="183"/>
      <c r="J31" s="135">
        <v>1</v>
      </c>
      <c r="K31" s="184">
        <v>57.142857142857139</v>
      </c>
      <c r="L31" s="182">
        <f t="shared" si="0"/>
        <v>-464965.66</v>
      </c>
      <c r="M31" s="95">
        <v>2</v>
      </c>
      <c r="N31" s="273">
        <v>0.71</v>
      </c>
      <c r="O31" s="275">
        <v>-11286785.02</v>
      </c>
      <c r="P31" s="185"/>
      <c r="Q31" s="95">
        <v>2</v>
      </c>
      <c r="R31" s="274">
        <v>57.142857142857139</v>
      </c>
      <c r="S31" s="195">
        <f t="shared" si="1"/>
        <v>-1254087.2244444443</v>
      </c>
      <c r="T31" s="188" t="str">
        <f t="shared" si="2"/>
        <v>ผ่านเกณฑ์-แนวโน้มปสภ.ลดลง</v>
      </c>
      <c r="V31" s="114" t="s">
        <v>511</v>
      </c>
      <c r="W31" s="73">
        <v>0</v>
      </c>
      <c r="X31" s="73">
        <v>0</v>
      </c>
      <c r="Y31" s="73">
        <v>0</v>
      </c>
      <c r="Z31" s="73" t="s">
        <v>513</v>
      </c>
    </row>
    <row r="32" spans="1:26" ht="21" hidden="1" customHeight="1" x14ac:dyDescent="0.4">
      <c r="A32" s="95">
        <v>28</v>
      </c>
      <c r="B32" s="179" t="s">
        <v>92</v>
      </c>
      <c r="C32" s="180" t="s">
        <v>33</v>
      </c>
      <c r="D32" s="194" t="s">
        <v>456</v>
      </c>
      <c r="E32" s="197">
        <v>13</v>
      </c>
      <c r="F32" s="135">
        <v>6</v>
      </c>
      <c r="G32" s="181">
        <v>0.59</v>
      </c>
      <c r="H32" s="182">
        <v>-16090427.619999999</v>
      </c>
      <c r="I32" s="192" t="s">
        <v>442</v>
      </c>
      <c r="J32" s="135">
        <v>6</v>
      </c>
      <c r="K32" s="184">
        <v>85.714285714285708</v>
      </c>
      <c r="L32" s="182">
        <f t="shared" si="0"/>
        <v>-1340868.9683333333</v>
      </c>
      <c r="M32" s="95">
        <v>4</v>
      </c>
      <c r="N32" s="189">
        <v>0.15</v>
      </c>
      <c r="O32" s="275">
        <v>-27065161.02</v>
      </c>
      <c r="P32" s="192" t="s">
        <v>442</v>
      </c>
      <c r="Q32" s="95">
        <v>4</v>
      </c>
      <c r="R32" s="274">
        <v>85.714285714285708</v>
      </c>
      <c r="S32" s="195">
        <f t="shared" si="1"/>
        <v>-3007240.1133333333</v>
      </c>
      <c r="T32" s="279" t="str">
        <f t="shared" si="2"/>
        <v>ไม่ผ่านเกณฑ์-แนวโน้มปสภ.ดีขึ้น</v>
      </c>
      <c r="V32" s="114" t="s">
        <v>514</v>
      </c>
      <c r="W32" s="73">
        <v>1</v>
      </c>
      <c r="X32" s="73">
        <v>0</v>
      </c>
      <c r="Y32" s="73">
        <v>0</v>
      </c>
      <c r="Z32" s="73" t="s">
        <v>512</v>
      </c>
    </row>
    <row r="33" spans="1:26" ht="21" hidden="1" customHeight="1" x14ac:dyDescent="0.4">
      <c r="A33" s="95">
        <v>29</v>
      </c>
      <c r="B33" s="179" t="s">
        <v>92</v>
      </c>
      <c r="C33" s="180" t="s">
        <v>34</v>
      </c>
      <c r="D33" s="194" t="s">
        <v>457</v>
      </c>
      <c r="E33" s="197">
        <v>5</v>
      </c>
      <c r="F33" s="135">
        <v>2</v>
      </c>
      <c r="G33" s="181">
        <v>0.84</v>
      </c>
      <c r="H33" s="182">
        <v>-6523773.4299999997</v>
      </c>
      <c r="I33" s="183"/>
      <c r="J33" s="135">
        <v>2</v>
      </c>
      <c r="K33" s="184">
        <v>71.428571428571431</v>
      </c>
      <c r="L33" s="182">
        <f t="shared" si="0"/>
        <v>-543647.78583333327</v>
      </c>
      <c r="M33" s="95">
        <v>2</v>
      </c>
      <c r="N33" s="273">
        <v>0.52</v>
      </c>
      <c r="O33" s="275">
        <v>-4128125.87</v>
      </c>
      <c r="P33" s="185"/>
      <c r="Q33" s="95">
        <v>2</v>
      </c>
      <c r="R33" s="274">
        <v>100</v>
      </c>
      <c r="S33" s="195">
        <f t="shared" si="1"/>
        <v>-458680.65222222224</v>
      </c>
      <c r="T33" s="186" t="str">
        <f t="shared" si="2"/>
        <v>ผ่านเกณฑ์-แนวโน้มปสภ.ดีขึ้น</v>
      </c>
      <c r="V33" s="114" t="s">
        <v>511</v>
      </c>
      <c r="W33" s="73">
        <v>1</v>
      </c>
      <c r="X33" s="73">
        <v>0</v>
      </c>
      <c r="Y33" s="73">
        <v>0</v>
      </c>
      <c r="Z33" s="73" t="s">
        <v>512</v>
      </c>
    </row>
    <row r="34" spans="1:26" ht="21" hidden="1" customHeight="1" x14ac:dyDescent="0.4">
      <c r="A34" s="95">
        <v>30</v>
      </c>
      <c r="B34" s="179" t="s">
        <v>92</v>
      </c>
      <c r="C34" s="180" t="s">
        <v>35</v>
      </c>
      <c r="D34" s="194" t="s">
        <v>458</v>
      </c>
      <c r="E34" s="197">
        <v>5</v>
      </c>
      <c r="F34" s="135">
        <v>3</v>
      </c>
      <c r="G34" s="189">
        <v>0.36</v>
      </c>
      <c r="H34" s="182">
        <v>-8638170.4199999999</v>
      </c>
      <c r="I34" s="183"/>
      <c r="J34" s="135">
        <v>3</v>
      </c>
      <c r="K34" s="187">
        <v>42.857142857142854</v>
      </c>
      <c r="L34" s="182">
        <f t="shared" si="0"/>
        <v>-719847.53500000003</v>
      </c>
      <c r="M34" s="95">
        <v>2</v>
      </c>
      <c r="N34" s="189">
        <v>0.19</v>
      </c>
      <c r="O34" s="275">
        <v>-7505539.4800000004</v>
      </c>
      <c r="P34" s="185"/>
      <c r="Q34" s="95">
        <v>2</v>
      </c>
      <c r="R34" s="274">
        <v>57.142857142857139</v>
      </c>
      <c r="S34" s="195">
        <f t="shared" si="1"/>
        <v>-833948.83111111121</v>
      </c>
      <c r="T34" s="186" t="str">
        <f t="shared" si="2"/>
        <v>ผ่านเกณฑ์-แนวโน้มปสภ.ดีขึ้น</v>
      </c>
      <c r="V34" s="114" t="s">
        <v>511</v>
      </c>
      <c r="W34" s="73">
        <v>1</v>
      </c>
      <c r="X34" s="73">
        <v>0</v>
      </c>
      <c r="Y34" s="73">
        <v>0</v>
      </c>
      <c r="Z34" s="73" t="s">
        <v>512</v>
      </c>
    </row>
    <row r="35" spans="1:26" ht="21" hidden="1" customHeight="1" x14ac:dyDescent="0.4">
      <c r="A35" s="95">
        <v>31</v>
      </c>
      <c r="B35" s="179" t="s">
        <v>92</v>
      </c>
      <c r="C35" s="180" t="s">
        <v>36</v>
      </c>
      <c r="D35" s="194" t="s">
        <v>459</v>
      </c>
      <c r="E35" s="197">
        <v>6</v>
      </c>
      <c r="F35" s="135">
        <v>7</v>
      </c>
      <c r="G35" s="189">
        <v>0.47</v>
      </c>
      <c r="H35" s="182">
        <v>-16325093.17</v>
      </c>
      <c r="I35" s="190" t="s">
        <v>440</v>
      </c>
      <c r="J35" s="135">
        <v>7</v>
      </c>
      <c r="K35" s="184">
        <v>100</v>
      </c>
      <c r="L35" s="182">
        <f t="shared" si="0"/>
        <v>-1360424.4308333334</v>
      </c>
      <c r="M35" s="95">
        <v>5</v>
      </c>
      <c r="N35" s="189">
        <v>0.19</v>
      </c>
      <c r="O35" s="275">
        <v>-878644.44</v>
      </c>
      <c r="P35" s="192" t="s">
        <v>442</v>
      </c>
      <c r="Q35" s="95">
        <v>5</v>
      </c>
      <c r="R35" s="274">
        <v>100</v>
      </c>
      <c r="S35" s="195">
        <f t="shared" si="1"/>
        <v>-97627.159999999989</v>
      </c>
      <c r="T35" s="193" t="str">
        <f t="shared" si="2"/>
        <v>ไม่ผ่านเกณฑ์-แนวโน้มปสภ.ดีขึ้น</v>
      </c>
      <c r="V35" s="114" t="s">
        <v>514</v>
      </c>
      <c r="W35" s="73">
        <v>0</v>
      </c>
      <c r="X35" s="73">
        <v>1</v>
      </c>
      <c r="Y35" s="73">
        <v>1</v>
      </c>
      <c r="Z35" s="73" t="s">
        <v>512</v>
      </c>
    </row>
    <row r="36" spans="1:26" ht="21" hidden="1" customHeight="1" x14ac:dyDescent="0.4">
      <c r="A36" s="95">
        <v>32</v>
      </c>
      <c r="B36" s="179" t="s">
        <v>92</v>
      </c>
      <c r="C36" s="180" t="s">
        <v>73</v>
      </c>
      <c r="D36" s="194" t="s">
        <v>461</v>
      </c>
      <c r="E36" s="197">
        <v>12</v>
      </c>
      <c r="F36" s="135">
        <v>3</v>
      </c>
      <c r="G36" s="181">
        <v>0.68</v>
      </c>
      <c r="H36" s="182">
        <v>-3192933.09</v>
      </c>
      <c r="I36" s="183"/>
      <c r="J36" s="135">
        <v>3</v>
      </c>
      <c r="K36" s="184">
        <v>85.714285714285708</v>
      </c>
      <c r="L36" s="182">
        <f t="shared" si="0"/>
        <v>-266077.75750000001</v>
      </c>
      <c r="M36" s="95">
        <v>2</v>
      </c>
      <c r="N36" s="273">
        <v>0.56000000000000005</v>
      </c>
      <c r="O36" s="275">
        <v>-2505325.14</v>
      </c>
      <c r="P36" s="185"/>
      <c r="Q36" s="95">
        <v>2</v>
      </c>
      <c r="R36" s="276">
        <v>42.857142857142854</v>
      </c>
      <c r="S36" s="195">
        <f t="shared" si="1"/>
        <v>-278369.46000000002</v>
      </c>
      <c r="T36" s="188" t="str">
        <f t="shared" si="2"/>
        <v>ผ่านเกณฑ์-แนวโน้มปสภ.ลดลง</v>
      </c>
      <c r="V36" s="114" t="s">
        <v>511</v>
      </c>
      <c r="W36" s="73">
        <v>0</v>
      </c>
      <c r="X36" s="73">
        <v>0</v>
      </c>
      <c r="Y36" s="73">
        <v>0</v>
      </c>
      <c r="Z36" s="73" t="s">
        <v>513</v>
      </c>
    </row>
    <row r="37" spans="1:26" ht="21" hidden="1" customHeight="1" x14ac:dyDescent="0.4">
      <c r="A37" s="95">
        <v>33</v>
      </c>
      <c r="B37" s="179" t="s">
        <v>92</v>
      </c>
      <c r="C37" s="180" t="s">
        <v>77</v>
      </c>
      <c r="D37" s="194" t="s">
        <v>462</v>
      </c>
      <c r="E37" s="197">
        <v>6</v>
      </c>
      <c r="F37" s="135">
        <v>0</v>
      </c>
      <c r="G37" s="181">
        <v>4.0599999999999996</v>
      </c>
      <c r="H37" s="182">
        <v>7671217.1299999999</v>
      </c>
      <c r="I37" s="183"/>
      <c r="J37" s="135">
        <v>0</v>
      </c>
      <c r="K37" s="184">
        <v>57.142857142857139</v>
      </c>
      <c r="L37" s="182">
        <f t="shared" si="0"/>
        <v>639268.09416666662</v>
      </c>
      <c r="M37" s="95">
        <v>1</v>
      </c>
      <c r="N37" s="273">
        <v>2.04</v>
      </c>
      <c r="O37" s="275">
        <v>-12327786.119999999</v>
      </c>
      <c r="P37" s="185"/>
      <c r="Q37" s="95">
        <v>1</v>
      </c>
      <c r="R37" s="274">
        <v>71.428571428571431</v>
      </c>
      <c r="S37" s="195">
        <f t="shared" si="1"/>
        <v>-1369754.0133333332</v>
      </c>
      <c r="T37" s="186" t="str">
        <f t="shared" si="2"/>
        <v>ผ่านเกณฑ์-แนวโน้มปสภ.ดีขึ้น</v>
      </c>
      <c r="V37" s="114" t="s">
        <v>511</v>
      </c>
      <c r="W37" s="73">
        <v>1</v>
      </c>
      <c r="X37" s="73">
        <v>0</v>
      </c>
      <c r="Y37" s="73">
        <v>0</v>
      </c>
      <c r="Z37" s="73" t="s">
        <v>512</v>
      </c>
    </row>
    <row r="38" spans="1:26" ht="21" hidden="1" customHeight="1" x14ac:dyDescent="0.4">
      <c r="A38" s="95">
        <v>34</v>
      </c>
      <c r="B38" s="179" t="s">
        <v>92</v>
      </c>
      <c r="C38" s="180" t="s">
        <v>86</v>
      </c>
      <c r="D38" s="194" t="s">
        <v>463</v>
      </c>
      <c r="E38" s="197">
        <v>5</v>
      </c>
      <c r="F38" s="135">
        <v>1</v>
      </c>
      <c r="G38" s="181">
        <v>1.33</v>
      </c>
      <c r="H38" s="182">
        <v>1265077.25</v>
      </c>
      <c r="I38" s="183"/>
      <c r="J38" s="135">
        <v>1</v>
      </c>
      <c r="K38" s="184">
        <v>57.142857142857139</v>
      </c>
      <c r="L38" s="182">
        <f t="shared" si="0"/>
        <v>105423.10416666667</v>
      </c>
      <c r="M38" s="95">
        <v>2</v>
      </c>
      <c r="N38" s="189">
        <v>0.49</v>
      </c>
      <c r="O38" s="275">
        <v>-4231182.21</v>
      </c>
      <c r="P38" s="185"/>
      <c r="Q38" s="95">
        <v>2</v>
      </c>
      <c r="R38" s="274">
        <v>57.142857142857139</v>
      </c>
      <c r="S38" s="195">
        <f t="shared" si="1"/>
        <v>-470131.35666666669</v>
      </c>
      <c r="T38" s="188" t="str">
        <f t="shared" si="2"/>
        <v>ผ่านเกณฑ์-แนวโน้มปสภ.ลดลง</v>
      </c>
      <c r="V38" s="114" t="s">
        <v>511</v>
      </c>
      <c r="W38" s="73">
        <v>0</v>
      </c>
      <c r="X38" s="73">
        <v>0</v>
      </c>
      <c r="Y38" s="73">
        <v>0</v>
      </c>
      <c r="Z38" s="73" t="s">
        <v>513</v>
      </c>
    </row>
    <row r="39" spans="1:26" x14ac:dyDescent="0.4">
      <c r="A39" s="95">
        <v>35</v>
      </c>
      <c r="B39" s="179" t="s">
        <v>94</v>
      </c>
      <c r="C39" s="180" t="s">
        <v>4</v>
      </c>
      <c r="D39" s="179" t="s">
        <v>94</v>
      </c>
      <c r="E39" s="196">
        <v>19</v>
      </c>
      <c r="F39" s="135">
        <v>1</v>
      </c>
      <c r="G39" s="189">
        <v>0.37</v>
      </c>
      <c r="H39" s="182">
        <v>351496180.67000002</v>
      </c>
      <c r="I39" s="183"/>
      <c r="J39" s="135">
        <v>1</v>
      </c>
      <c r="K39" s="184">
        <v>85.714285714285708</v>
      </c>
      <c r="L39" s="182">
        <f t="shared" si="0"/>
        <v>29291348.389166668</v>
      </c>
      <c r="M39" s="95">
        <v>1</v>
      </c>
      <c r="N39" s="273">
        <v>0.63</v>
      </c>
      <c r="O39" s="275">
        <v>561898906.84000003</v>
      </c>
      <c r="P39" s="280"/>
      <c r="Q39" s="95">
        <v>1</v>
      </c>
      <c r="R39" s="274">
        <v>85.714285714285708</v>
      </c>
      <c r="S39" s="195">
        <f t="shared" si="1"/>
        <v>62433211.871111117</v>
      </c>
      <c r="T39" s="186" t="str">
        <f t="shared" si="2"/>
        <v>ผ่านเกณฑ์-แนวโน้มปสภ.ดีขึ้น</v>
      </c>
      <c r="V39" s="114" t="s">
        <v>511</v>
      </c>
      <c r="W39" s="73">
        <v>0</v>
      </c>
      <c r="X39" s="73">
        <v>0</v>
      </c>
      <c r="Y39" s="73">
        <v>1</v>
      </c>
      <c r="Z39" s="73" t="s">
        <v>512</v>
      </c>
    </row>
    <row r="40" spans="1:26" x14ac:dyDescent="0.4">
      <c r="A40" s="95">
        <v>36</v>
      </c>
      <c r="B40" s="179" t="s">
        <v>94</v>
      </c>
      <c r="C40" s="180" t="s">
        <v>48</v>
      </c>
      <c r="D40" s="179" t="s">
        <v>464</v>
      </c>
      <c r="E40" s="196">
        <v>6</v>
      </c>
      <c r="F40" s="135">
        <v>1</v>
      </c>
      <c r="G40" s="181">
        <v>4.68</v>
      </c>
      <c r="H40" s="182">
        <v>-13302951.050000001</v>
      </c>
      <c r="I40" s="183"/>
      <c r="J40" s="135">
        <v>1</v>
      </c>
      <c r="K40" s="184">
        <v>57.142857142857139</v>
      </c>
      <c r="L40" s="182">
        <f t="shared" si="0"/>
        <v>-1108579.2541666667</v>
      </c>
      <c r="M40" s="95">
        <v>0</v>
      </c>
      <c r="N40" s="273">
        <v>4.28</v>
      </c>
      <c r="O40" s="275">
        <v>3981003.79</v>
      </c>
      <c r="P40" s="185"/>
      <c r="Q40" s="95">
        <v>0</v>
      </c>
      <c r="R40" s="274">
        <v>85.714285714285708</v>
      </c>
      <c r="S40" s="195">
        <f t="shared" si="1"/>
        <v>442333.75444444444</v>
      </c>
      <c r="T40" s="186" t="str">
        <f t="shared" si="2"/>
        <v>ผ่านเกณฑ์-แนวโน้มปสภ.ดีขึ้น</v>
      </c>
      <c r="V40" s="114" t="s">
        <v>511</v>
      </c>
      <c r="W40" s="73">
        <v>1</v>
      </c>
      <c r="X40" s="73">
        <v>0</v>
      </c>
      <c r="Y40" s="73">
        <v>0</v>
      </c>
      <c r="Z40" s="73" t="s">
        <v>512</v>
      </c>
    </row>
    <row r="41" spans="1:26" x14ac:dyDescent="0.4">
      <c r="A41" s="95">
        <v>37</v>
      </c>
      <c r="B41" s="179" t="s">
        <v>94</v>
      </c>
      <c r="C41" s="180" t="s">
        <v>49</v>
      </c>
      <c r="D41" s="179" t="s">
        <v>465</v>
      </c>
      <c r="E41" s="196">
        <v>5</v>
      </c>
      <c r="F41" s="135">
        <v>1</v>
      </c>
      <c r="G41" s="181">
        <v>3.83</v>
      </c>
      <c r="H41" s="182">
        <v>-10404068.15</v>
      </c>
      <c r="I41" s="183"/>
      <c r="J41" s="135">
        <v>1</v>
      </c>
      <c r="K41" s="184">
        <v>85.714285714285708</v>
      </c>
      <c r="L41" s="182">
        <f t="shared" si="0"/>
        <v>-867005.6791666667</v>
      </c>
      <c r="M41" s="95">
        <v>1</v>
      </c>
      <c r="N41" s="273">
        <v>2.98</v>
      </c>
      <c r="O41" s="275">
        <v>-2352855.81</v>
      </c>
      <c r="P41" s="185"/>
      <c r="Q41" s="95">
        <v>1</v>
      </c>
      <c r="R41" s="274">
        <v>85.714285714285708</v>
      </c>
      <c r="S41" s="195">
        <f t="shared" si="1"/>
        <v>-261428.42333333334</v>
      </c>
      <c r="T41" s="186" t="str">
        <f t="shared" si="2"/>
        <v>ผ่านเกณฑ์-แนวโน้มปสภ.ดีขึ้น</v>
      </c>
      <c r="V41" s="114" t="s">
        <v>511</v>
      </c>
      <c r="W41" s="73">
        <v>0</v>
      </c>
      <c r="X41" s="73">
        <v>0</v>
      </c>
      <c r="Y41" s="73">
        <v>1</v>
      </c>
      <c r="Z41" s="73" t="s">
        <v>512</v>
      </c>
    </row>
    <row r="42" spans="1:26" x14ac:dyDescent="0.4">
      <c r="A42" s="95">
        <v>38</v>
      </c>
      <c r="B42" s="179" t="s">
        <v>94</v>
      </c>
      <c r="C42" s="180" t="s">
        <v>50</v>
      </c>
      <c r="D42" s="179" t="s">
        <v>466</v>
      </c>
      <c r="E42" s="196">
        <v>10</v>
      </c>
      <c r="F42" s="135">
        <v>2</v>
      </c>
      <c r="G42" s="189">
        <v>0.44</v>
      </c>
      <c r="H42" s="182">
        <v>-12654713.85</v>
      </c>
      <c r="I42" s="183"/>
      <c r="J42" s="135">
        <v>2</v>
      </c>
      <c r="K42" s="187">
        <v>42.857142857142854</v>
      </c>
      <c r="L42" s="182">
        <f t="shared" si="0"/>
        <v>-1054559.4875</v>
      </c>
      <c r="M42" s="95">
        <v>1</v>
      </c>
      <c r="N42" s="189">
        <v>0.43</v>
      </c>
      <c r="O42" s="275">
        <v>51981079.450000003</v>
      </c>
      <c r="P42" s="185"/>
      <c r="Q42" s="95">
        <v>1</v>
      </c>
      <c r="R42" s="274">
        <v>100</v>
      </c>
      <c r="S42" s="195">
        <f t="shared" si="1"/>
        <v>5775675.4944444448</v>
      </c>
      <c r="T42" s="186" t="str">
        <f t="shared" si="2"/>
        <v>ผ่านเกณฑ์-แนวโน้มปสภ.ดีขึ้น</v>
      </c>
      <c r="V42" s="114" t="s">
        <v>511</v>
      </c>
      <c r="W42" s="73">
        <v>1</v>
      </c>
      <c r="X42" s="73">
        <v>0</v>
      </c>
      <c r="Y42" s="73">
        <v>0</v>
      </c>
      <c r="Z42" s="73" t="s">
        <v>512</v>
      </c>
    </row>
    <row r="43" spans="1:26" x14ac:dyDescent="0.4">
      <c r="A43" s="95">
        <v>39</v>
      </c>
      <c r="B43" s="179" t="s">
        <v>94</v>
      </c>
      <c r="C43" s="180" t="s">
        <v>51</v>
      </c>
      <c r="D43" s="179" t="s">
        <v>467</v>
      </c>
      <c r="E43" s="196">
        <v>13</v>
      </c>
      <c r="F43" s="135">
        <v>1</v>
      </c>
      <c r="G43" s="181">
        <v>1.25</v>
      </c>
      <c r="H43" s="182">
        <v>-12370805.99</v>
      </c>
      <c r="I43" s="183"/>
      <c r="J43" s="135">
        <v>1</v>
      </c>
      <c r="K43" s="184">
        <v>85.714285714285708</v>
      </c>
      <c r="L43" s="182">
        <f t="shared" si="0"/>
        <v>-1030900.4991666666</v>
      </c>
      <c r="M43" s="95">
        <v>2</v>
      </c>
      <c r="N43" s="273">
        <v>0.66</v>
      </c>
      <c r="O43" s="275">
        <v>-5427686.5800000001</v>
      </c>
      <c r="P43" s="185"/>
      <c r="Q43" s="95">
        <v>2</v>
      </c>
      <c r="R43" s="274">
        <v>100</v>
      </c>
      <c r="S43" s="195">
        <f t="shared" si="1"/>
        <v>-603076.28666666662</v>
      </c>
      <c r="T43" s="186" t="str">
        <f t="shared" si="2"/>
        <v>ผ่านเกณฑ์-แนวโน้มปสภ.ดีขึ้น</v>
      </c>
      <c r="V43" s="114" t="s">
        <v>511</v>
      </c>
      <c r="W43" s="73">
        <v>1</v>
      </c>
      <c r="X43" s="73">
        <v>0</v>
      </c>
      <c r="Y43" s="73">
        <v>0</v>
      </c>
      <c r="Z43" s="73" t="s">
        <v>512</v>
      </c>
    </row>
    <row r="44" spans="1:26" x14ac:dyDescent="0.4">
      <c r="A44" s="95">
        <v>40</v>
      </c>
      <c r="B44" s="179" t="s">
        <v>94</v>
      </c>
      <c r="C44" s="180" t="s">
        <v>52</v>
      </c>
      <c r="D44" s="179" t="s">
        <v>468</v>
      </c>
      <c r="E44" s="196">
        <v>6</v>
      </c>
      <c r="F44" s="135">
        <v>1</v>
      </c>
      <c r="G44" s="181">
        <v>2.0299999999999998</v>
      </c>
      <c r="H44" s="182">
        <v>-15033140.560000001</v>
      </c>
      <c r="I44" s="183"/>
      <c r="J44" s="135">
        <v>1</v>
      </c>
      <c r="K44" s="184">
        <v>71.428571428571431</v>
      </c>
      <c r="L44" s="182">
        <f t="shared" si="0"/>
        <v>-1252761.7133333334</v>
      </c>
      <c r="M44" s="95">
        <v>2</v>
      </c>
      <c r="N44" s="273">
        <v>0.6</v>
      </c>
      <c r="O44" s="275">
        <v>-6951794.6299999999</v>
      </c>
      <c r="P44" s="185"/>
      <c r="Q44" s="95">
        <v>2</v>
      </c>
      <c r="R44" s="274">
        <v>71.428571428571431</v>
      </c>
      <c r="S44" s="195">
        <f t="shared" si="1"/>
        <v>-772421.62555555557</v>
      </c>
      <c r="T44" s="186" t="str">
        <f t="shared" si="2"/>
        <v>ผ่านเกณฑ์-แนวโน้มปสภ.ดีขึ้น</v>
      </c>
      <c r="V44" s="114" t="s">
        <v>511</v>
      </c>
      <c r="W44" s="73">
        <v>1</v>
      </c>
      <c r="X44" s="73">
        <v>0</v>
      </c>
      <c r="Y44" s="73">
        <v>0</v>
      </c>
      <c r="Z44" s="73" t="s">
        <v>512</v>
      </c>
    </row>
    <row r="45" spans="1:26" x14ac:dyDescent="0.4">
      <c r="A45" s="95">
        <v>41</v>
      </c>
      <c r="B45" s="179" t="s">
        <v>94</v>
      </c>
      <c r="C45" s="180" t="s">
        <v>53</v>
      </c>
      <c r="D45" s="179" t="s">
        <v>469</v>
      </c>
      <c r="E45" s="196">
        <v>2</v>
      </c>
      <c r="F45" s="135">
        <v>1</v>
      </c>
      <c r="G45" s="181">
        <v>5.03</v>
      </c>
      <c r="H45" s="182">
        <v>-3000325.47</v>
      </c>
      <c r="I45" s="183"/>
      <c r="J45" s="135">
        <v>1</v>
      </c>
      <c r="K45" s="184">
        <v>71.428571428571431</v>
      </c>
      <c r="L45" s="182">
        <f t="shared" si="0"/>
        <v>-250027.12250000003</v>
      </c>
      <c r="M45" s="95">
        <v>1</v>
      </c>
      <c r="N45" s="273">
        <v>1.41</v>
      </c>
      <c r="O45" s="275">
        <v>-7261642.1900000004</v>
      </c>
      <c r="P45" s="185"/>
      <c r="Q45" s="95">
        <v>1</v>
      </c>
      <c r="R45" s="274">
        <v>85.714285714285708</v>
      </c>
      <c r="S45" s="195">
        <f t="shared" si="1"/>
        <v>-806849.13222222228</v>
      </c>
      <c r="T45" s="186" t="str">
        <f t="shared" si="2"/>
        <v>ผ่านเกณฑ์-แนวโน้มปสภ.ดีขึ้น</v>
      </c>
      <c r="V45" s="114" t="s">
        <v>511</v>
      </c>
      <c r="W45" s="73">
        <v>1</v>
      </c>
      <c r="X45" s="73">
        <v>0</v>
      </c>
      <c r="Y45" s="73">
        <v>0</v>
      </c>
      <c r="Z45" s="73" t="s">
        <v>512</v>
      </c>
    </row>
    <row r="46" spans="1:26" x14ac:dyDescent="0.4">
      <c r="A46" s="95">
        <v>42</v>
      </c>
      <c r="B46" s="179" t="s">
        <v>94</v>
      </c>
      <c r="C46" s="180" t="s">
        <v>54</v>
      </c>
      <c r="D46" s="179" t="s">
        <v>190</v>
      </c>
      <c r="E46" s="196">
        <v>15</v>
      </c>
      <c r="F46" s="135">
        <v>2</v>
      </c>
      <c r="G46" s="189">
        <v>0.28000000000000003</v>
      </c>
      <c r="H46" s="182">
        <v>-35799241.640000001</v>
      </c>
      <c r="I46" s="183"/>
      <c r="J46" s="135">
        <v>2</v>
      </c>
      <c r="K46" s="184">
        <v>57.142857142857139</v>
      </c>
      <c r="L46" s="182">
        <f t="shared" si="0"/>
        <v>-2983270.1366666667</v>
      </c>
      <c r="M46" s="95">
        <v>1</v>
      </c>
      <c r="N46" s="273">
        <v>0.67</v>
      </c>
      <c r="O46" s="275">
        <v>46440489.600000001</v>
      </c>
      <c r="P46" s="185"/>
      <c r="Q46" s="95">
        <v>1</v>
      </c>
      <c r="R46" s="274">
        <v>71.428571428571431</v>
      </c>
      <c r="S46" s="195">
        <f t="shared" si="1"/>
        <v>5160054.4000000004</v>
      </c>
      <c r="T46" s="186" t="str">
        <f t="shared" si="2"/>
        <v>ผ่านเกณฑ์-แนวโน้มปสภ.ดีขึ้น</v>
      </c>
      <c r="V46" s="114" t="s">
        <v>511</v>
      </c>
      <c r="W46" s="73">
        <v>1</v>
      </c>
      <c r="X46" s="73">
        <v>0</v>
      </c>
      <c r="Y46" s="73">
        <v>0</v>
      </c>
      <c r="Z46" s="73" t="s">
        <v>512</v>
      </c>
    </row>
    <row r="47" spans="1:26" x14ac:dyDescent="0.4">
      <c r="A47" s="95">
        <v>43</v>
      </c>
      <c r="B47" s="179" t="s">
        <v>94</v>
      </c>
      <c r="C47" s="180" t="s">
        <v>55</v>
      </c>
      <c r="D47" s="179" t="s">
        <v>470</v>
      </c>
      <c r="E47" s="196">
        <v>6</v>
      </c>
      <c r="F47" s="135">
        <v>1</v>
      </c>
      <c r="G47" s="181">
        <v>3.47</v>
      </c>
      <c r="H47" s="182">
        <v>-11842638.619999999</v>
      </c>
      <c r="I47" s="183"/>
      <c r="J47" s="135">
        <v>1</v>
      </c>
      <c r="K47" s="184">
        <v>71.428571428571431</v>
      </c>
      <c r="L47" s="182">
        <f t="shared" si="0"/>
        <v>-986886.55166666664</v>
      </c>
      <c r="M47" s="95">
        <v>1</v>
      </c>
      <c r="N47" s="273">
        <v>2.0699999999999998</v>
      </c>
      <c r="O47" s="275">
        <v>-4179923.46</v>
      </c>
      <c r="P47" s="185"/>
      <c r="Q47" s="95">
        <v>1</v>
      </c>
      <c r="R47" s="274">
        <v>85.714285714285708</v>
      </c>
      <c r="S47" s="195">
        <f t="shared" si="1"/>
        <v>-464435.94</v>
      </c>
      <c r="T47" s="186" t="str">
        <f t="shared" si="2"/>
        <v>ผ่านเกณฑ์-แนวโน้มปสภ.ดีขึ้น</v>
      </c>
      <c r="V47" s="114" t="s">
        <v>511</v>
      </c>
      <c r="W47" s="73">
        <v>1</v>
      </c>
      <c r="X47" s="73">
        <v>0</v>
      </c>
      <c r="Y47" s="73">
        <v>0</v>
      </c>
      <c r="Z47" s="73" t="s">
        <v>512</v>
      </c>
    </row>
    <row r="48" spans="1:26" x14ac:dyDescent="0.4">
      <c r="A48" s="95">
        <v>44</v>
      </c>
      <c r="B48" s="179" t="s">
        <v>94</v>
      </c>
      <c r="C48" s="180" t="s">
        <v>56</v>
      </c>
      <c r="D48" s="179" t="s">
        <v>471</v>
      </c>
      <c r="E48" s="196">
        <v>10</v>
      </c>
      <c r="F48" s="135">
        <v>3</v>
      </c>
      <c r="G48" s="181">
        <v>0.7</v>
      </c>
      <c r="H48" s="182">
        <v>7475011.3200000003</v>
      </c>
      <c r="I48" s="183"/>
      <c r="J48" s="135">
        <v>3</v>
      </c>
      <c r="K48" s="184">
        <v>85.714285714285708</v>
      </c>
      <c r="L48" s="182">
        <f t="shared" si="0"/>
        <v>622917.61</v>
      </c>
      <c r="M48" s="95">
        <v>2</v>
      </c>
      <c r="N48" s="273">
        <v>0.63</v>
      </c>
      <c r="O48" s="275">
        <v>2762310.92</v>
      </c>
      <c r="P48" s="185"/>
      <c r="Q48" s="95">
        <v>2</v>
      </c>
      <c r="R48" s="274">
        <v>100</v>
      </c>
      <c r="S48" s="195">
        <f t="shared" si="1"/>
        <v>306923.43555555557</v>
      </c>
      <c r="T48" s="277" t="str">
        <f t="shared" si="2"/>
        <v>ผ่านเกณฑ์-แนวโน้มปสภ.ลดลง</v>
      </c>
      <c r="V48" s="114" t="s">
        <v>511</v>
      </c>
      <c r="W48" s="73">
        <v>0</v>
      </c>
      <c r="X48" s="73">
        <v>0</v>
      </c>
      <c r="Y48" s="73">
        <v>0</v>
      </c>
      <c r="Z48" s="73" t="s">
        <v>513</v>
      </c>
    </row>
    <row r="49" spans="1:26" x14ac:dyDescent="0.4">
      <c r="A49" s="95">
        <v>45</v>
      </c>
      <c r="B49" s="179" t="s">
        <v>94</v>
      </c>
      <c r="C49" s="180" t="s">
        <v>57</v>
      </c>
      <c r="D49" s="179" t="s">
        <v>472</v>
      </c>
      <c r="E49" s="196">
        <v>10</v>
      </c>
      <c r="F49" s="135">
        <v>4</v>
      </c>
      <c r="G49" s="189">
        <v>0.47</v>
      </c>
      <c r="H49" s="182">
        <v>-27680048.129999999</v>
      </c>
      <c r="I49" s="192" t="s">
        <v>442</v>
      </c>
      <c r="J49" s="135">
        <v>4</v>
      </c>
      <c r="K49" s="184">
        <v>71.428571428571431</v>
      </c>
      <c r="L49" s="182">
        <f t="shared" si="0"/>
        <v>-2306670.6774999998</v>
      </c>
      <c r="M49" s="95">
        <v>2</v>
      </c>
      <c r="N49" s="189">
        <v>0.41</v>
      </c>
      <c r="O49" s="275">
        <v>-3242497.09</v>
      </c>
      <c r="P49" s="185"/>
      <c r="Q49" s="95">
        <v>2</v>
      </c>
      <c r="R49" s="274">
        <v>100</v>
      </c>
      <c r="S49" s="195">
        <f t="shared" si="1"/>
        <v>-360277.45444444445</v>
      </c>
      <c r="T49" s="186" t="str">
        <f t="shared" si="2"/>
        <v>ผ่านเกณฑ์-แนวโน้มปสภ.ดีขึ้น</v>
      </c>
      <c r="V49" s="114" t="s">
        <v>511</v>
      </c>
      <c r="W49" s="73">
        <v>1</v>
      </c>
      <c r="X49" s="73">
        <v>0</v>
      </c>
      <c r="Y49" s="73">
        <v>0</v>
      </c>
      <c r="Z49" s="73" t="s">
        <v>512</v>
      </c>
    </row>
    <row r="50" spans="1:26" x14ac:dyDescent="0.4">
      <c r="A50" s="95">
        <v>46</v>
      </c>
      <c r="B50" s="179" t="s">
        <v>94</v>
      </c>
      <c r="C50" s="180" t="s">
        <v>58</v>
      </c>
      <c r="D50" s="179" t="s">
        <v>473</v>
      </c>
      <c r="E50" s="196">
        <v>5</v>
      </c>
      <c r="F50" s="135">
        <v>1</v>
      </c>
      <c r="G50" s="181">
        <v>3.49</v>
      </c>
      <c r="H50" s="182">
        <v>4234729.09</v>
      </c>
      <c r="I50" s="183"/>
      <c r="J50" s="135">
        <v>1</v>
      </c>
      <c r="K50" s="184">
        <v>85.714285714285708</v>
      </c>
      <c r="L50" s="182">
        <f t="shared" si="0"/>
        <v>352894.09083333332</v>
      </c>
      <c r="M50" s="95">
        <v>1</v>
      </c>
      <c r="N50" s="273">
        <v>2.38</v>
      </c>
      <c r="O50" s="275">
        <v>824268.02</v>
      </c>
      <c r="P50" s="185"/>
      <c r="Q50" s="95">
        <v>1</v>
      </c>
      <c r="R50" s="274">
        <v>100</v>
      </c>
      <c r="S50" s="195">
        <f t="shared" si="1"/>
        <v>91585.335555555561</v>
      </c>
      <c r="T50" s="186" t="str">
        <f t="shared" si="2"/>
        <v>ผ่านเกณฑ์-แนวโน้มปสภ.ดีขึ้น</v>
      </c>
      <c r="V50" s="114" t="s">
        <v>511</v>
      </c>
      <c r="W50" s="73">
        <v>1</v>
      </c>
      <c r="X50" s="73">
        <v>0</v>
      </c>
      <c r="Y50" s="73">
        <v>0</v>
      </c>
      <c r="Z50" s="73" t="s">
        <v>512</v>
      </c>
    </row>
    <row r="51" spans="1:26" x14ac:dyDescent="0.4">
      <c r="A51" s="95">
        <v>47</v>
      </c>
      <c r="B51" s="179" t="s">
        <v>94</v>
      </c>
      <c r="C51" s="180" t="s">
        <v>59</v>
      </c>
      <c r="D51" s="179" t="s">
        <v>474</v>
      </c>
      <c r="E51" s="196">
        <v>5</v>
      </c>
      <c r="F51" s="135">
        <v>1</v>
      </c>
      <c r="G51" s="181">
        <v>1.83</v>
      </c>
      <c r="H51" s="182">
        <v>-9197620.0899999999</v>
      </c>
      <c r="I51" s="183"/>
      <c r="J51" s="135">
        <v>1</v>
      </c>
      <c r="K51" s="184">
        <v>71.428571428571431</v>
      </c>
      <c r="L51" s="182">
        <f t="shared" si="0"/>
        <v>-766468.34083333332</v>
      </c>
      <c r="M51" s="95">
        <v>1</v>
      </c>
      <c r="N51" s="273">
        <v>1.2</v>
      </c>
      <c r="O51" s="275">
        <v>-6374867.0999999996</v>
      </c>
      <c r="P51" s="185"/>
      <c r="Q51" s="95">
        <v>1</v>
      </c>
      <c r="R51" s="274">
        <v>85.714285714285708</v>
      </c>
      <c r="S51" s="195">
        <f t="shared" si="1"/>
        <v>-708318.56666666665</v>
      </c>
      <c r="T51" s="186" t="str">
        <f t="shared" si="2"/>
        <v>ผ่านเกณฑ์-แนวโน้มปสภ.ดีขึ้น</v>
      </c>
      <c r="V51" s="114" t="s">
        <v>511</v>
      </c>
      <c r="W51" s="73">
        <v>0</v>
      </c>
      <c r="X51" s="73">
        <v>0</v>
      </c>
      <c r="Y51" s="73">
        <v>1</v>
      </c>
      <c r="Z51" s="73" t="s">
        <v>512</v>
      </c>
    </row>
    <row r="52" spans="1:26" x14ac:dyDescent="0.4">
      <c r="A52" s="95">
        <v>48</v>
      </c>
      <c r="B52" s="179" t="s">
        <v>94</v>
      </c>
      <c r="C52" s="180" t="s">
        <v>60</v>
      </c>
      <c r="D52" s="179" t="s">
        <v>475</v>
      </c>
      <c r="E52" s="196">
        <v>5</v>
      </c>
      <c r="F52" s="135">
        <v>1</v>
      </c>
      <c r="G52" s="181">
        <v>3.45</v>
      </c>
      <c r="H52" s="182">
        <v>-4648243.37</v>
      </c>
      <c r="I52" s="183"/>
      <c r="J52" s="135">
        <v>1</v>
      </c>
      <c r="K52" s="184">
        <v>85.714285714285708</v>
      </c>
      <c r="L52" s="182">
        <f t="shared" si="0"/>
        <v>-387353.6141666667</v>
      </c>
      <c r="M52" s="95">
        <v>1</v>
      </c>
      <c r="N52" s="273">
        <v>2.23</v>
      </c>
      <c r="O52" s="275">
        <v>1687047.39</v>
      </c>
      <c r="P52" s="185"/>
      <c r="Q52" s="95">
        <v>1</v>
      </c>
      <c r="R52" s="274">
        <v>85.714285714285708</v>
      </c>
      <c r="S52" s="195">
        <f t="shared" si="1"/>
        <v>187449.71</v>
      </c>
      <c r="T52" s="186" t="str">
        <f t="shared" si="2"/>
        <v>ผ่านเกณฑ์-แนวโน้มปสภ.ดีขึ้น</v>
      </c>
      <c r="V52" s="114" t="s">
        <v>511</v>
      </c>
      <c r="W52" s="73">
        <v>0</v>
      </c>
      <c r="X52" s="73">
        <v>0</v>
      </c>
      <c r="Y52" s="73">
        <v>1</v>
      </c>
      <c r="Z52" s="73" t="s">
        <v>512</v>
      </c>
    </row>
    <row r="53" spans="1:26" x14ac:dyDescent="0.4">
      <c r="A53" s="95">
        <v>49</v>
      </c>
      <c r="B53" s="179" t="s">
        <v>94</v>
      </c>
      <c r="C53" s="180" t="s">
        <v>61</v>
      </c>
      <c r="D53" s="179" t="s">
        <v>476</v>
      </c>
      <c r="E53" s="196">
        <v>6</v>
      </c>
      <c r="F53" s="135">
        <v>1</v>
      </c>
      <c r="G53" s="181">
        <v>1</v>
      </c>
      <c r="H53" s="182">
        <v>-8605165.6899999995</v>
      </c>
      <c r="I53" s="183"/>
      <c r="J53" s="135">
        <v>1</v>
      </c>
      <c r="K53" s="184">
        <v>57.142857142857139</v>
      </c>
      <c r="L53" s="182">
        <f t="shared" si="0"/>
        <v>-717097.14083333325</v>
      </c>
      <c r="M53" s="95">
        <v>0</v>
      </c>
      <c r="N53" s="273">
        <v>1.01</v>
      </c>
      <c r="O53" s="275">
        <v>4467020.66</v>
      </c>
      <c r="P53" s="185"/>
      <c r="Q53" s="95">
        <v>0</v>
      </c>
      <c r="R53" s="274">
        <v>100</v>
      </c>
      <c r="S53" s="195">
        <f t="shared" si="1"/>
        <v>496335.62888888892</v>
      </c>
      <c r="T53" s="186" t="str">
        <f t="shared" si="2"/>
        <v>ผ่านเกณฑ์-แนวโน้มปสภ.ดีขึ้น</v>
      </c>
      <c r="V53" s="114" t="s">
        <v>511</v>
      </c>
      <c r="W53" s="73">
        <v>1</v>
      </c>
      <c r="X53" s="73">
        <v>0</v>
      </c>
      <c r="Y53" s="73">
        <v>0</v>
      </c>
      <c r="Z53" s="73" t="s">
        <v>512</v>
      </c>
    </row>
    <row r="54" spans="1:26" x14ac:dyDescent="0.4">
      <c r="A54" s="95">
        <v>50</v>
      </c>
      <c r="B54" s="179" t="s">
        <v>94</v>
      </c>
      <c r="C54" s="180" t="s">
        <v>62</v>
      </c>
      <c r="D54" s="179" t="s">
        <v>477</v>
      </c>
      <c r="E54" s="196">
        <v>5</v>
      </c>
      <c r="F54" s="135">
        <v>1</v>
      </c>
      <c r="G54" s="181">
        <v>13.56</v>
      </c>
      <c r="H54" s="182">
        <v>-12497798.960000001</v>
      </c>
      <c r="I54" s="183"/>
      <c r="J54" s="135">
        <v>1</v>
      </c>
      <c r="K54" s="184">
        <v>85.714285714285708</v>
      </c>
      <c r="L54" s="182">
        <f t="shared" si="0"/>
        <v>-1041483.2466666667</v>
      </c>
      <c r="M54" s="95">
        <v>1</v>
      </c>
      <c r="N54" s="273">
        <v>4.49</v>
      </c>
      <c r="O54" s="275">
        <v>-2125778.61</v>
      </c>
      <c r="P54" s="185"/>
      <c r="Q54" s="95">
        <v>1</v>
      </c>
      <c r="R54" s="274">
        <v>85.714285714285708</v>
      </c>
      <c r="S54" s="195">
        <f t="shared" si="1"/>
        <v>-236197.62333333332</v>
      </c>
      <c r="T54" s="186" t="str">
        <f t="shared" si="2"/>
        <v>ผ่านเกณฑ์-แนวโน้มปสภ.ดีขึ้น</v>
      </c>
      <c r="V54" s="114" t="s">
        <v>511</v>
      </c>
      <c r="W54" s="73">
        <v>0</v>
      </c>
      <c r="X54" s="73">
        <v>0</v>
      </c>
      <c r="Y54" s="73">
        <v>1</v>
      </c>
      <c r="Z54" s="73" t="s">
        <v>512</v>
      </c>
    </row>
    <row r="55" spans="1:26" x14ac:dyDescent="0.4">
      <c r="A55" s="95">
        <v>51</v>
      </c>
      <c r="B55" s="179" t="s">
        <v>94</v>
      </c>
      <c r="C55" s="180" t="s">
        <v>75</v>
      </c>
      <c r="D55" s="179" t="s">
        <v>478</v>
      </c>
      <c r="E55" s="196">
        <v>16</v>
      </c>
      <c r="F55" s="135">
        <v>1</v>
      </c>
      <c r="G55" s="181">
        <v>3.08</v>
      </c>
      <c r="H55" s="182">
        <v>-25133073.620000001</v>
      </c>
      <c r="I55" s="183"/>
      <c r="J55" s="135">
        <v>1</v>
      </c>
      <c r="K55" s="187">
        <v>28.571428571428569</v>
      </c>
      <c r="L55" s="182">
        <f t="shared" si="0"/>
        <v>-2094422.8016666668</v>
      </c>
      <c r="M55" s="95">
        <v>0</v>
      </c>
      <c r="N55" s="273">
        <v>3.37</v>
      </c>
      <c r="O55" s="275">
        <v>61796072.25</v>
      </c>
      <c r="P55" s="185"/>
      <c r="Q55" s="95">
        <v>0</v>
      </c>
      <c r="R55" s="274">
        <v>71.428571428571431</v>
      </c>
      <c r="S55" s="195">
        <f t="shared" si="1"/>
        <v>6866230.25</v>
      </c>
      <c r="T55" s="186" t="str">
        <f t="shared" si="2"/>
        <v>ผ่านเกณฑ์-แนวโน้มปสภ.ดีขึ้น</v>
      </c>
      <c r="V55" s="114" t="s">
        <v>511</v>
      </c>
      <c r="W55" s="73">
        <v>1</v>
      </c>
      <c r="X55" s="73">
        <v>0</v>
      </c>
      <c r="Y55" s="73">
        <v>0</v>
      </c>
      <c r="Z55" s="73" t="s">
        <v>512</v>
      </c>
    </row>
    <row r="56" spans="1:26" x14ac:dyDescent="0.4">
      <c r="A56" s="95">
        <v>52</v>
      </c>
      <c r="B56" s="179" t="s">
        <v>94</v>
      </c>
      <c r="C56" s="180" t="s">
        <v>78</v>
      </c>
      <c r="D56" s="179" t="s">
        <v>479</v>
      </c>
      <c r="E56" s="196">
        <v>5</v>
      </c>
      <c r="F56" s="135">
        <v>1</v>
      </c>
      <c r="G56" s="181">
        <v>8.69</v>
      </c>
      <c r="H56" s="182">
        <v>436704.83</v>
      </c>
      <c r="I56" s="183"/>
      <c r="J56" s="135">
        <v>1</v>
      </c>
      <c r="K56" s="184">
        <v>85.714285714285708</v>
      </c>
      <c r="L56" s="182">
        <f t="shared" si="0"/>
        <v>36392.069166666668</v>
      </c>
      <c r="M56" s="95">
        <v>1</v>
      </c>
      <c r="N56" s="273">
        <v>4.6900000000000004</v>
      </c>
      <c r="O56" s="275">
        <v>2080823.33</v>
      </c>
      <c r="P56" s="185"/>
      <c r="Q56" s="95">
        <v>1</v>
      </c>
      <c r="R56" s="274">
        <v>100</v>
      </c>
      <c r="S56" s="195">
        <f t="shared" si="1"/>
        <v>231202.59222222224</v>
      </c>
      <c r="T56" s="186" t="str">
        <f t="shared" si="2"/>
        <v>ผ่านเกณฑ์-แนวโน้มปสภ.ดีขึ้น</v>
      </c>
      <c r="V56" s="114" t="s">
        <v>511</v>
      </c>
      <c r="W56" s="73">
        <v>0</v>
      </c>
      <c r="X56" s="73">
        <v>0</v>
      </c>
      <c r="Y56" s="73">
        <v>1</v>
      </c>
      <c r="Z56" s="73" t="s">
        <v>512</v>
      </c>
    </row>
    <row r="57" spans="1:26" x14ac:dyDescent="0.4">
      <c r="A57" s="95">
        <v>53</v>
      </c>
      <c r="B57" s="179" t="s">
        <v>93</v>
      </c>
      <c r="C57" s="180" t="s">
        <v>3</v>
      </c>
      <c r="D57" s="179" t="s">
        <v>93</v>
      </c>
      <c r="E57" s="196">
        <v>17</v>
      </c>
      <c r="F57" s="135">
        <v>0</v>
      </c>
      <c r="G57" s="181">
        <v>5</v>
      </c>
      <c r="H57" s="182">
        <v>104376113.15000001</v>
      </c>
      <c r="I57" s="183"/>
      <c r="J57" s="135">
        <v>0</v>
      </c>
      <c r="K57" s="184">
        <v>85.714285714285708</v>
      </c>
      <c r="L57" s="182">
        <f t="shared" si="0"/>
        <v>8698009.4291666672</v>
      </c>
      <c r="M57" s="95">
        <v>0</v>
      </c>
      <c r="N57" s="273">
        <v>3.61</v>
      </c>
      <c r="O57" s="275">
        <v>118495773.19</v>
      </c>
      <c r="P57" s="185"/>
      <c r="Q57" s="95">
        <v>0</v>
      </c>
      <c r="R57" s="274">
        <v>85.714285714285708</v>
      </c>
      <c r="S57" s="195">
        <f t="shared" si="1"/>
        <v>13166197.02111111</v>
      </c>
      <c r="T57" s="186" t="str">
        <f t="shared" si="2"/>
        <v>ผ่านเกณฑ์-แนวโน้มปสภ.ดีขึ้น</v>
      </c>
      <c r="V57" s="114" t="s">
        <v>511</v>
      </c>
      <c r="W57" s="73">
        <v>0</v>
      </c>
      <c r="X57" s="73">
        <v>0</v>
      </c>
      <c r="Y57" s="73">
        <v>1</v>
      </c>
      <c r="Z57" s="73" t="s">
        <v>512</v>
      </c>
    </row>
    <row r="58" spans="1:26" x14ac:dyDescent="0.4">
      <c r="A58" s="95">
        <v>54</v>
      </c>
      <c r="B58" s="179" t="s">
        <v>93</v>
      </c>
      <c r="C58" s="180" t="s">
        <v>39</v>
      </c>
      <c r="D58" s="179" t="s">
        <v>480</v>
      </c>
      <c r="E58" s="196">
        <v>13</v>
      </c>
      <c r="F58" s="135">
        <v>2</v>
      </c>
      <c r="G58" s="181">
        <v>0.52</v>
      </c>
      <c r="H58" s="182">
        <v>-24460888.920000002</v>
      </c>
      <c r="I58" s="183"/>
      <c r="J58" s="135">
        <v>2</v>
      </c>
      <c r="K58" s="184">
        <v>71.428571428571431</v>
      </c>
      <c r="L58" s="182">
        <f t="shared" si="0"/>
        <v>-2038407.4100000001</v>
      </c>
      <c r="M58" s="95">
        <v>3</v>
      </c>
      <c r="N58" s="189">
        <v>0.2</v>
      </c>
      <c r="O58" s="275">
        <v>-27373496.34</v>
      </c>
      <c r="P58" s="185"/>
      <c r="Q58" s="95">
        <v>3</v>
      </c>
      <c r="R58" s="276">
        <v>14.285714285714285</v>
      </c>
      <c r="S58" s="195">
        <f t="shared" si="1"/>
        <v>-3041499.5933333333</v>
      </c>
      <c r="T58" s="188" t="str">
        <f t="shared" si="2"/>
        <v>ผ่านเกณฑ์-แนวโน้มปสภ.ลดลง</v>
      </c>
      <c r="V58" s="114" t="s">
        <v>511</v>
      </c>
      <c r="W58" s="73">
        <v>0</v>
      </c>
      <c r="X58" s="73">
        <v>0</v>
      </c>
      <c r="Y58" s="73">
        <v>0</v>
      </c>
      <c r="Z58" s="73" t="s">
        <v>513</v>
      </c>
    </row>
    <row r="59" spans="1:26" x14ac:dyDescent="0.4">
      <c r="A59" s="95">
        <v>55</v>
      </c>
      <c r="B59" s="179" t="s">
        <v>93</v>
      </c>
      <c r="C59" s="180" t="s">
        <v>41</v>
      </c>
      <c r="D59" s="179" t="s">
        <v>356</v>
      </c>
      <c r="E59" s="196">
        <v>5</v>
      </c>
      <c r="F59" s="135">
        <v>4</v>
      </c>
      <c r="G59" s="189">
        <v>0.33</v>
      </c>
      <c r="H59" s="182">
        <v>-5896833.79</v>
      </c>
      <c r="I59" s="192" t="s">
        <v>442</v>
      </c>
      <c r="J59" s="135">
        <v>4</v>
      </c>
      <c r="K59" s="184">
        <v>57.142857142857139</v>
      </c>
      <c r="L59" s="182">
        <f t="shared" si="0"/>
        <v>-491402.81583333336</v>
      </c>
      <c r="M59" s="95">
        <v>4</v>
      </c>
      <c r="N59" s="189">
        <v>0.2</v>
      </c>
      <c r="O59" s="275">
        <v>-8638056.9900000002</v>
      </c>
      <c r="P59" s="192" t="s">
        <v>442</v>
      </c>
      <c r="Q59" s="95">
        <v>4</v>
      </c>
      <c r="R59" s="274">
        <v>100</v>
      </c>
      <c r="S59" s="195">
        <f t="shared" si="1"/>
        <v>-959784.11</v>
      </c>
      <c r="T59" s="193" t="str">
        <f t="shared" si="2"/>
        <v>ไม่ผ่านเกณฑ์-แนวโน้มปสภ.ดีขึ้น</v>
      </c>
      <c r="V59" s="114" t="s">
        <v>514</v>
      </c>
      <c r="W59" s="73">
        <v>1</v>
      </c>
      <c r="X59" s="73">
        <v>0</v>
      </c>
      <c r="Y59" s="73">
        <v>0</v>
      </c>
      <c r="Z59" s="73" t="s">
        <v>512</v>
      </c>
    </row>
    <row r="60" spans="1:26" x14ac:dyDescent="0.4">
      <c r="A60" s="95">
        <v>56</v>
      </c>
      <c r="B60" s="179" t="s">
        <v>93</v>
      </c>
      <c r="C60" s="180" t="s">
        <v>42</v>
      </c>
      <c r="D60" s="179" t="s">
        <v>481</v>
      </c>
      <c r="E60" s="196">
        <v>5</v>
      </c>
      <c r="F60" s="135">
        <v>2</v>
      </c>
      <c r="G60" s="181">
        <v>0.52</v>
      </c>
      <c r="H60" s="182">
        <v>3974073.1</v>
      </c>
      <c r="I60" s="183"/>
      <c r="J60" s="135">
        <v>2</v>
      </c>
      <c r="K60" s="184">
        <v>57.142857142857139</v>
      </c>
      <c r="L60" s="182">
        <f t="shared" si="0"/>
        <v>331172.75833333336</v>
      </c>
      <c r="M60" s="95">
        <v>2</v>
      </c>
      <c r="N60" s="189">
        <v>0.23</v>
      </c>
      <c r="O60" s="275">
        <v>8111855.5899999999</v>
      </c>
      <c r="P60" s="185"/>
      <c r="Q60" s="95">
        <v>2</v>
      </c>
      <c r="R60" s="274">
        <v>85.714285714285708</v>
      </c>
      <c r="S60" s="195">
        <f t="shared" si="1"/>
        <v>901317.28777777776</v>
      </c>
      <c r="T60" s="186" t="str">
        <f t="shared" si="2"/>
        <v>ผ่านเกณฑ์-แนวโน้มปสภ.ดีขึ้น</v>
      </c>
      <c r="V60" s="114" t="s">
        <v>511</v>
      </c>
      <c r="W60" s="73">
        <v>1</v>
      </c>
      <c r="X60" s="73">
        <v>0</v>
      </c>
      <c r="Y60" s="73">
        <v>0</v>
      </c>
      <c r="Z60" s="73" t="s">
        <v>512</v>
      </c>
    </row>
    <row r="61" spans="1:26" x14ac:dyDescent="0.4">
      <c r="A61" s="95">
        <v>57</v>
      </c>
      <c r="B61" s="179" t="s">
        <v>93</v>
      </c>
      <c r="C61" s="180" t="s">
        <v>74</v>
      </c>
      <c r="D61" s="179" t="s">
        <v>482</v>
      </c>
      <c r="E61" s="196">
        <v>15</v>
      </c>
      <c r="F61" s="135">
        <v>4</v>
      </c>
      <c r="G61" s="189">
        <v>0.34</v>
      </c>
      <c r="H61" s="182">
        <v>52641895.039999999</v>
      </c>
      <c r="I61" s="192" t="s">
        <v>460</v>
      </c>
      <c r="J61" s="135">
        <v>4</v>
      </c>
      <c r="K61" s="184">
        <v>85.714285714285708</v>
      </c>
      <c r="L61" s="182">
        <f t="shared" si="0"/>
        <v>4386824.5866666669</v>
      </c>
      <c r="M61" s="95">
        <v>2</v>
      </c>
      <c r="N61" s="189">
        <v>0.41</v>
      </c>
      <c r="O61" s="275">
        <v>80171973.209999993</v>
      </c>
      <c r="P61" s="185"/>
      <c r="Q61" s="95">
        <v>2</v>
      </c>
      <c r="R61" s="274">
        <v>71.428571428571431</v>
      </c>
      <c r="S61" s="195">
        <f t="shared" si="1"/>
        <v>8907997.0233333334</v>
      </c>
      <c r="T61" s="278" t="str">
        <f t="shared" si="2"/>
        <v>ผ่านเกณฑ์-แนวโน้มปสภ.ดีขึ้น</v>
      </c>
      <c r="V61" s="114" t="s">
        <v>511</v>
      </c>
      <c r="W61" s="73">
        <v>0</v>
      </c>
      <c r="X61" s="73">
        <v>0</v>
      </c>
      <c r="Y61" s="73">
        <v>1</v>
      </c>
      <c r="Z61" s="73" t="s">
        <v>512</v>
      </c>
    </row>
    <row r="62" spans="1:26" x14ac:dyDescent="0.4">
      <c r="A62" s="95">
        <v>58</v>
      </c>
      <c r="B62" s="179" t="s">
        <v>93</v>
      </c>
      <c r="C62" s="180" t="s">
        <v>79</v>
      </c>
      <c r="D62" s="179" t="s">
        <v>483</v>
      </c>
      <c r="E62" s="196">
        <v>5</v>
      </c>
      <c r="F62" s="135">
        <v>1</v>
      </c>
      <c r="G62" s="181">
        <v>4.1900000000000004</v>
      </c>
      <c r="H62" s="182">
        <v>-2763592.78</v>
      </c>
      <c r="I62" s="183"/>
      <c r="J62" s="135">
        <v>1</v>
      </c>
      <c r="K62" s="184">
        <v>100</v>
      </c>
      <c r="L62" s="182">
        <f t="shared" si="0"/>
        <v>-230299.39833333332</v>
      </c>
      <c r="M62" s="95">
        <v>1</v>
      </c>
      <c r="N62" s="273">
        <v>4.4000000000000004</v>
      </c>
      <c r="O62" s="275">
        <v>-1678522.26</v>
      </c>
      <c r="P62" s="185"/>
      <c r="Q62" s="95">
        <v>1</v>
      </c>
      <c r="R62" s="274">
        <v>100</v>
      </c>
      <c r="S62" s="195">
        <f t="shared" si="1"/>
        <v>-186502.47333333333</v>
      </c>
      <c r="T62" s="186" t="str">
        <f t="shared" si="2"/>
        <v>ผ่านเกณฑ์-แนวโน้มปสภ.ดีขึ้น</v>
      </c>
      <c r="V62" s="114" t="s">
        <v>511</v>
      </c>
      <c r="W62" s="73">
        <v>0</v>
      </c>
      <c r="X62" s="73">
        <v>1</v>
      </c>
      <c r="Y62" s="73">
        <v>1</v>
      </c>
      <c r="Z62" s="73" t="s">
        <v>512</v>
      </c>
    </row>
    <row r="63" spans="1:26" x14ac:dyDescent="0.4">
      <c r="A63" s="95">
        <v>59</v>
      </c>
      <c r="B63" s="179" t="s">
        <v>93</v>
      </c>
      <c r="C63" s="180" t="s">
        <v>83</v>
      </c>
      <c r="D63" s="179" t="s">
        <v>484</v>
      </c>
      <c r="E63" s="196">
        <v>2</v>
      </c>
      <c r="F63" s="135">
        <v>5</v>
      </c>
      <c r="G63" s="189">
        <v>0.44</v>
      </c>
      <c r="H63" s="182">
        <v>-1830478.31</v>
      </c>
      <c r="I63" s="192" t="s">
        <v>442</v>
      </c>
      <c r="J63" s="135">
        <v>5</v>
      </c>
      <c r="K63" s="184">
        <v>57.142857142857139</v>
      </c>
      <c r="L63" s="182">
        <f t="shared" si="0"/>
        <v>-152539.85916666666</v>
      </c>
      <c r="M63" s="95">
        <v>3</v>
      </c>
      <c r="N63" s="189">
        <v>0.23</v>
      </c>
      <c r="O63" s="275">
        <v>2747084.95</v>
      </c>
      <c r="P63" s="185"/>
      <c r="Q63" s="95">
        <v>3</v>
      </c>
      <c r="R63" s="274">
        <v>71.428571428571431</v>
      </c>
      <c r="S63" s="195">
        <f t="shared" si="1"/>
        <v>305231.66111111111</v>
      </c>
      <c r="T63" s="186" t="str">
        <f t="shared" si="2"/>
        <v>ผ่านเกณฑ์-แนวโน้มปสภ.ดีขึ้น</v>
      </c>
      <c r="V63" s="114" t="s">
        <v>511</v>
      </c>
      <c r="W63" s="73">
        <v>1</v>
      </c>
      <c r="X63" s="73">
        <v>0</v>
      </c>
      <c r="Y63" s="73">
        <v>0</v>
      </c>
      <c r="Z63" s="73" t="s">
        <v>512</v>
      </c>
    </row>
    <row r="64" spans="1:26" x14ac:dyDescent="0.4">
      <c r="A64" s="95">
        <v>60</v>
      </c>
      <c r="B64" s="179" t="s">
        <v>93</v>
      </c>
      <c r="C64" s="180" t="s">
        <v>84</v>
      </c>
      <c r="D64" s="179" t="s">
        <v>485</v>
      </c>
      <c r="E64" s="196">
        <v>6</v>
      </c>
      <c r="F64" s="135">
        <v>1</v>
      </c>
      <c r="G64" s="181">
        <v>1.43</v>
      </c>
      <c r="H64" s="182">
        <v>-9741108.7799999993</v>
      </c>
      <c r="I64" s="183"/>
      <c r="J64" s="135">
        <v>1</v>
      </c>
      <c r="K64" s="187">
        <v>28.571428571428569</v>
      </c>
      <c r="L64" s="182">
        <f t="shared" si="0"/>
        <v>-811759.06499999994</v>
      </c>
      <c r="M64" s="95">
        <v>1</v>
      </c>
      <c r="N64" s="273">
        <v>0.9</v>
      </c>
      <c r="O64" s="275">
        <v>-1780747.25</v>
      </c>
      <c r="P64" s="185"/>
      <c r="Q64" s="95">
        <v>1</v>
      </c>
      <c r="R64" s="274">
        <v>57.142857142857139</v>
      </c>
      <c r="S64" s="195">
        <f t="shared" si="1"/>
        <v>-197860.80555555556</v>
      </c>
      <c r="T64" s="186" t="str">
        <f t="shared" si="2"/>
        <v>ผ่านเกณฑ์-แนวโน้มปสภ.ดีขึ้น</v>
      </c>
      <c r="V64" s="114" t="s">
        <v>511</v>
      </c>
      <c r="W64" s="73">
        <v>1</v>
      </c>
      <c r="X64" s="73">
        <v>0</v>
      </c>
      <c r="Y64" s="73">
        <v>0</v>
      </c>
      <c r="Z64" s="73" t="s">
        <v>512</v>
      </c>
    </row>
    <row r="65" spans="1:26" x14ac:dyDescent="0.4">
      <c r="A65" s="95">
        <v>61</v>
      </c>
      <c r="B65" s="179" t="s">
        <v>93</v>
      </c>
      <c r="C65" s="180" t="s">
        <v>85</v>
      </c>
      <c r="D65" s="179" t="s">
        <v>486</v>
      </c>
      <c r="E65" s="196">
        <v>5</v>
      </c>
      <c r="F65" s="135">
        <v>1</v>
      </c>
      <c r="G65" s="181">
        <v>1.32</v>
      </c>
      <c r="H65" s="182">
        <v>-6179607.7999999998</v>
      </c>
      <c r="I65" s="183"/>
      <c r="J65" s="135">
        <v>1</v>
      </c>
      <c r="K65" s="187">
        <v>42.857142857142854</v>
      </c>
      <c r="L65" s="182">
        <f t="shared" si="0"/>
        <v>-514967.31666666665</v>
      </c>
      <c r="M65" s="95">
        <v>1</v>
      </c>
      <c r="N65" s="273">
        <v>0.53</v>
      </c>
      <c r="O65" s="275">
        <v>-630412.49</v>
      </c>
      <c r="P65" s="185"/>
      <c r="Q65" s="95">
        <v>1</v>
      </c>
      <c r="R65" s="274">
        <v>57.142857142857139</v>
      </c>
      <c r="S65" s="195">
        <f t="shared" si="1"/>
        <v>-70045.83222222222</v>
      </c>
      <c r="T65" s="186" t="str">
        <f t="shared" si="2"/>
        <v>ผ่านเกณฑ์-แนวโน้มปสภ.ดีขึ้น</v>
      </c>
      <c r="V65" s="114" t="s">
        <v>511</v>
      </c>
      <c r="W65" s="73">
        <v>1</v>
      </c>
      <c r="X65" s="73">
        <v>0</v>
      </c>
      <c r="Y65" s="73">
        <v>0</v>
      </c>
      <c r="Z65" s="73" t="s">
        <v>512</v>
      </c>
    </row>
    <row r="66" spans="1:26" x14ac:dyDescent="0.4">
      <c r="A66" s="95">
        <v>62</v>
      </c>
      <c r="B66" s="179" t="s">
        <v>90</v>
      </c>
      <c r="C66" s="180" t="s">
        <v>1</v>
      </c>
      <c r="D66" s="179" t="s">
        <v>90</v>
      </c>
      <c r="E66" s="196">
        <v>16</v>
      </c>
      <c r="F66" s="135">
        <v>1</v>
      </c>
      <c r="G66" s="181">
        <v>2.04</v>
      </c>
      <c r="H66" s="182">
        <v>8067690.6399999997</v>
      </c>
      <c r="I66" s="183"/>
      <c r="J66" s="135">
        <v>1</v>
      </c>
      <c r="K66" s="184">
        <v>57.142857142857139</v>
      </c>
      <c r="L66" s="182">
        <f t="shared" si="0"/>
        <v>672307.55333333334</v>
      </c>
      <c r="M66" s="95">
        <v>0</v>
      </c>
      <c r="N66" s="273">
        <v>2.4</v>
      </c>
      <c r="O66" s="275">
        <v>120235141.48999999</v>
      </c>
      <c r="P66" s="185"/>
      <c r="Q66" s="95">
        <v>0</v>
      </c>
      <c r="R66" s="274">
        <v>57.142857142857139</v>
      </c>
      <c r="S66" s="195">
        <f t="shared" si="1"/>
        <v>13359460.165555555</v>
      </c>
      <c r="T66" s="186" t="str">
        <f t="shared" si="2"/>
        <v>ผ่านเกณฑ์-แนวโน้มปสภ.ดีขึ้น</v>
      </c>
      <c r="V66" s="114" t="s">
        <v>511</v>
      </c>
      <c r="W66" s="73">
        <v>1</v>
      </c>
      <c r="X66" s="73">
        <v>0</v>
      </c>
      <c r="Y66" s="73">
        <v>0</v>
      </c>
      <c r="Z66" s="73" t="s">
        <v>512</v>
      </c>
    </row>
    <row r="67" spans="1:26" x14ac:dyDescent="0.4">
      <c r="A67" s="95">
        <v>63</v>
      </c>
      <c r="B67" s="179" t="s">
        <v>90</v>
      </c>
      <c r="C67" s="180" t="s">
        <v>6</v>
      </c>
      <c r="D67" s="179" t="s">
        <v>487</v>
      </c>
      <c r="E67" s="196">
        <v>10</v>
      </c>
      <c r="F67" s="135">
        <v>1</v>
      </c>
      <c r="G67" s="181">
        <v>1.36</v>
      </c>
      <c r="H67" s="182">
        <v>-19364903.789999999</v>
      </c>
      <c r="I67" s="183"/>
      <c r="J67" s="135">
        <v>1</v>
      </c>
      <c r="K67" s="184">
        <v>85.714285714285708</v>
      </c>
      <c r="L67" s="182">
        <f t="shared" si="0"/>
        <v>-1613741.9824999999</v>
      </c>
      <c r="M67" s="95">
        <v>2</v>
      </c>
      <c r="N67" s="273">
        <v>0.66</v>
      </c>
      <c r="O67" s="275">
        <v>-17385393.550000001</v>
      </c>
      <c r="P67" s="185"/>
      <c r="Q67" s="95">
        <v>2</v>
      </c>
      <c r="R67" s="274">
        <v>71.428571428571431</v>
      </c>
      <c r="S67" s="195">
        <f t="shared" si="1"/>
        <v>-1931710.3944444444</v>
      </c>
      <c r="T67" s="188" t="str">
        <f t="shared" si="2"/>
        <v>ผ่านเกณฑ์-แนวโน้มปสภ.ดีขึ้น</v>
      </c>
      <c r="V67" s="114" t="s">
        <v>511</v>
      </c>
      <c r="W67" s="73">
        <v>0</v>
      </c>
      <c r="X67" s="73">
        <v>0</v>
      </c>
      <c r="Y67" s="73">
        <v>1</v>
      </c>
      <c r="Z67" s="73" t="s">
        <v>512</v>
      </c>
    </row>
    <row r="68" spans="1:26" x14ac:dyDescent="0.4">
      <c r="A68" s="95">
        <v>64</v>
      </c>
      <c r="B68" s="179" t="s">
        <v>90</v>
      </c>
      <c r="C68" s="180" t="s">
        <v>7</v>
      </c>
      <c r="D68" s="179" t="s">
        <v>488</v>
      </c>
      <c r="E68" s="196">
        <v>6</v>
      </c>
      <c r="F68" s="135">
        <v>1</v>
      </c>
      <c r="G68" s="181">
        <v>2.38</v>
      </c>
      <c r="H68" s="182">
        <v>-11273575.27</v>
      </c>
      <c r="I68" s="183"/>
      <c r="J68" s="135">
        <v>1</v>
      </c>
      <c r="K68" s="187">
        <v>42.857142857142854</v>
      </c>
      <c r="L68" s="182">
        <f t="shared" si="0"/>
        <v>-939464.60583333333</v>
      </c>
      <c r="M68" s="95">
        <v>1</v>
      </c>
      <c r="N68" s="273">
        <v>1.05</v>
      </c>
      <c r="O68" s="275">
        <v>-2483412.34</v>
      </c>
      <c r="P68" s="185"/>
      <c r="Q68" s="95">
        <v>1</v>
      </c>
      <c r="R68" s="274">
        <v>57.142857142857139</v>
      </c>
      <c r="S68" s="195">
        <f t="shared" si="1"/>
        <v>-275934.70444444445</v>
      </c>
      <c r="T68" s="186" t="str">
        <f t="shared" si="2"/>
        <v>ผ่านเกณฑ์-แนวโน้มปสภ.ดีขึ้น</v>
      </c>
      <c r="V68" s="114" t="s">
        <v>511</v>
      </c>
      <c r="W68" s="73">
        <v>1</v>
      </c>
      <c r="X68" s="73">
        <v>0</v>
      </c>
      <c r="Y68" s="73">
        <v>0</v>
      </c>
      <c r="Z68" s="73" t="s">
        <v>512</v>
      </c>
    </row>
    <row r="69" spans="1:26" x14ac:dyDescent="0.4">
      <c r="A69" s="95">
        <v>65</v>
      </c>
      <c r="B69" s="179" t="s">
        <v>90</v>
      </c>
      <c r="C69" s="180" t="s">
        <v>8</v>
      </c>
      <c r="D69" s="179" t="s">
        <v>489</v>
      </c>
      <c r="E69" s="196">
        <v>12</v>
      </c>
      <c r="F69" s="135">
        <v>2</v>
      </c>
      <c r="G69" s="181">
        <v>0.9</v>
      </c>
      <c r="H69" s="182">
        <v>-1588828.99</v>
      </c>
      <c r="I69" s="183"/>
      <c r="J69" s="135">
        <v>2</v>
      </c>
      <c r="K69" s="184">
        <v>85.714285714285708</v>
      </c>
      <c r="L69" s="182">
        <f t="shared" si="0"/>
        <v>-132402.41583333333</v>
      </c>
      <c r="M69" s="95">
        <v>3</v>
      </c>
      <c r="N69" s="189">
        <v>0.25</v>
      </c>
      <c r="O69" s="275">
        <v>-9179821.5700000003</v>
      </c>
      <c r="P69" s="185"/>
      <c r="Q69" s="95">
        <v>3</v>
      </c>
      <c r="R69" s="274">
        <v>71.428571428571431</v>
      </c>
      <c r="S69" s="195">
        <f t="shared" si="1"/>
        <v>-1019980.1744444445</v>
      </c>
      <c r="T69" s="188" t="str">
        <f t="shared" si="2"/>
        <v>ผ่านเกณฑ์-แนวโน้มปสภ.ลดลง</v>
      </c>
      <c r="V69" s="114" t="s">
        <v>511</v>
      </c>
      <c r="W69" s="73">
        <v>0</v>
      </c>
      <c r="X69" s="73">
        <v>0</v>
      </c>
      <c r="Y69" s="73">
        <v>0</v>
      </c>
      <c r="Z69" s="73" t="s">
        <v>513</v>
      </c>
    </row>
    <row r="70" spans="1:26" x14ac:dyDescent="0.4">
      <c r="A70" s="95">
        <v>66</v>
      </c>
      <c r="B70" s="179" t="s">
        <v>90</v>
      </c>
      <c r="C70" s="180" t="s">
        <v>9</v>
      </c>
      <c r="D70" s="179" t="s">
        <v>490</v>
      </c>
      <c r="E70" s="196">
        <v>10</v>
      </c>
      <c r="F70" s="135">
        <v>1</v>
      </c>
      <c r="G70" s="181">
        <v>1.71</v>
      </c>
      <c r="H70" s="182">
        <v>-2246904.0099999998</v>
      </c>
      <c r="I70" s="183"/>
      <c r="J70" s="135">
        <v>1</v>
      </c>
      <c r="K70" s="187">
        <v>0</v>
      </c>
      <c r="L70" s="182">
        <f t="shared" ref="L70:L92" si="3">H70/12</f>
        <v>-187242.00083333332</v>
      </c>
      <c r="M70" s="95">
        <v>2</v>
      </c>
      <c r="N70" s="189">
        <v>0.48</v>
      </c>
      <c r="O70" s="275">
        <v>-15604828.65</v>
      </c>
      <c r="P70" s="185"/>
      <c r="Q70" s="95">
        <v>2</v>
      </c>
      <c r="R70" s="276">
        <v>42.857142857142854</v>
      </c>
      <c r="S70" s="195">
        <f t="shared" ref="S70:S92" si="4">O70/9</f>
        <v>-1733869.85</v>
      </c>
      <c r="T70" s="186" t="str">
        <f t="shared" ref="T70:T92" si="5">_xlfn.CONCAT(V70&amp;Z70)</f>
        <v>ผ่านเกณฑ์-แนวโน้มปสภ.ดีขึ้น</v>
      </c>
      <c r="V70" s="114" t="s">
        <v>511</v>
      </c>
      <c r="W70" s="73">
        <v>1</v>
      </c>
      <c r="X70" s="73">
        <v>0</v>
      </c>
      <c r="Y70" s="73">
        <v>0</v>
      </c>
      <c r="Z70" s="73" t="s">
        <v>512</v>
      </c>
    </row>
    <row r="71" spans="1:26" x14ac:dyDescent="0.4">
      <c r="A71" s="95">
        <v>67</v>
      </c>
      <c r="B71" s="179" t="s">
        <v>90</v>
      </c>
      <c r="C71" s="180" t="s">
        <v>80</v>
      </c>
      <c r="D71" s="179" t="s">
        <v>491</v>
      </c>
      <c r="E71" s="196">
        <v>5</v>
      </c>
      <c r="F71" s="135">
        <v>1</v>
      </c>
      <c r="G71" s="181">
        <v>1.25</v>
      </c>
      <c r="H71" s="182">
        <v>-11738318.4</v>
      </c>
      <c r="I71" s="183"/>
      <c r="J71" s="135">
        <v>1</v>
      </c>
      <c r="K71" s="187">
        <v>28.571428571428569</v>
      </c>
      <c r="L71" s="182">
        <f t="shared" si="3"/>
        <v>-978193.20000000007</v>
      </c>
      <c r="M71" s="95">
        <v>2</v>
      </c>
      <c r="N71" s="189">
        <v>0.4</v>
      </c>
      <c r="O71" s="275">
        <v>-15133658.83</v>
      </c>
      <c r="P71" s="185"/>
      <c r="Q71" s="95">
        <v>2</v>
      </c>
      <c r="R71" s="276">
        <v>42.857142857142854</v>
      </c>
      <c r="S71" s="195">
        <f t="shared" si="4"/>
        <v>-1681517.6477777779</v>
      </c>
      <c r="T71" s="277" t="str">
        <f t="shared" si="5"/>
        <v>ผ่านเกณฑ์-แนวโน้มปสภ.ลดลง</v>
      </c>
      <c r="V71" s="114" t="s">
        <v>511</v>
      </c>
      <c r="W71" s="73">
        <v>0</v>
      </c>
      <c r="X71" s="73">
        <v>0</v>
      </c>
      <c r="Y71" s="73">
        <v>0</v>
      </c>
      <c r="Z71" s="73" t="s">
        <v>513</v>
      </c>
    </row>
    <row r="72" spans="1:26" x14ac:dyDescent="0.4">
      <c r="A72" s="95">
        <v>68</v>
      </c>
      <c r="B72" s="179" t="s">
        <v>91</v>
      </c>
      <c r="C72" s="180" t="s">
        <v>0</v>
      </c>
      <c r="D72" s="179" t="s">
        <v>91</v>
      </c>
      <c r="E72" s="196">
        <v>20</v>
      </c>
      <c r="F72" s="135">
        <v>0</v>
      </c>
      <c r="G72" s="181">
        <v>1.54</v>
      </c>
      <c r="H72" s="182">
        <v>149277284.09</v>
      </c>
      <c r="I72" s="183"/>
      <c r="J72" s="135">
        <v>0</v>
      </c>
      <c r="K72" s="184">
        <v>85.714285714285708</v>
      </c>
      <c r="L72" s="182">
        <f t="shared" si="3"/>
        <v>12439773.674166666</v>
      </c>
      <c r="M72" s="95">
        <v>0</v>
      </c>
      <c r="N72" s="273">
        <v>1.23</v>
      </c>
      <c r="O72" s="275">
        <v>196746817.19999999</v>
      </c>
      <c r="P72" s="185"/>
      <c r="Q72" s="95">
        <v>0</v>
      </c>
      <c r="R72" s="274">
        <v>71.428571428571431</v>
      </c>
      <c r="S72" s="195">
        <f t="shared" si="4"/>
        <v>21860757.466666665</v>
      </c>
      <c r="T72" s="188" t="str">
        <f t="shared" si="5"/>
        <v>ผ่านเกณฑ์-แนวโน้มปสภ.ลดลง</v>
      </c>
      <c r="V72" s="114" t="s">
        <v>511</v>
      </c>
      <c r="W72" s="73">
        <v>0</v>
      </c>
      <c r="X72" s="73">
        <v>0</v>
      </c>
      <c r="Y72" s="73">
        <v>0</v>
      </c>
      <c r="Z72" s="73" t="s">
        <v>513</v>
      </c>
    </row>
    <row r="73" spans="1:26" x14ac:dyDescent="0.4">
      <c r="A73" s="95">
        <v>69</v>
      </c>
      <c r="B73" s="179" t="s">
        <v>91</v>
      </c>
      <c r="C73" s="180" t="s">
        <v>10</v>
      </c>
      <c r="D73" s="179" t="s">
        <v>492</v>
      </c>
      <c r="E73" s="196">
        <v>10</v>
      </c>
      <c r="F73" s="135">
        <v>6</v>
      </c>
      <c r="G73" s="181">
        <v>0.57999999999999996</v>
      </c>
      <c r="H73" s="182">
        <v>-8221075.6799999997</v>
      </c>
      <c r="I73" s="192" t="s">
        <v>442</v>
      </c>
      <c r="J73" s="135">
        <v>6</v>
      </c>
      <c r="K73" s="184">
        <v>71.428571428571431</v>
      </c>
      <c r="L73" s="182">
        <f t="shared" si="3"/>
        <v>-685089.64</v>
      </c>
      <c r="M73" s="95">
        <v>3</v>
      </c>
      <c r="N73" s="189">
        <v>0.23</v>
      </c>
      <c r="O73" s="275">
        <v>-9675401.6099999994</v>
      </c>
      <c r="P73" s="185"/>
      <c r="Q73" s="95">
        <v>3</v>
      </c>
      <c r="R73" s="274">
        <v>100</v>
      </c>
      <c r="S73" s="195">
        <f t="shared" si="4"/>
        <v>-1075044.6233333333</v>
      </c>
      <c r="T73" s="277" t="str">
        <f t="shared" si="5"/>
        <v>ผ่านเกณฑ์-แนวโน้มปสภ.ดีขึ้น</v>
      </c>
      <c r="V73" s="114" t="s">
        <v>511</v>
      </c>
      <c r="W73" s="73">
        <v>0</v>
      </c>
      <c r="X73" s="73">
        <v>0</v>
      </c>
      <c r="Y73" s="73">
        <v>1</v>
      </c>
      <c r="Z73" s="73" t="s">
        <v>512</v>
      </c>
    </row>
    <row r="74" spans="1:26" x14ac:dyDescent="0.4">
      <c r="A74" s="95">
        <v>70</v>
      </c>
      <c r="B74" s="179" t="s">
        <v>91</v>
      </c>
      <c r="C74" s="180" t="s">
        <v>11</v>
      </c>
      <c r="D74" s="179" t="s">
        <v>493</v>
      </c>
      <c r="E74" s="196">
        <v>9</v>
      </c>
      <c r="F74" s="135">
        <v>5</v>
      </c>
      <c r="G74" s="189">
        <v>0.31</v>
      </c>
      <c r="H74" s="182">
        <v>5318498.8499999996</v>
      </c>
      <c r="I74" s="192" t="s">
        <v>460</v>
      </c>
      <c r="J74" s="135">
        <v>5</v>
      </c>
      <c r="K74" s="187">
        <v>42.857142857142854</v>
      </c>
      <c r="L74" s="182">
        <f t="shared" si="3"/>
        <v>443208.23749999999</v>
      </c>
      <c r="M74" s="95">
        <v>3</v>
      </c>
      <c r="N74" s="189">
        <v>0.28000000000000003</v>
      </c>
      <c r="O74" s="275">
        <v>-1821881.03</v>
      </c>
      <c r="P74" s="185"/>
      <c r="Q74" s="95">
        <v>3</v>
      </c>
      <c r="R74" s="274">
        <v>71.428571428571431</v>
      </c>
      <c r="S74" s="195">
        <f t="shared" si="4"/>
        <v>-202431.22555555555</v>
      </c>
      <c r="T74" s="186" t="str">
        <f t="shared" si="5"/>
        <v>ผ่านเกณฑ์-แนวโน้มปสภ.ดีขึ้น</v>
      </c>
      <c r="V74" s="114" t="s">
        <v>511</v>
      </c>
      <c r="W74" s="73">
        <v>1</v>
      </c>
      <c r="X74" s="73">
        <v>0</v>
      </c>
      <c r="Y74" s="73">
        <v>0</v>
      </c>
      <c r="Z74" s="73" t="s">
        <v>512</v>
      </c>
    </row>
    <row r="75" spans="1:26" x14ac:dyDescent="0.4">
      <c r="A75" s="95">
        <v>71</v>
      </c>
      <c r="B75" s="179" t="s">
        <v>91</v>
      </c>
      <c r="C75" s="180" t="s">
        <v>12</v>
      </c>
      <c r="D75" s="179" t="s">
        <v>494</v>
      </c>
      <c r="E75" s="196">
        <v>16</v>
      </c>
      <c r="F75" s="135">
        <v>2</v>
      </c>
      <c r="G75" s="181">
        <v>0.72</v>
      </c>
      <c r="H75" s="182">
        <v>10527453.33</v>
      </c>
      <c r="I75" s="183"/>
      <c r="J75" s="135">
        <v>2</v>
      </c>
      <c r="K75" s="184">
        <v>57.142857142857139</v>
      </c>
      <c r="L75" s="182">
        <f t="shared" si="3"/>
        <v>877287.77749999997</v>
      </c>
      <c r="M75" s="95">
        <v>2</v>
      </c>
      <c r="N75" s="273">
        <v>0.7</v>
      </c>
      <c r="O75" s="275">
        <v>-1539043.51</v>
      </c>
      <c r="P75" s="185"/>
      <c r="Q75" s="95">
        <v>2</v>
      </c>
      <c r="R75" s="274">
        <v>57.142857142857139</v>
      </c>
      <c r="S75" s="195">
        <f t="shared" si="4"/>
        <v>-171004.83444444445</v>
      </c>
      <c r="T75" s="188" t="str">
        <f t="shared" si="5"/>
        <v>ผ่านเกณฑ์-แนวโน้มปสภ.ลดลง</v>
      </c>
      <c r="V75" s="114" t="s">
        <v>511</v>
      </c>
      <c r="W75" s="73">
        <v>0</v>
      </c>
      <c r="X75" s="73">
        <v>0</v>
      </c>
      <c r="Y75" s="73">
        <v>0</v>
      </c>
      <c r="Z75" s="73" t="s">
        <v>513</v>
      </c>
    </row>
    <row r="76" spans="1:26" x14ac:dyDescent="0.4">
      <c r="A76" s="95">
        <v>72</v>
      </c>
      <c r="B76" s="179" t="s">
        <v>91</v>
      </c>
      <c r="C76" s="180" t="s">
        <v>13</v>
      </c>
      <c r="D76" s="179" t="s">
        <v>134</v>
      </c>
      <c r="E76" s="196">
        <v>2</v>
      </c>
      <c r="F76" s="135">
        <v>1</v>
      </c>
      <c r="G76" s="181">
        <v>6.05</v>
      </c>
      <c r="H76" s="182">
        <v>-889163.05</v>
      </c>
      <c r="I76" s="183"/>
      <c r="J76" s="135">
        <v>1</v>
      </c>
      <c r="K76" s="187">
        <v>28.571428571428569</v>
      </c>
      <c r="L76" s="182">
        <f t="shared" si="3"/>
        <v>-74096.920833333337</v>
      </c>
      <c r="M76" s="95">
        <v>1</v>
      </c>
      <c r="N76" s="273">
        <v>1.48</v>
      </c>
      <c r="O76" s="275">
        <v>251442</v>
      </c>
      <c r="P76" s="185"/>
      <c r="Q76" s="95">
        <v>1</v>
      </c>
      <c r="R76" s="276">
        <v>42.857142857142854</v>
      </c>
      <c r="S76" s="195">
        <f t="shared" si="4"/>
        <v>27938</v>
      </c>
      <c r="T76" s="277" t="str">
        <f t="shared" si="5"/>
        <v>ผ่านเกณฑ์-แนวโน้มปสภ.ดีขึ้น</v>
      </c>
      <c r="V76" s="114" t="s">
        <v>511</v>
      </c>
      <c r="W76" s="73">
        <v>0</v>
      </c>
      <c r="X76" s="73">
        <v>0</v>
      </c>
      <c r="Y76" s="73">
        <v>1</v>
      </c>
      <c r="Z76" s="73" t="s">
        <v>512</v>
      </c>
    </row>
    <row r="77" spans="1:26" x14ac:dyDescent="0.4">
      <c r="A77" s="95">
        <v>73</v>
      </c>
      <c r="B77" s="179" t="s">
        <v>91</v>
      </c>
      <c r="C77" s="180" t="s">
        <v>14</v>
      </c>
      <c r="D77" s="179" t="s">
        <v>495</v>
      </c>
      <c r="E77" s="196">
        <v>6</v>
      </c>
      <c r="F77" s="135">
        <v>5</v>
      </c>
      <c r="G77" s="189">
        <v>0.48</v>
      </c>
      <c r="H77" s="182">
        <v>4226889.5</v>
      </c>
      <c r="I77" s="192" t="s">
        <v>460</v>
      </c>
      <c r="J77" s="135">
        <v>5</v>
      </c>
      <c r="K77" s="184">
        <v>57.142857142857139</v>
      </c>
      <c r="L77" s="182">
        <f t="shared" si="3"/>
        <v>352240.79166666669</v>
      </c>
      <c r="M77" s="95">
        <v>3</v>
      </c>
      <c r="N77" s="189">
        <v>0.41</v>
      </c>
      <c r="O77" s="275">
        <v>-2134809.08</v>
      </c>
      <c r="P77" s="185"/>
      <c r="Q77" s="95">
        <v>3</v>
      </c>
      <c r="R77" s="274">
        <v>71.428571428571431</v>
      </c>
      <c r="S77" s="195">
        <f t="shared" si="4"/>
        <v>-237201.0088888889</v>
      </c>
      <c r="T77" s="277" t="str">
        <f t="shared" si="5"/>
        <v>ผ่านเกณฑ์-แนวโน้มปสภ.ลดลง</v>
      </c>
      <c r="V77" s="114" t="s">
        <v>511</v>
      </c>
      <c r="W77" s="73">
        <v>0</v>
      </c>
      <c r="X77" s="73">
        <v>0</v>
      </c>
      <c r="Y77" s="73">
        <v>0</v>
      </c>
      <c r="Z77" s="73" t="s">
        <v>513</v>
      </c>
    </row>
    <row r="78" spans="1:26" x14ac:dyDescent="0.4">
      <c r="A78" s="95">
        <v>74</v>
      </c>
      <c r="B78" s="179" t="s">
        <v>91</v>
      </c>
      <c r="C78" s="180" t="s">
        <v>15</v>
      </c>
      <c r="D78" s="179" t="s">
        <v>496</v>
      </c>
      <c r="E78" s="196">
        <v>13</v>
      </c>
      <c r="F78" s="135">
        <v>6</v>
      </c>
      <c r="G78" s="189">
        <v>0.39</v>
      </c>
      <c r="H78" s="182">
        <v>-16863167.5</v>
      </c>
      <c r="I78" s="191" t="s">
        <v>440</v>
      </c>
      <c r="J78" s="135">
        <v>6</v>
      </c>
      <c r="K78" s="184">
        <v>85.714285714285708</v>
      </c>
      <c r="L78" s="182">
        <f t="shared" si="3"/>
        <v>-1405263.9583333333</v>
      </c>
      <c r="M78" s="95">
        <v>3</v>
      </c>
      <c r="N78" s="189">
        <v>0.32</v>
      </c>
      <c r="O78" s="275">
        <v>-84094.42</v>
      </c>
      <c r="P78" s="185"/>
      <c r="Q78" s="95">
        <v>3</v>
      </c>
      <c r="R78" s="274">
        <v>100</v>
      </c>
      <c r="S78" s="195">
        <f t="shared" si="4"/>
        <v>-9343.8244444444445</v>
      </c>
      <c r="T78" s="186" t="str">
        <f t="shared" si="5"/>
        <v>ผ่านเกณฑ์-แนวโน้มปสภ.ดีขึ้น</v>
      </c>
      <c r="V78" s="114" t="s">
        <v>511</v>
      </c>
      <c r="W78" s="73">
        <v>0</v>
      </c>
      <c r="X78" s="73">
        <v>0</v>
      </c>
      <c r="Y78" s="73">
        <v>1</v>
      </c>
      <c r="Z78" s="73" t="s">
        <v>512</v>
      </c>
    </row>
    <row r="79" spans="1:26" x14ac:dyDescent="0.4">
      <c r="A79" s="95">
        <v>75</v>
      </c>
      <c r="B79" s="179" t="s">
        <v>91</v>
      </c>
      <c r="C79" s="180" t="s">
        <v>16</v>
      </c>
      <c r="D79" s="179" t="s">
        <v>497</v>
      </c>
      <c r="E79" s="196">
        <v>5</v>
      </c>
      <c r="F79" s="135">
        <v>3</v>
      </c>
      <c r="G79" s="181">
        <v>0.72</v>
      </c>
      <c r="H79" s="182">
        <v>-6808946.9000000004</v>
      </c>
      <c r="I79" s="183"/>
      <c r="J79" s="135">
        <v>3</v>
      </c>
      <c r="K79" s="184">
        <v>85.714285714285708</v>
      </c>
      <c r="L79" s="182">
        <f t="shared" si="3"/>
        <v>-567412.2416666667</v>
      </c>
      <c r="M79" s="95">
        <v>3</v>
      </c>
      <c r="N79" s="189">
        <v>0.4</v>
      </c>
      <c r="O79" s="275">
        <v>-2953890.07</v>
      </c>
      <c r="P79" s="185"/>
      <c r="Q79" s="95">
        <v>3</v>
      </c>
      <c r="R79" s="274">
        <v>71.428571428571431</v>
      </c>
      <c r="S79" s="195">
        <f t="shared" si="4"/>
        <v>-328210.00777777773</v>
      </c>
      <c r="T79" s="278" t="str">
        <f t="shared" si="5"/>
        <v>ผ่านเกณฑ์-แนวโน้มปสภ.ดีขึ้น</v>
      </c>
      <c r="V79" s="114" t="s">
        <v>511</v>
      </c>
      <c r="W79" s="73">
        <v>0</v>
      </c>
      <c r="X79" s="73">
        <v>0</v>
      </c>
      <c r="Y79" s="73">
        <v>1</v>
      </c>
      <c r="Z79" s="73" t="s">
        <v>512</v>
      </c>
    </row>
    <row r="80" spans="1:26" x14ac:dyDescent="0.4">
      <c r="A80" s="95">
        <v>76</v>
      </c>
      <c r="B80" s="179" t="s">
        <v>91</v>
      </c>
      <c r="C80" s="180" t="s">
        <v>17</v>
      </c>
      <c r="D80" s="179" t="s">
        <v>498</v>
      </c>
      <c r="E80" s="196">
        <v>5</v>
      </c>
      <c r="F80" s="135">
        <v>3</v>
      </c>
      <c r="G80" s="189">
        <v>0.32</v>
      </c>
      <c r="H80" s="182">
        <v>36366.559999999998</v>
      </c>
      <c r="I80" s="183"/>
      <c r="J80" s="135">
        <v>3</v>
      </c>
      <c r="K80" s="184">
        <v>57.142857142857139</v>
      </c>
      <c r="L80" s="182">
        <f t="shared" si="3"/>
        <v>3030.5466666666666</v>
      </c>
      <c r="M80" s="95">
        <v>3</v>
      </c>
      <c r="N80" s="189">
        <v>0.12</v>
      </c>
      <c r="O80" s="275">
        <v>-2291492.7000000002</v>
      </c>
      <c r="P80" s="185"/>
      <c r="Q80" s="95">
        <v>3</v>
      </c>
      <c r="R80" s="274">
        <v>71.428571428571431</v>
      </c>
      <c r="S80" s="195">
        <f t="shared" si="4"/>
        <v>-254610.30000000002</v>
      </c>
      <c r="T80" s="186" t="str">
        <f t="shared" si="5"/>
        <v>ผ่านเกณฑ์-แนวโน้มปสภ.ดีขึ้น</v>
      </c>
      <c r="V80" s="114" t="s">
        <v>511</v>
      </c>
      <c r="W80" s="73">
        <v>1</v>
      </c>
      <c r="X80" s="73">
        <v>0</v>
      </c>
      <c r="Y80" s="73">
        <v>0</v>
      </c>
      <c r="Z80" s="73" t="s">
        <v>512</v>
      </c>
    </row>
    <row r="81" spans="1:26" x14ac:dyDescent="0.4">
      <c r="A81" s="95">
        <v>77</v>
      </c>
      <c r="B81" s="179" t="s">
        <v>91</v>
      </c>
      <c r="C81" s="180" t="s">
        <v>18</v>
      </c>
      <c r="D81" s="179" t="s">
        <v>499</v>
      </c>
      <c r="E81" s="196">
        <v>6</v>
      </c>
      <c r="F81" s="135">
        <v>1</v>
      </c>
      <c r="G81" s="181">
        <v>1.69</v>
      </c>
      <c r="H81" s="182">
        <v>-5284163.63</v>
      </c>
      <c r="I81" s="183"/>
      <c r="J81" s="135">
        <v>1</v>
      </c>
      <c r="K81" s="184">
        <v>57.142857142857139</v>
      </c>
      <c r="L81" s="182">
        <f t="shared" si="3"/>
        <v>-440346.96916666668</v>
      </c>
      <c r="M81" s="95">
        <v>1</v>
      </c>
      <c r="N81" s="273">
        <v>0.8</v>
      </c>
      <c r="O81" s="275">
        <v>-9056760.6199999992</v>
      </c>
      <c r="P81" s="185"/>
      <c r="Q81" s="95">
        <v>1</v>
      </c>
      <c r="R81" s="274">
        <v>100</v>
      </c>
      <c r="S81" s="195">
        <f t="shared" si="4"/>
        <v>-1006306.7355555554</v>
      </c>
      <c r="T81" s="186" t="str">
        <f t="shared" si="5"/>
        <v>ผ่านเกณฑ์-แนวโน้มปสภ.ดีขึ้น</v>
      </c>
      <c r="V81" s="114" t="s">
        <v>511</v>
      </c>
      <c r="W81" s="73">
        <v>1</v>
      </c>
      <c r="X81" s="73">
        <v>0</v>
      </c>
      <c r="Y81" s="73">
        <v>0</v>
      </c>
      <c r="Z81" s="73" t="s">
        <v>512</v>
      </c>
    </row>
    <row r="82" spans="1:26" x14ac:dyDescent="0.4">
      <c r="A82" s="95">
        <v>78</v>
      </c>
      <c r="B82" s="179" t="s">
        <v>91</v>
      </c>
      <c r="C82" s="180" t="s">
        <v>19</v>
      </c>
      <c r="D82" s="179" t="s">
        <v>500</v>
      </c>
      <c r="E82" s="196">
        <v>9</v>
      </c>
      <c r="F82" s="135">
        <v>2</v>
      </c>
      <c r="G82" s="181">
        <v>0.55000000000000004</v>
      </c>
      <c r="H82" s="182">
        <v>-13716724.310000001</v>
      </c>
      <c r="I82" s="183"/>
      <c r="J82" s="135">
        <v>2</v>
      </c>
      <c r="K82" s="184">
        <v>71.428571428571431</v>
      </c>
      <c r="L82" s="182">
        <f t="shared" si="3"/>
        <v>-1143060.3591666666</v>
      </c>
      <c r="M82" s="95">
        <v>3</v>
      </c>
      <c r="N82" s="189">
        <v>0.26</v>
      </c>
      <c r="O82" s="275">
        <v>-5205650.71</v>
      </c>
      <c r="P82" s="185"/>
      <c r="Q82" s="95">
        <v>3</v>
      </c>
      <c r="R82" s="274">
        <v>85.714285714285708</v>
      </c>
      <c r="S82" s="195">
        <f t="shared" si="4"/>
        <v>-578405.63444444444</v>
      </c>
      <c r="T82" s="186" t="str">
        <f t="shared" si="5"/>
        <v>ผ่านเกณฑ์-แนวโน้มปสภ.ดีขึ้น</v>
      </c>
      <c r="V82" s="114" t="s">
        <v>511</v>
      </c>
      <c r="W82" s="73">
        <v>0</v>
      </c>
      <c r="X82" s="73">
        <v>0</v>
      </c>
      <c r="Y82" s="73">
        <v>1</v>
      </c>
      <c r="Z82" s="73" t="s">
        <v>512</v>
      </c>
    </row>
    <row r="83" spans="1:26" x14ac:dyDescent="0.4">
      <c r="A83" s="95">
        <v>79</v>
      </c>
      <c r="B83" s="179" t="s">
        <v>91</v>
      </c>
      <c r="C83" s="180" t="s">
        <v>20</v>
      </c>
      <c r="D83" s="179" t="s">
        <v>501</v>
      </c>
      <c r="E83" s="196">
        <v>13</v>
      </c>
      <c r="F83" s="135">
        <v>6</v>
      </c>
      <c r="G83" s="181">
        <v>0.52</v>
      </c>
      <c r="H83" s="182">
        <v>-36473754.979999997</v>
      </c>
      <c r="I83" s="192" t="s">
        <v>442</v>
      </c>
      <c r="J83" s="135">
        <v>6</v>
      </c>
      <c r="K83" s="184">
        <v>71.428571428571431</v>
      </c>
      <c r="L83" s="182">
        <f t="shared" si="3"/>
        <v>-3039479.5816666665</v>
      </c>
      <c r="M83" s="95">
        <v>3</v>
      </c>
      <c r="N83" s="189">
        <v>0.39</v>
      </c>
      <c r="O83" s="275">
        <v>-15026257.93</v>
      </c>
      <c r="P83" s="185"/>
      <c r="Q83" s="95">
        <v>3</v>
      </c>
      <c r="R83" s="274">
        <v>71.428571428571431</v>
      </c>
      <c r="S83" s="195">
        <f t="shared" si="4"/>
        <v>-1669584.2144444445</v>
      </c>
      <c r="T83" s="186" t="str">
        <f t="shared" si="5"/>
        <v>ผ่านเกณฑ์-แนวโน้มปสภ.ดีขึ้น</v>
      </c>
      <c r="V83" s="114" t="s">
        <v>511</v>
      </c>
      <c r="W83" s="73">
        <v>0</v>
      </c>
      <c r="X83" s="73">
        <v>0</v>
      </c>
      <c r="Y83" s="73">
        <v>1</v>
      </c>
      <c r="Z83" s="73" t="s">
        <v>512</v>
      </c>
    </row>
    <row r="84" spans="1:26" x14ac:dyDescent="0.4">
      <c r="A84" s="95">
        <v>80</v>
      </c>
      <c r="B84" s="179" t="s">
        <v>91</v>
      </c>
      <c r="C84" s="180" t="s">
        <v>21</v>
      </c>
      <c r="D84" s="179" t="s">
        <v>502</v>
      </c>
      <c r="E84" s="196">
        <v>6</v>
      </c>
      <c r="F84" s="135">
        <v>1</v>
      </c>
      <c r="G84" s="181">
        <v>2.2000000000000002</v>
      </c>
      <c r="H84" s="182">
        <v>-20845041.379999999</v>
      </c>
      <c r="I84" s="183"/>
      <c r="J84" s="135">
        <v>1</v>
      </c>
      <c r="K84" s="184">
        <v>57.142857142857139</v>
      </c>
      <c r="L84" s="182">
        <f t="shared" si="3"/>
        <v>-1737086.7816666665</v>
      </c>
      <c r="M84" s="95">
        <v>1</v>
      </c>
      <c r="N84" s="273">
        <v>1.6</v>
      </c>
      <c r="O84" s="275">
        <v>-3454651.35</v>
      </c>
      <c r="P84" s="185"/>
      <c r="Q84" s="95">
        <v>1</v>
      </c>
      <c r="R84" s="274">
        <v>71.428571428571431</v>
      </c>
      <c r="S84" s="195">
        <f t="shared" si="4"/>
        <v>-383850.15</v>
      </c>
      <c r="T84" s="186" t="str">
        <f t="shared" si="5"/>
        <v>ผ่านเกณฑ์-แนวโน้มปสภ.ดีขึ้น</v>
      </c>
      <c r="V84" s="114" t="s">
        <v>511</v>
      </c>
      <c r="W84" s="73">
        <v>1</v>
      </c>
      <c r="X84" s="73">
        <v>0</v>
      </c>
      <c r="Y84" s="73">
        <v>0</v>
      </c>
      <c r="Z84" s="73" t="s">
        <v>512</v>
      </c>
    </row>
    <row r="85" spans="1:26" x14ac:dyDescent="0.4">
      <c r="A85" s="95">
        <v>81</v>
      </c>
      <c r="B85" s="179" t="s">
        <v>91</v>
      </c>
      <c r="C85" s="180" t="s">
        <v>22</v>
      </c>
      <c r="D85" s="179" t="s">
        <v>503</v>
      </c>
      <c r="E85" s="196">
        <v>13</v>
      </c>
      <c r="F85" s="135">
        <v>1</v>
      </c>
      <c r="G85" s="181">
        <v>0.96</v>
      </c>
      <c r="H85" s="182">
        <v>-26225784.530000001</v>
      </c>
      <c r="I85" s="183"/>
      <c r="J85" s="135">
        <v>1</v>
      </c>
      <c r="K85" s="184">
        <v>85.714285714285708</v>
      </c>
      <c r="L85" s="182">
        <f t="shared" si="3"/>
        <v>-2185482.0441666669</v>
      </c>
      <c r="M85" s="95">
        <v>2</v>
      </c>
      <c r="N85" s="273">
        <v>0.59</v>
      </c>
      <c r="O85" s="275">
        <v>-9699162.8499999996</v>
      </c>
      <c r="P85" s="185"/>
      <c r="Q85" s="95">
        <v>2</v>
      </c>
      <c r="R85" s="276">
        <v>42.857142857142854</v>
      </c>
      <c r="S85" s="195">
        <f t="shared" si="4"/>
        <v>-1077684.7611111111</v>
      </c>
      <c r="T85" s="188" t="str">
        <f t="shared" si="5"/>
        <v>ผ่านเกณฑ์-แนวโน้มปสภ.ลดลง</v>
      </c>
      <c r="V85" s="114" t="s">
        <v>511</v>
      </c>
      <c r="W85" s="73">
        <v>0</v>
      </c>
      <c r="X85" s="73">
        <v>0</v>
      </c>
      <c r="Y85" s="73">
        <v>0</v>
      </c>
      <c r="Z85" s="73" t="s">
        <v>513</v>
      </c>
    </row>
    <row r="86" spans="1:26" x14ac:dyDescent="0.4">
      <c r="A86" s="95">
        <v>82</v>
      </c>
      <c r="B86" s="179" t="s">
        <v>91</v>
      </c>
      <c r="C86" s="180" t="s">
        <v>23</v>
      </c>
      <c r="D86" s="179" t="s">
        <v>504</v>
      </c>
      <c r="E86" s="196">
        <v>5</v>
      </c>
      <c r="F86" s="135">
        <v>6</v>
      </c>
      <c r="G86" s="181">
        <v>0.77</v>
      </c>
      <c r="H86" s="182">
        <v>-15015877.6</v>
      </c>
      <c r="I86" s="192" t="s">
        <v>442</v>
      </c>
      <c r="J86" s="135">
        <v>6</v>
      </c>
      <c r="K86" s="184">
        <v>85.714285714285708</v>
      </c>
      <c r="L86" s="182">
        <f t="shared" si="3"/>
        <v>-1251323.1333333333</v>
      </c>
      <c r="M86" s="95">
        <v>4</v>
      </c>
      <c r="N86" s="189">
        <v>0.34</v>
      </c>
      <c r="O86" s="275">
        <v>-7880681.6799999997</v>
      </c>
      <c r="P86" s="192" t="s">
        <v>442</v>
      </c>
      <c r="Q86" s="95">
        <v>4</v>
      </c>
      <c r="R86" s="274">
        <v>57.142857142857139</v>
      </c>
      <c r="S86" s="195">
        <f t="shared" si="4"/>
        <v>-875631.29777777777</v>
      </c>
      <c r="T86" s="279" t="str">
        <f t="shared" si="5"/>
        <v>ผ่านเกณฑ์-แนวโน้มปสภ.ลดลง</v>
      </c>
      <c r="V86" s="114" t="s">
        <v>511</v>
      </c>
      <c r="W86" s="73">
        <v>0</v>
      </c>
      <c r="X86" s="73">
        <v>0</v>
      </c>
      <c r="Y86" s="73">
        <v>0</v>
      </c>
      <c r="Z86" s="73" t="s">
        <v>513</v>
      </c>
    </row>
    <row r="87" spans="1:26" x14ac:dyDescent="0.4">
      <c r="A87" s="95">
        <v>83</v>
      </c>
      <c r="B87" s="179" t="s">
        <v>91</v>
      </c>
      <c r="C87" s="180" t="s">
        <v>24</v>
      </c>
      <c r="D87" s="179" t="s">
        <v>505</v>
      </c>
      <c r="E87" s="196">
        <v>5</v>
      </c>
      <c r="F87" s="135">
        <v>4</v>
      </c>
      <c r="G87" s="181">
        <v>0.54</v>
      </c>
      <c r="H87" s="182">
        <v>-9563692.2200000007</v>
      </c>
      <c r="I87" s="192" t="s">
        <v>442</v>
      </c>
      <c r="J87" s="135">
        <v>4</v>
      </c>
      <c r="K87" s="184">
        <v>57.142857142857139</v>
      </c>
      <c r="L87" s="182">
        <f t="shared" si="3"/>
        <v>-796974.35166666668</v>
      </c>
      <c r="M87" s="95">
        <v>3</v>
      </c>
      <c r="N87" s="189">
        <v>0.34</v>
      </c>
      <c r="O87" s="275">
        <v>-4546884.9000000004</v>
      </c>
      <c r="P87" s="185"/>
      <c r="Q87" s="95">
        <v>3</v>
      </c>
      <c r="R87" s="276">
        <v>42.857142857142854</v>
      </c>
      <c r="S87" s="195">
        <f t="shared" si="4"/>
        <v>-505209.43333333335</v>
      </c>
      <c r="T87" s="188" t="str">
        <f t="shared" si="5"/>
        <v>ผ่านเกณฑ์-แนวโน้มปสภ.ลดลง</v>
      </c>
      <c r="V87" s="114" t="s">
        <v>511</v>
      </c>
      <c r="W87" s="73">
        <v>0</v>
      </c>
      <c r="X87" s="73">
        <v>0</v>
      </c>
      <c r="Y87" s="73">
        <v>0</v>
      </c>
      <c r="Z87" s="73" t="s">
        <v>513</v>
      </c>
    </row>
    <row r="88" spans="1:26" x14ac:dyDescent="0.4">
      <c r="A88" s="95">
        <v>84</v>
      </c>
      <c r="B88" s="179" t="s">
        <v>91</v>
      </c>
      <c r="C88" s="180" t="s">
        <v>25</v>
      </c>
      <c r="D88" s="179" t="s">
        <v>506</v>
      </c>
      <c r="E88" s="196">
        <v>5</v>
      </c>
      <c r="F88" s="135">
        <v>1</v>
      </c>
      <c r="G88" s="181">
        <v>1.06</v>
      </c>
      <c r="H88" s="182">
        <v>-452744.43</v>
      </c>
      <c r="I88" s="183"/>
      <c r="J88" s="135">
        <v>1</v>
      </c>
      <c r="K88" s="184">
        <v>57.142857142857139</v>
      </c>
      <c r="L88" s="182">
        <f t="shared" si="3"/>
        <v>-37728.702499999999</v>
      </c>
      <c r="M88" s="95">
        <v>3</v>
      </c>
      <c r="N88" s="273">
        <v>0.51</v>
      </c>
      <c r="O88" s="275">
        <v>-2808972.85</v>
      </c>
      <c r="P88" s="185"/>
      <c r="Q88" s="95">
        <v>3</v>
      </c>
      <c r="R88" s="274">
        <v>71.428571428571431</v>
      </c>
      <c r="S88" s="195">
        <f t="shared" si="4"/>
        <v>-312108.09444444446</v>
      </c>
      <c r="T88" s="186" t="str">
        <f t="shared" si="5"/>
        <v>ผ่านเกณฑ์-แนวโน้มปสภ.ดีขึ้น</v>
      </c>
      <c r="V88" s="114" t="s">
        <v>511</v>
      </c>
      <c r="W88" s="73">
        <v>1</v>
      </c>
      <c r="X88" s="73">
        <v>0</v>
      </c>
      <c r="Y88" s="73">
        <v>0</v>
      </c>
      <c r="Z88" s="73" t="s">
        <v>512</v>
      </c>
    </row>
    <row r="89" spans="1:26" x14ac:dyDescent="0.4">
      <c r="A89" s="95">
        <v>85</v>
      </c>
      <c r="B89" s="179" t="s">
        <v>91</v>
      </c>
      <c r="C89" s="180" t="s">
        <v>26</v>
      </c>
      <c r="D89" s="179" t="s">
        <v>507</v>
      </c>
      <c r="E89" s="196">
        <v>5</v>
      </c>
      <c r="F89" s="135">
        <v>3</v>
      </c>
      <c r="G89" s="181">
        <v>0.82</v>
      </c>
      <c r="H89" s="182">
        <v>-9905845.4100000001</v>
      </c>
      <c r="I89" s="183"/>
      <c r="J89" s="135">
        <v>3</v>
      </c>
      <c r="K89" s="184">
        <v>85.714285714285708</v>
      </c>
      <c r="L89" s="182">
        <f t="shared" si="3"/>
        <v>-825487.11750000005</v>
      </c>
      <c r="M89" s="95">
        <v>2</v>
      </c>
      <c r="N89" s="273">
        <v>0.59</v>
      </c>
      <c r="O89" s="275">
        <v>-3301491.53</v>
      </c>
      <c r="P89" s="185"/>
      <c r="Q89" s="95">
        <v>2</v>
      </c>
      <c r="R89" s="274">
        <v>85.714285714285708</v>
      </c>
      <c r="S89" s="195">
        <f t="shared" si="4"/>
        <v>-366832.39222222217</v>
      </c>
      <c r="T89" s="186" t="str">
        <f t="shared" si="5"/>
        <v>ผ่านเกณฑ์-แนวโน้มปสภ.ดีขึ้น</v>
      </c>
      <c r="V89" s="114" t="s">
        <v>511</v>
      </c>
      <c r="W89" s="73">
        <v>0</v>
      </c>
      <c r="X89" s="73">
        <v>0</v>
      </c>
      <c r="Y89" s="73">
        <v>1</v>
      </c>
      <c r="Z89" s="73" t="s">
        <v>512</v>
      </c>
    </row>
    <row r="90" spans="1:26" x14ac:dyDescent="0.4">
      <c r="A90" s="95">
        <v>86</v>
      </c>
      <c r="B90" s="179" t="s">
        <v>91</v>
      </c>
      <c r="C90" s="180" t="s">
        <v>72</v>
      </c>
      <c r="D90" s="179" t="s">
        <v>508</v>
      </c>
      <c r="E90" s="196">
        <v>13</v>
      </c>
      <c r="F90" s="135">
        <v>6</v>
      </c>
      <c r="G90" s="189">
        <v>0.28999999999999998</v>
      </c>
      <c r="H90" s="182">
        <v>-32413352.489999998</v>
      </c>
      <c r="I90" s="191" t="s">
        <v>440</v>
      </c>
      <c r="J90" s="135">
        <v>6</v>
      </c>
      <c r="K90" s="184">
        <v>85.714285714285708</v>
      </c>
      <c r="L90" s="182">
        <f t="shared" si="3"/>
        <v>-2701112.7075</v>
      </c>
      <c r="M90" s="95">
        <v>3</v>
      </c>
      <c r="N90" s="189">
        <v>0.24</v>
      </c>
      <c r="O90" s="275">
        <v>-9596933.1600000001</v>
      </c>
      <c r="P90" s="185"/>
      <c r="Q90" s="95">
        <v>3</v>
      </c>
      <c r="R90" s="274">
        <v>85.714285714285708</v>
      </c>
      <c r="S90" s="195">
        <f t="shared" si="4"/>
        <v>-1066325.9066666667</v>
      </c>
      <c r="T90" s="186" t="str">
        <f t="shared" si="5"/>
        <v>ผ่านเกณฑ์-แนวโน้มปสภ.ดีขึ้น</v>
      </c>
      <c r="V90" s="114" t="s">
        <v>511</v>
      </c>
      <c r="W90" s="73">
        <v>0</v>
      </c>
      <c r="X90" s="73">
        <v>0</v>
      </c>
      <c r="Y90" s="73">
        <v>1</v>
      </c>
      <c r="Z90" s="73" t="s">
        <v>512</v>
      </c>
    </row>
    <row r="91" spans="1:26" x14ac:dyDescent="0.4">
      <c r="A91" s="95">
        <v>87</v>
      </c>
      <c r="B91" s="179" t="s">
        <v>91</v>
      </c>
      <c r="C91" s="180" t="s">
        <v>81</v>
      </c>
      <c r="D91" s="179" t="s">
        <v>509</v>
      </c>
      <c r="E91" s="196">
        <v>5</v>
      </c>
      <c r="F91" s="135">
        <v>5</v>
      </c>
      <c r="G91" s="181">
        <v>0.59</v>
      </c>
      <c r="H91" s="182">
        <v>-2132778.11</v>
      </c>
      <c r="I91" s="192" t="s">
        <v>442</v>
      </c>
      <c r="J91" s="135">
        <v>5</v>
      </c>
      <c r="K91" s="184">
        <v>71.428571428571431</v>
      </c>
      <c r="L91" s="182">
        <f t="shared" si="3"/>
        <v>-177731.50916666666</v>
      </c>
      <c r="M91" s="95">
        <v>2</v>
      </c>
      <c r="N91" s="273">
        <v>0.6</v>
      </c>
      <c r="O91" s="275">
        <v>1583556.82</v>
      </c>
      <c r="P91" s="185"/>
      <c r="Q91" s="95">
        <v>2</v>
      </c>
      <c r="R91" s="274">
        <v>71.428571428571431</v>
      </c>
      <c r="S91" s="195">
        <f t="shared" si="4"/>
        <v>175950.75777777779</v>
      </c>
      <c r="T91" s="277" t="str">
        <f t="shared" si="5"/>
        <v>ผ่านเกณฑ์-แนวโน้มปสภ.ดีขึ้น</v>
      </c>
      <c r="V91" s="114" t="s">
        <v>511</v>
      </c>
      <c r="W91" s="73">
        <v>0</v>
      </c>
      <c r="X91" s="73">
        <v>0</v>
      </c>
      <c r="Y91" s="73">
        <v>1</v>
      </c>
      <c r="Z91" s="73" t="s">
        <v>512</v>
      </c>
    </row>
    <row r="92" spans="1:26" x14ac:dyDescent="0.4">
      <c r="A92" s="95">
        <v>88</v>
      </c>
      <c r="B92" s="179" t="s">
        <v>91</v>
      </c>
      <c r="C92" s="180" t="s">
        <v>82</v>
      </c>
      <c r="D92" s="179" t="s">
        <v>510</v>
      </c>
      <c r="E92" s="196">
        <v>3</v>
      </c>
      <c r="F92" s="135">
        <v>1</v>
      </c>
      <c r="G92" s="181">
        <v>1.52</v>
      </c>
      <c r="H92" s="182">
        <v>-3755237.75</v>
      </c>
      <c r="I92" s="183"/>
      <c r="J92" s="135">
        <v>1</v>
      </c>
      <c r="K92" s="184">
        <v>71.428571428571431</v>
      </c>
      <c r="L92" s="182">
        <f t="shared" si="3"/>
        <v>-312936.47916666669</v>
      </c>
      <c r="M92" s="95">
        <v>1</v>
      </c>
      <c r="N92" s="273">
        <v>1.45</v>
      </c>
      <c r="O92" s="281">
        <v>791165.79</v>
      </c>
      <c r="P92" s="185"/>
      <c r="Q92" s="95">
        <v>1</v>
      </c>
      <c r="R92" s="274">
        <v>57.142857142857139</v>
      </c>
      <c r="S92" s="195">
        <f t="shared" si="4"/>
        <v>87907.31</v>
      </c>
      <c r="T92" s="278" t="str">
        <f t="shared" si="5"/>
        <v>ผ่านเกณฑ์-แนวโน้มปสภ.ดีขึ้น</v>
      </c>
      <c r="V92" s="114" t="s">
        <v>511</v>
      </c>
      <c r="W92" s="73">
        <v>0</v>
      </c>
      <c r="X92" s="73">
        <v>0</v>
      </c>
      <c r="Y92" s="73">
        <v>1</v>
      </c>
      <c r="Z92" s="73" t="s">
        <v>512</v>
      </c>
    </row>
  </sheetData>
  <mergeCells count="8">
    <mergeCell ref="F2:L2"/>
    <mergeCell ref="M2:T2"/>
    <mergeCell ref="V2:Z2"/>
    <mergeCell ref="Q3:T3"/>
    <mergeCell ref="A1:T1"/>
    <mergeCell ref="J3:L3"/>
    <mergeCell ref="F3:I3"/>
    <mergeCell ref="M3:P3"/>
  </mergeCells>
  <conditionalFormatting sqref="F5:F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1.1 Mapping MOPH </vt:lpstr>
      <vt:lpstr>1.2 Mapping R8</vt:lpstr>
      <vt:lpstr>2.สรุป Risk Score </vt:lpstr>
      <vt:lpstr>2.1 Risk Score MOPH</vt:lpstr>
      <vt:lpstr>2.2 Risk Score R8 NI</vt:lpstr>
      <vt:lpstr>2.2 Risk Score R8 EBITDA</vt:lpstr>
      <vt:lpstr>3. สรุป 7 Plus Efficiency </vt:lpstr>
      <vt:lpstr>3. 7 Plus Efficiency </vt:lpstr>
      <vt:lpstr>6. FEED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r8way 05</cp:lastModifiedBy>
  <cp:lastPrinted>2022-07-04T07:59:25Z</cp:lastPrinted>
  <dcterms:created xsi:type="dcterms:W3CDTF">2017-06-01T08:46:22Z</dcterms:created>
  <dcterms:modified xsi:type="dcterms:W3CDTF">2024-07-24T04:22:44Z</dcterms:modified>
</cp:coreProperties>
</file>