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Anniz ปีงบ 2567\Risk Score 67\8. พ.ค.67\"/>
    </mc:Choice>
  </mc:AlternateContent>
  <xr:revisionPtr revIDLastSave="0" documentId="13_ncr:1_{A87065D4-AFB5-45F6-B1C4-9D22D0350409}" xr6:coauthVersionLast="47" xr6:coauthVersionMax="47" xr10:uidLastSave="{00000000-0000-0000-0000-000000000000}"/>
  <bookViews>
    <workbookView xWindow="-108" yWindow="-108" windowWidth="23256" windowHeight="12456" tabRatio="873" activeTab="1" xr2:uid="{00000000-000D-0000-FFFF-FFFF00000000}"/>
  </bookViews>
  <sheets>
    <sheet name="1.1 Mapping MOPH " sheetId="125" r:id="rId1"/>
    <sheet name="1.2 Mapping R8" sheetId="126" r:id="rId2"/>
    <sheet name="2.สรุป Risk Score " sheetId="124" r:id="rId3"/>
    <sheet name="2.1 Risk Score MOPH" sheetId="121" r:id="rId4"/>
    <sheet name="2.2 Risk Score R8 NI" sheetId="122" r:id="rId5"/>
    <sheet name="2.2 Risk Score R8 EBITDA" sheetId="123" r:id="rId6"/>
    <sheet name="3. สรุป 7 Plus Efficiency " sheetId="128" r:id="rId7"/>
    <sheet name="3. 7 Plus Efficiency " sheetId="127" r:id="rId8"/>
    <sheet name="4.สรุป Unit Cost ราย จังหวัด" sheetId="119" r:id="rId9"/>
    <sheet name="4. Unit Cost ราย รพ." sheetId="61" r:id="rId10"/>
    <sheet name="6. FEED" sheetId="129" r:id="rId11"/>
    <sheet name="Sheet1" sheetId="120" state="hidden" r:id="rId12"/>
  </sheets>
  <externalReferences>
    <externalReference r:id="rId13"/>
  </externalReferences>
  <definedNames>
    <definedName name="_xlnm._FilterDatabase" localSheetId="9" hidden="1">'4. Unit Cost ราย รพ.'!$A$4:$U$102</definedName>
    <definedName name="data">'[1]งบทดลอง รพ.'!$A$2:$CL$438</definedName>
    <definedName name="data1">#REF!</definedName>
    <definedName name="NEW">#REF!</definedName>
    <definedName name="_xlnm.Print_Titles" localSheetId="9">'4. Unit Cost ราย รพ.'!$1:$4</definedName>
    <definedName name="test1">#REF!</definedName>
  </definedNames>
  <calcPr calcId="191029"/>
</workbook>
</file>

<file path=xl/calcChain.xml><?xml version="1.0" encoding="utf-8"?>
<calcChain xmlns="http://schemas.openxmlformats.org/spreadsheetml/2006/main">
  <c r="O95" i="126" l="1"/>
  <c r="N95" i="126"/>
  <c r="M95" i="126"/>
  <c r="L95" i="126"/>
  <c r="K95" i="126"/>
  <c r="J95" i="126"/>
  <c r="I95" i="126"/>
  <c r="H95" i="126"/>
  <c r="G95" i="126"/>
  <c r="F95" i="126"/>
  <c r="E95" i="126"/>
  <c r="AE105" i="127" l="1"/>
  <c r="AI105" i="127"/>
  <c r="AD105" i="127"/>
  <c r="AG105" i="127"/>
  <c r="AF105" i="127"/>
  <c r="AH105" i="127"/>
  <c r="AC105" i="127"/>
  <c r="S5" i="61" l="1"/>
  <c r="D9" i="119" l="1"/>
  <c r="D10" i="119"/>
  <c r="D11" i="119"/>
  <c r="D12" i="119"/>
  <c r="D13" i="119"/>
  <c r="D14" i="119"/>
  <c r="I15" i="119" l="1"/>
  <c r="C15" i="119"/>
  <c r="U75" i="61" l="1"/>
  <c r="S75" i="61"/>
  <c r="S82" i="61"/>
  <c r="T85" i="61"/>
  <c r="S87" i="61"/>
  <c r="S79" i="61"/>
  <c r="S86" i="61"/>
  <c r="S80" i="61"/>
  <c r="U85" i="61"/>
  <c r="S85" i="61"/>
  <c r="S89" i="61"/>
  <c r="S88" i="61"/>
  <c r="S76" i="61"/>
  <c r="S72" i="61"/>
  <c r="U81" i="61"/>
  <c r="S81" i="61"/>
  <c r="S84" i="61"/>
  <c r="S91" i="61"/>
  <c r="S83" i="61"/>
  <c r="S78" i="61"/>
  <c r="T75" i="61"/>
  <c r="S90" i="61"/>
  <c r="S92" i="61"/>
  <c r="S77" i="61"/>
  <c r="S73" i="61"/>
  <c r="T81" i="61"/>
  <c r="U72" i="61"/>
  <c r="U87" i="61"/>
  <c r="U90" i="61"/>
  <c r="U79" i="61"/>
  <c r="U77" i="61"/>
  <c r="U92" i="61"/>
  <c r="U80" i="61"/>
  <c r="U73" i="61"/>
  <c r="U83" i="61"/>
  <c r="T79" i="61" l="1"/>
  <c r="T82" i="61"/>
  <c r="T84" i="61"/>
  <c r="S74" i="61"/>
  <c r="U74" i="61"/>
  <c r="T90" i="61"/>
  <c r="U84" i="61"/>
  <c r="T73" i="61"/>
  <c r="T78" i="61"/>
  <c r="T91" i="61"/>
  <c r="T72" i="61"/>
  <c r="T83" i="61"/>
  <c r="T92" i="61"/>
  <c r="T88" i="61"/>
  <c r="T89" i="61"/>
  <c r="T76" i="61"/>
  <c r="U88" i="61"/>
  <c r="T80" i="61"/>
  <c r="T86" i="61"/>
  <c r="U91" i="61"/>
  <c r="U89" i="61"/>
  <c r="U86" i="61"/>
  <c r="U82" i="61"/>
  <c r="T74" i="61"/>
  <c r="T77" i="61"/>
  <c r="T87" i="61"/>
  <c r="U78" i="61"/>
  <c r="U76" i="61"/>
  <c r="U101" i="61" l="1"/>
  <c r="S101" i="61"/>
  <c r="T101" i="61"/>
  <c r="H14" i="119" l="1"/>
  <c r="E14" i="119" s="1"/>
  <c r="G14" i="119" l="1"/>
  <c r="S36" i="61" l="1"/>
  <c r="T26" i="61"/>
  <c r="T18" i="61"/>
  <c r="S66" i="61" l="1"/>
  <c r="T67" i="61"/>
  <c r="T71" i="61"/>
  <c r="T68" i="61"/>
  <c r="T70" i="61"/>
  <c r="T69" i="61"/>
  <c r="S68" i="61"/>
  <c r="S71" i="61"/>
  <c r="T66" i="61"/>
  <c r="S70" i="61"/>
  <c r="T62" i="61"/>
  <c r="S64" i="61"/>
  <c r="S57" i="61"/>
  <c r="S59" i="61"/>
  <c r="T65" i="61"/>
  <c r="T59" i="61"/>
  <c r="T58" i="61"/>
  <c r="S60" i="61"/>
  <c r="T64" i="61"/>
  <c r="T61" i="61"/>
  <c r="T63" i="61"/>
  <c r="T57" i="61"/>
  <c r="T60" i="61"/>
  <c r="S44" i="61"/>
  <c r="T48" i="61"/>
  <c r="T42" i="61"/>
  <c r="T49" i="61"/>
  <c r="T47" i="61"/>
  <c r="T54" i="61"/>
  <c r="T53" i="61"/>
  <c r="T44" i="61"/>
  <c r="T46" i="61"/>
  <c r="T56" i="61"/>
  <c r="T55" i="61"/>
  <c r="S49" i="61"/>
  <c r="S45" i="61"/>
  <c r="S50" i="61"/>
  <c r="S53" i="61"/>
  <c r="T43" i="61"/>
  <c r="T40" i="61"/>
  <c r="T41" i="61"/>
  <c r="T52" i="61"/>
  <c r="T45" i="61"/>
  <c r="S56" i="61"/>
  <c r="T50" i="61"/>
  <c r="T51" i="61"/>
  <c r="T39" i="61"/>
  <c r="S51" i="61"/>
  <c r="S35" i="61"/>
  <c r="T28" i="61"/>
  <c r="S37" i="61"/>
  <c r="T30" i="61"/>
  <c r="T31" i="61"/>
  <c r="T25" i="61"/>
  <c r="T34" i="61"/>
  <c r="T33" i="61"/>
  <c r="T32" i="61"/>
  <c r="T35" i="61"/>
  <c r="T29" i="61"/>
  <c r="T37" i="61"/>
  <c r="T38" i="61"/>
  <c r="T27" i="61"/>
  <c r="T17" i="61"/>
  <c r="T20" i="61"/>
  <c r="T24" i="61"/>
  <c r="U18" i="61"/>
  <c r="S18" i="61"/>
  <c r="S22" i="61"/>
  <c r="S19" i="61"/>
  <c r="T19" i="61"/>
  <c r="T23" i="61"/>
  <c r="T22" i="61"/>
  <c r="T21" i="61"/>
  <c r="S24" i="61"/>
  <c r="T15" i="61"/>
  <c r="S12" i="61"/>
  <c r="T11" i="61"/>
  <c r="T8" i="61"/>
  <c r="T10" i="61"/>
  <c r="T6" i="61"/>
  <c r="T16" i="61"/>
  <c r="T9" i="61"/>
  <c r="T13" i="61"/>
  <c r="T5" i="61"/>
  <c r="T12" i="61"/>
  <c r="T7" i="61"/>
  <c r="T14" i="61"/>
  <c r="S13" i="61"/>
  <c r="U53" i="61" l="1"/>
  <c r="U67" i="61"/>
  <c r="S67" i="61"/>
  <c r="U70" i="61"/>
  <c r="S69" i="61"/>
  <c r="U69" i="61"/>
  <c r="U49" i="61"/>
  <c r="T100" i="61"/>
  <c r="U71" i="61"/>
  <c r="U68" i="61"/>
  <c r="U66" i="61"/>
  <c r="S65" i="61"/>
  <c r="U65" i="61"/>
  <c r="T99" i="61"/>
  <c r="S62" i="61"/>
  <c r="U62" i="61"/>
  <c r="U59" i="61"/>
  <c r="U57" i="61"/>
  <c r="S61" i="61"/>
  <c r="U61" i="61"/>
  <c r="U60" i="61"/>
  <c r="U64" i="61"/>
  <c r="S58" i="61"/>
  <c r="U58" i="61"/>
  <c r="S63" i="61"/>
  <c r="U63" i="61"/>
  <c r="S46" i="61"/>
  <c r="U46" i="61"/>
  <c r="T98" i="61"/>
  <c r="S42" i="61"/>
  <c r="U42" i="61"/>
  <c r="S48" i="61"/>
  <c r="U48" i="61"/>
  <c r="U54" i="61"/>
  <c r="S54" i="61"/>
  <c r="S41" i="61"/>
  <c r="U41" i="61"/>
  <c r="S52" i="61"/>
  <c r="U52" i="61"/>
  <c r="S43" i="61"/>
  <c r="U43" i="61"/>
  <c r="U55" i="61"/>
  <c r="S55" i="61"/>
  <c r="U56" i="61"/>
  <c r="S40" i="61"/>
  <c r="U40" i="61"/>
  <c r="S47" i="61"/>
  <c r="U47" i="61"/>
  <c r="U50" i="61"/>
  <c r="S39" i="61"/>
  <c r="U39" i="61"/>
  <c r="U45" i="61"/>
  <c r="U44" i="61"/>
  <c r="U51" i="61"/>
  <c r="S34" i="61"/>
  <c r="U34" i="61"/>
  <c r="S33" i="61"/>
  <c r="U33" i="61"/>
  <c r="S38" i="61"/>
  <c r="U38" i="61"/>
  <c r="T36" i="61"/>
  <c r="U36" i="61"/>
  <c r="S29" i="61"/>
  <c r="U29" i="61"/>
  <c r="S27" i="61"/>
  <c r="U27" i="61"/>
  <c r="U32" i="61"/>
  <c r="S32" i="61"/>
  <c r="S31" i="61"/>
  <c r="U31" i="61"/>
  <c r="U19" i="61"/>
  <c r="U30" i="61"/>
  <c r="S30" i="61"/>
  <c r="U26" i="61"/>
  <c r="S26" i="61"/>
  <c r="U24" i="61"/>
  <c r="U22" i="61"/>
  <c r="U37" i="61"/>
  <c r="S28" i="61"/>
  <c r="U28" i="61"/>
  <c r="S25" i="61"/>
  <c r="U25" i="61"/>
  <c r="U35" i="61"/>
  <c r="S23" i="61"/>
  <c r="U23" i="61"/>
  <c r="S17" i="61"/>
  <c r="U17" i="61"/>
  <c r="U21" i="61"/>
  <c r="S21" i="61"/>
  <c r="U20" i="61"/>
  <c r="S20" i="61"/>
  <c r="U13" i="61"/>
  <c r="T96" i="61"/>
  <c r="S16" i="61"/>
  <c r="U16" i="61"/>
  <c r="S7" i="61"/>
  <c r="U7" i="61"/>
  <c r="S10" i="61"/>
  <c r="U10" i="61"/>
  <c r="S14" i="61"/>
  <c r="U14" i="61"/>
  <c r="S6" i="61"/>
  <c r="U6" i="61"/>
  <c r="S8" i="61"/>
  <c r="U8" i="61"/>
  <c r="T95" i="61"/>
  <c r="S11" i="61"/>
  <c r="U11" i="61"/>
  <c r="U12" i="61"/>
  <c r="U5" i="61"/>
  <c r="S9" i="61"/>
  <c r="U9" i="61"/>
  <c r="S15" i="61"/>
  <c r="U15" i="61"/>
  <c r="U95" i="61" l="1"/>
  <c r="T94" i="61"/>
  <c r="S100" i="61"/>
  <c r="U100" i="61"/>
  <c r="U99" i="61"/>
  <c r="S99" i="61"/>
  <c r="U98" i="61"/>
  <c r="S98" i="61"/>
  <c r="T97" i="61"/>
  <c r="S97" i="61"/>
  <c r="U97" i="61"/>
  <c r="U96" i="61"/>
  <c r="S96" i="61"/>
  <c r="U94" i="61"/>
  <c r="U93" i="61"/>
  <c r="S95" i="61"/>
  <c r="S94" i="61"/>
  <c r="H9" i="119" l="1"/>
  <c r="E9" i="119" s="1"/>
  <c r="H11" i="119"/>
  <c r="G11" i="119" s="1"/>
  <c r="H13" i="119"/>
  <c r="E13" i="119" s="1"/>
  <c r="G9" i="119" l="1"/>
  <c r="E11" i="119"/>
  <c r="H10" i="119"/>
  <c r="E10" i="119" s="1"/>
  <c r="G13" i="119"/>
  <c r="H12" i="119"/>
  <c r="E12" i="119" s="1"/>
  <c r="G10" i="119" l="1"/>
  <c r="G12" i="119"/>
  <c r="D8" i="119"/>
  <c r="H8" i="119" s="1"/>
  <c r="G8" i="119" s="1"/>
  <c r="F15" i="119"/>
  <c r="E8" i="119" l="1"/>
  <c r="D15" i="119"/>
  <c r="H15" i="119" l="1"/>
  <c r="G15" i="119" s="1"/>
  <c r="E15" i="119" l="1"/>
</calcChain>
</file>

<file path=xl/sharedStrings.xml><?xml version="1.0" encoding="utf-8"?>
<sst xmlns="http://schemas.openxmlformats.org/spreadsheetml/2006/main" count="5082" uniqueCount="697">
  <si>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</si>
  <si>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</si>
  <si>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</si>
  <si>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</si>
  <si>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</si>
  <si>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</si>
  <si>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</si>
  <si>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</si>
  <si>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</si>
  <si>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</si>
  <si>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</si>
  <si>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</si>
  <si>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</si>
  <si>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</si>
  <si>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</si>
  <si>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</si>
  <si>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</si>
  <si>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</si>
  <si>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</si>
  <si>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</si>
  <si>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</si>
  <si>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</si>
  <si>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</si>
  <si>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</si>
  <si>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</si>
  <si>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</si>
  <si>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</si>
  <si>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</si>
  <si>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</si>
  <si>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</si>
  <si>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</si>
  <si>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</si>
  <si>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</si>
  <si>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</si>
  <si>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</si>
  <si>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</si>
  <si>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</si>
  <si>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</si>
  <si>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</si>
  <si>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</si>
  <si>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</si>
  <si>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</si>
  <si>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</si>
  <si>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</si>
  <si>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</si>
  <si>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</si>
  <si>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</si>
  <si>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</si>
  <si>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</si>
  <si>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</si>
  <si>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</si>
  <si>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</si>
  <si>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</si>
  <si>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</si>
  <si>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</si>
  <si>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</si>
  <si>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</si>
  <si>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</si>
  <si>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</si>
  <si>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</si>
  <si>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</si>
  <si>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</si>
  <si>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</si>
  <si>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</si>
  <si>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</si>
  <si>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</si>
  <si>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</si>
  <si>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</si>
  <si>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</si>
  <si>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</si>
  <si>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</si>
  <si>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</si>
  <si>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</si>
  <si>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</si>
  <si>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</si>
  <si>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</si>
  <si>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</si>
  <si>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</si>
  <si>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</si>
  <si>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</si>
  <si>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</si>
  <si>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</si>
  <si>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</si>
  <si>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</si>
  <si>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</si>
  <si>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</si>
  <si>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</si>
  <si>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</si>
  <si>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</si>
  <si>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</si>
  <si>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</si>
  <si>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</si>
  <si>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</si>
  <si>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</si>
  <si>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</si>
  <si>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</si>
  <si>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</si>
  <si>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</si>
  <si>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</si>
  <si>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</si>
  <si>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</si>
  <si>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</si>
  <si>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</si>
  <si>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</si>
  <si>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รพ.นาวัง เฉลิมพระเกียรติ 80 พรรษา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</si>
  <si>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</si>
  <si>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</si>
  <si>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</si>
  <si>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</si>
  <si>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</si>
  <si>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</si>
  <si>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</si>
  <si>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</si>
  <si>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</si>
  <si>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</si>
  <si>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</si>
  <si>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</si>
  <si>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</si>
  <si>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</si>
  <si>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</si>
  <si>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</si>
  <si>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</si>
  <si>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</si>
  <si>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</si>
  <si>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รพร.บ้านดุง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</si>
  <si>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</si>
  <si>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</si>
  <si>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</si>
  <si>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</si>
  <si>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</si>
  <si>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</si>
  <si>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</si>
  <si>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</si>
  <si>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</si>
  <si>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</si>
  <si>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</si>
  <si>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</si>
  <si>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</si>
  <si>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</si>
  <si>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รพร.ด่านซ้าย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</si>
  <si>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</si>
  <si>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</si>
  <si>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</si>
  <si>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</si>
  <si>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</si>
  <si>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</si>
  <si>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</si>
  <si>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รพร.ท่าบ่อ</t>
  </si>
  <si>
    <t>รพ.สระใคร</t>
  </si>
  <si>
    <t>รพ.โพธิ์ตาก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</si>
  <si>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</si>
  <si>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</si>
  <si>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</si>
  <si>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</si>
  <si>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</si>
  <si>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</si>
  <si>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</si>
  <si>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</si>
  <si>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</si>
  <si>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</si>
  <si>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</si>
  <si>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</si>
  <si>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</si>
  <si>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</si>
  <si>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</si>
  <si>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</si>
  <si>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</si>
  <si>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</si>
  <si>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รพร.สว่างแดนดิน</t>
  </si>
  <si>
    <t>รพ.พระอาจารย์แบน  ธนากโร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</si>
  <si>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</si>
  <si>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</si>
  <si>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</si>
  <si>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</si>
  <si>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</si>
  <si>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</si>
  <si>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</si>
  <si>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</si>
  <si>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</si>
  <si>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</si>
  <si>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</si>
  <si>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รพร.ธาตุพนม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</si>
  <si>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</si>
  <si>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</si>
  <si>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</si>
  <si>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</si>
  <si>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</si>
  <si>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</si>
  <si>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</si>
  <si>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</si>
  <si>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</si>
  <si>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</si>
  <si>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</si>
  <si>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</si>
  <si>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</si>
  <si>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</si>
  <si>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</si>
  <si>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</si>
  <si>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</si>
  <si>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</si>
  <si>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</si>
  <si>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</si>
  <si>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</si>
  <si>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</si>
  <si>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</si>
  <si>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</si>
  <si>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</si>
  <si>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</si>
  <si>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</si>
  <si>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</si>
  <si>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</si>
  <si>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</si>
  <si>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</si>
  <si>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</si>
  <si>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</si>
  <si>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</si>
  <si>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</si>
  <si>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</si>
  <si>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</si>
  <si>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ผ่าน(แห่ง)</t>
  </si>
  <si>
    <t>ไม่ผ่าน(แห่ง)</t>
  </si>
  <si>
    <t>รวม(แห่ง)</t>
  </si>
  <si>
    <t>ไม่สมบูรณ์(แห่ง)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</si>
  <si>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</si>
  <si>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</si>
  <si>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</si>
  <si>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</si>
  <si>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เป้าหมาย: ไม่น้อยกว่าร้อยละ 85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</si>
  <si>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</si>
  <si>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</si>
  <si>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</si>
  <si>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</si>
  <si>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</si>
  <si>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</si>
  <si>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</si>
  <si>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</si>
  <si>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</si>
  <si>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</si>
  <si>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</si>
  <si>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</si>
  <si>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</si>
  <si>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</si>
  <si>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</si>
  <si>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</si>
  <si>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ห้วยเกิ้ง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</si>
  <si>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</si>
  <si>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</si>
  <si>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</si>
  <si>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</si>
  <si>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</si>
  <si>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</si>
  <si>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</si>
  <si>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</si>
  <si>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</si>
  <si>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</si>
  <si>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</si>
  <si>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</si>
  <si>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</si>
  <si>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</si>
  <si>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</si>
  <si>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</si>
  <si>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</si>
  <si>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</si>
  <si>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</si>
  <si>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</si>
  <si>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</si>
  <si>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</si>
  <si>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</si>
  <si>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</si>
  <si>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</si>
  <si>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</si>
  <si>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</si>
  <si>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</si>
  <si>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</si>
  <si>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</si>
  <si>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</si>
  <si>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</si>
  <si>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</si>
  <si>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</si>
  <si>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</si>
  <si>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</si>
  <si>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</si>
  <si>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</si>
  <si>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</si>
  <si>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</si>
  <si>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</si>
  <si>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</si>
  <si>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</si>
  <si>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</si>
  <si>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</si>
  <si>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</si>
  <si>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</si>
  <si>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</si>
  <si>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</si>
  <si>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</si>
  <si>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</si>
  <si>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</si>
  <si>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</si>
  <si>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</si>
  <si>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>โนนสัง, สุวรรณคูหา, นาวัง</t>
  </si>
  <si>
    <t>-</t>
  </si>
  <si>
    <t xml:space="preserve">หมายเหตุ ค่ากลางกลุ่ม เทียบค่ากลางจาก ไตรมาสที่ 2/2567 </t>
  </si>
  <si>
    <t>รพ.พระอาจารย์มั่นน ภูริทัตโต</t>
  </si>
  <si>
    <t>เดือนเมษายน ปีงบประมาณ 2567</t>
  </si>
  <si>
    <r>
      <t>ผลการคำนวนต้นทุนผุ้ป่วยนอกต่อครั้ง และ ต้นทุนผุ้ป่วยใน ต่อ AdjRW ยอดสะสม ตั้งแต่เดือนตุลาคม</t>
    </r>
    <r>
      <rPr>
        <b/>
        <sz val="14"/>
        <color rgb="FFFF0000"/>
        <rFont val="TH SarabunPSK"/>
        <family val="2"/>
      </rPr>
      <t>2566 - พฤษภาคม 2567  ข้อมูล ณ 15 มิถุนายน 67</t>
    </r>
  </si>
  <si>
    <t xml:space="preserve">เดือนพฤษภาคม ปีงบประมาณ 2567 </t>
  </si>
  <si>
    <t>บ้านแพง</t>
  </si>
  <si>
    <t>บึงกาฬ, เซกา</t>
  </si>
  <si>
    <t>เลย, นาแห้ว, เอราวัณ</t>
  </si>
  <si>
    <t>วานรนิวาส</t>
  </si>
  <si>
    <t>เอกสารแนบ 2.1</t>
  </si>
  <si>
    <t>ผลการวิเคราะห์วิกฤติทางการเงินระดับ 7 ระดับ  เขตสุขภาพที่ 8 เกณฑ์กระทรวงสาธารณสุข (NI)</t>
  </si>
  <si>
    <t>เดือน พฤษภาคม 2567</t>
  </si>
  <si>
    <t>ID</t>
  </si>
  <si>
    <t>Ket</t>
  </si>
  <si>
    <t>Province</t>
  </si>
  <si>
    <t>OrgID</t>
  </si>
  <si>
    <t>Org</t>
  </si>
  <si>
    <t>ServBed</t>
  </si>
  <si>
    <t>CapacityGroup</t>
  </si>
  <si>
    <t>CR</t>
  </si>
  <si>
    <t>QR</t>
  </si>
  <si>
    <t>Cash</t>
  </si>
  <si>
    <t>NWC</t>
  </si>
  <si>
    <t>NI+Depleciation</t>
  </si>
  <si>
    <t>Liquid Index</t>
  </si>
  <si>
    <t>Status Index</t>
  </si>
  <si>
    <t>Survival Index</t>
  </si>
  <si>
    <t>Months</t>
  </si>
  <si>
    <t>Risk Scoring</t>
  </si>
  <si>
    <t>NI/เดือน</t>
  </si>
  <si>
    <t>NWC/NI เฉลี่ยต่อเดือน</t>
  </si>
  <si>
    <t>NWC/ค่าใช้จ่าย เฉลี่ยต่อเดือน</t>
  </si>
  <si>
    <t>NWC (บาท)/POP</t>
  </si>
  <si>
    <t>Service Plan</t>
  </si>
  <si>
    <t>Group ID MOPH</t>
  </si>
  <si>
    <t>ร่าง Group ID R8way</t>
  </si>
  <si>
    <t xml:space="preserve">เงินสดและรายการเทียบเท่าเงินสด </t>
  </si>
  <si>
    <t>เงินสดและรายการเทียบเท่าเงินสด (เงินบำรุง)</t>
  </si>
  <si>
    <t>หนี้สินหมุนเวียน</t>
  </si>
  <si>
    <t>เงินบำรุงคงเหลือ  (หักหนี้แล้ว)</t>
  </si>
  <si>
    <t>ลูกหนี้ค่ารักษาพยาบาล</t>
  </si>
  <si>
    <t>เจ้าหนี้การค้า บุคคลภายนอก</t>
  </si>
  <si>
    <t>เจ้าหนี้ หน่วยงานภาครัฐ</t>
  </si>
  <si>
    <t>เจ้าหนี้ ยา</t>
  </si>
  <si>
    <t>เจ้าหนี้ วัสดุการแพทย์ทั่วไป</t>
  </si>
  <si>
    <t>เจ้าหนี้ วัสดุวิทยาศาสตร์และการแพทย์</t>
  </si>
  <si>
    <t>เจ้าหนี้ วัสดุ/ครุภัณฑ์ ทุกประเภท</t>
  </si>
  <si>
    <t>เจ้าหนี้ งบลงทุน UC</t>
  </si>
  <si>
    <t>รวมเจ้าหนี้การค้า</t>
  </si>
  <si>
    <t>รวมเจ้าหนี้ค่าจ้างเหมา LAB, X-Ray</t>
  </si>
  <si>
    <t>เจ้าหนี้ค่ารักษาตามจ่าย</t>
  </si>
  <si>
    <t>(รวมเงินงบประมาณ)</t>
  </si>
  <si>
    <t>(ไม่รวมเงินงบประมาณ)</t>
  </si>
  <si>
    <t>&gt;1.5</t>
  </si>
  <si>
    <t>&gt;1.0</t>
  </si>
  <si>
    <t>&gt;0.8</t>
  </si>
  <si>
    <t>&gt;0</t>
  </si>
  <si>
    <t>[1]</t>
  </si>
  <si>
    <t>[2]</t>
  </si>
  <si>
    <t>[3]</t>
  </si>
  <si>
    <t>[4] = [2]-[3]</t>
  </si>
  <si>
    <t>[5]</t>
  </si>
  <si>
    <t>[6]</t>
  </si>
  <si>
    <t>[7]</t>
  </si>
  <si>
    <t>[8]</t>
  </si>
  <si>
    <t>[9]</t>
  </si>
  <si>
    <t>[10]</t>
  </si>
  <si>
    <t>[11]</t>
  </si>
  <si>
    <t>[12]</t>
  </si>
  <si>
    <t>[13]=[6]+[7]+[8]+[9]+[10]+[11]+[12]</t>
  </si>
  <si>
    <t>[14]</t>
  </si>
  <si>
    <t>[15]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</si>
  <si>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</si>
  <si>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</si>
  <si>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</si>
  <si>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</si>
  <si>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</si>
  <si>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</si>
  <si>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</si>
  <si>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</si>
  <si>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</si>
  <si>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</si>
  <si>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</si>
  <si>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วังยาง,รพช.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</si>
  <si>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</si>
  <si>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</si>
  <si>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</si>
  <si>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</si>
  <si>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</si>
  <si>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</si>
  <si>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</si>
  <si>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</si>
  <si>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</si>
  <si>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</si>
  <si>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</si>
  <si>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</si>
  <si>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</si>
  <si>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</si>
  <si>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</si>
  <si>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</si>
  <si>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</si>
  <si>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</si>
  <si>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</si>
  <si>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</si>
  <si>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</si>
  <si>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</si>
  <si>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</si>
  <si>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</si>
  <si>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</si>
  <si>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</si>
  <si>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</si>
  <si>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</si>
  <si>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</si>
  <si>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วานรนิวาส,รพท.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</si>
  <si>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</si>
  <si>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</si>
  <si>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</si>
  <si>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</si>
  <si>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</si>
  <si>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</si>
  <si>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</si>
  <si>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</si>
  <si>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</si>
  <si>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</si>
  <si>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</si>
  <si>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</si>
  <si>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</si>
  <si>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</si>
  <si>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สมเด็จพระยุพราชท่าบ่อ,รพท.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</si>
  <si>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</si>
  <si>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</si>
  <si>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</si>
  <si>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</si>
  <si>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</si>
  <si>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</si>
  <si>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</si>
  <si>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</si>
  <si>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</si>
  <si>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</si>
  <si>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</si>
  <si>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</si>
  <si>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</si>
  <si>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</si>
  <si>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</si>
  <si>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</si>
  <si>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</si>
  <si>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</si>
  <si>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</si>
  <si>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</si>
  <si>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</si>
  <si>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</si>
  <si>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</si>
  <si>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</si>
  <si>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</si>
  <si>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</si>
  <si>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</si>
  <si>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</si>
  <si>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</si>
  <si>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</si>
  <si>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</si>
  <si>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/>
  </si>
  <si>
    <t>ผลการวิเคราะห์วิกฤติทางการเงินระดับ 7 ระดับ เขตสุขภาพที่ 8 เกณฑ์เขตสุขภาพที่ 8 (NI)</t>
  </si>
  <si>
    <t>StatusIndex</t>
  </si>
  <si>
    <t>Group ID R8way</t>
  </si>
  <si>
    <t>เอกสารแนบ 2.3</t>
  </si>
  <si>
    <t>ผลการวิเคราะห์วิกฤติทางการเงินระดับ 7  ระดับ เขตสุขภาพที่ 8 (EBITDA)</t>
  </si>
  <si>
    <t>EBITDA R8WAY</t>
  </si>
  <si>
    <t>EBITDA R8WAY/เดือน</t>
  </si>
  <si>
    <t>NWC/EBITDA R8WAY เฉลี่ยต่อเดือน</t>
  </si>
  <si>
    <t>สรุปผลการวิเคราะห์ความเสี่ยงด้านการเงินการคลัง Risk Score 7  (3 เกณฑ์การประเมิน) ดังนี้</t>
  </si>
  <si>
    <t>Risk Score ระดับ 0 - 7</t>
  </si>
  <si>
    <t>เกณฑ์กระทรวง  (NI)</t>
  </si>
  <si>
    <t>เกณฑ์เขต 8  (NI)</t>
  </si>
  <si>
    <t>เกณฑ์เขต 8  (EBITDA)</t>
  </si>
  <si>
    <t>จำนวน (แห่ง)</t>
  </si>
  <si>
    <t>วังยาง, วังสะพุง, ผาขาว, ศรีเชียงใหม่</t>
  </si>
  <si>
    <t>ศรีเชียงใหม่</t>
  </si>
  <si>
    <t>เอกสารแนบ 2.2</t>
  </si>
  <si>
    <t xml:space="preserve">ตารางผลการวิเคราะห์วิกฤติทางการเงินระดับ7 (RiskScoring Plus) </t>
  </si>
  <si>
    <t xml:space="preserve">ข้อมูลวิเคราะห์วิกฤติทางการเงินระดับ7 (RiskScoring Plus) </t>
  </si>
  <si>
    <t>ผลการดำเนินงาน</t>
  </si>
  <si>
    <t>สรุปผลการประเมิน 7 PLUS</t>
  </si>
  <si>
    <t>ค่ากลางกลุ่ม 7 Plus Efficiency Score ไตรมาสที่ 2/2567  ข้อมูลจาก กองเศรษฐกิจสุขภาพ</t>
  </si>
  <si>
    <t>ขนาดเตียง</t>
  </si>
  <si>
    <t>NI MOPH</t>
  </si>
  <si>
    <t>EBITDA MOPH</t>
  </si>
  <si>
    <t>เงินบำรุงคงเหลือ(หักหนี้แล้ว)</t>
  </si>
  <si>
    <t>ค่าเฉลี่ยของ Operating Margin % (Q1Y67)</t>
  </si>
  <si>
    <t>ค่าเฉลี่ยของ Return on Asset % (Q1Y67)</t>
  </si>
  <si>
    <t>A Payment Period</t>
  </si>
  <si>
    <t>A Collection Period-UC</t>
  </si>
  <si>
    <t>A Collection Period -CSMBS</t>
  </si>
  <si>
    <t>A Collection Period-SSS</t>
  </si>
  <si>
    <t>Inventory Management</t>
  </si>
  <si>
    <t>Operating Margin</t>
  </si>
  <si>
    <t>Return on Asset</t>
  </si>
  <si>
    <t>รวมคะแนน</t>
  </si>
  <si>
    <t>GradePlus</t>
  </si>
  <si>
    <t>RG +</t>
  </si>
  <si>
    <t>ผลการประเมิน</t>
  </si>
  <si>
    <t>ค่าเฉลี่ย ของ Operating Margin %</t>
  </si>
  <si>
    <t>ค่าเฉลี่ย ของ Return on Asset %</t>
  </si>
  <si>
    <t>ผลงาน</t>
  </si>
  <si>
    <t>ค่ากลาง</t>
  </si>
  <si>
    <t xml:space="preserve"> (IF Cash &gt;0.8 =90 วัน, IF Cash &lt;=0.8 = 180 วัน)</t>
  </si>
  <si>
    <t>60 วัน</t>
  </si>
  <si>
    <t>120 วัน</t>
  </si>
  <si>
    <t>รวม</t>
  </si>
  <si>
    <t>1</t>
  </si>
  <si>
    <t>0</t>
  </si>
  <si>
    <t>B-</t>
  </si>
  <si>
    <t>0 B-</t>
  </si>
  <si>
    <t>C</t>
  </si>
  <si>
    <t>1 C</t>
  </si>
  <si>
    <t>C-</t>
  </si>
  <si>
    <t>1 C-</t>
  </si>
  <si>
    <t>0 C-</t>
  </si>
  <si>
    <t>1 B-</t>
  </si>
  <si>
    <t>0 C</t>
  </si>
  <si>
    <t>2 C-</t>
  </si>
  <si>
    <t>B</t>
  </si>
  <si>
    <t>2 B</t>
  </si>
  <si>
    <t>A-</t>
  </si>
  <si>
    <t>1 A-</t>
  </si>
  <si>
    <t>0 B</t>
  </si>
  <si>
    <t>1 B</t>
  </si>
  <si>
    <t>2 A</t>
  </si>
  <si>
    <t>3 A-</t>
  </si>
  <si>
    <t>2 C</t>
  </si>
  <si>
    <t>0 A</t>
  </si>
  <si>
    <t>0 A-</t>
  </si>
  <si>
    <t>1 A</t>
  </si>
  <si>
    <t>2 B-</t>
  </si>
  <si>
    <t>D</t>
  </si>
  <si>
    <t>0 D</t>
  </si>
  <si>
    <t>2 D</t>
  </si>
  <si>
    <t>1 D</t>
  </si>
  <si>
    <t>2 A-</t>
  </si>
  <si>
    <t>3 C-</t>
  </si>
  <si>
    <t xml:space="preserve">สรุปผลการวิเคราะห์วิกฤตทางการเงินระดับ 7  (7 Plus Efficiency Score) </t>
  </si>
  <si>
    <t>หมายเหตุ ค่ากลาง 1. Operating Margin และ 2. Return on Asset  เทียบค่ากลางจาก ไตรมาสที่ 2/2567</t>
  </si>
  <si>
    <t>ข้อมูล ณ กันยายน 2566</t>
  </si>
  <si>
    <t>ข้อมูล ณ พฤษภาคม 2567</t>
  </si>
  <si>
    <t xml:space="preserve">เงื่อนไขการประเมินกลุ่ม FEED </t>
  </si>
  <si>
    <t>Screening Parameter</t>
  </si>
  <si>
    <t>ผลการประเมินกลุ่ม FEED</t>
  </si>
  <si>
    <t xml:space="preserve">ผลการประเมินกลุ่ม FEED </t>
  </si>
  <si>
    <t>Risk NI R8</t>
  </si>
  <si>
    <t>Cash Ratio MOPH (&lt;0.5)</t>
  </si>
  <si>
    <t>Intervention</t>
  </si>
  <si>
    <t>Risk NI - R8</t>
  </si>
  <si>
    <t xml:space="preserve">% Efficiency </t>
  </si>
  <si>
    <t>EBITDA R8 ต่อเดือน</t>
  </si>
  <si>
    <t>Cash Ratio R8 (&lt;0.5)</t>
  </si>
  <si>
    <t>EBITDA R8</t>
  </si>
  <si>
    <t>กลุ่ม FEED เปรียบเทียบแนวโน้ม เดือน กันยายน 2566</t>
  </si>
  <si>
    <t>% Efficiency</t>
  </si>
  <si>
    <t xml:space="preserve"> นครพนม </t>
  </si>
  <si>
    <t xml:space="preserve"> ปลาปาก </t>
  </si>
  <si>
    <t xml:space="preserve"> ท่าอุเทน </t>
  </si>
  <si>
    <t xml:space="preserve"> บ้านแพง </t>
  </si>
  <si>
    <t xml:space="preserve"> นาทม </t>
  </si>
  <si>
    <t xml:space="preserve"> เรณูนคร </t>
  </si>
  <si>
    <t xml:space="preserve"> นาแก </t>
  </si>
  <si>
    <t xml:space="preserve"> ศรีสงคราม </t>
  </si>
  <si>
    <t xml:space="preserve"> นาหว้า </t>
  </si>
  <si>
    <t xml:space="preserve"> โพนสวรรค์ </t>
  </si>
  <si>
    <t xml:space="preserve">ธาตุพนม </t>
  </si>
  <si>
    <t>FIT + LOI</t>
  </si>
  <si>
    <t xml:space="preserve"> วังยาง </t>
  </si>
  <si>
    <t>FIT</t>
  </si>
  <si>
    <t>พรเจริญ</t>
  </si>
  <si>
    <t>โซ่พิสัย</t>
  </si>
  <si>
    <t>เซกา</t>
  </si>
  <si>
    <t>ปากคาด</t>
  </si>
  <si>
    <t>บึงโขงหลง</t>
  </si>
  <si>
    <t>ศรีวิไล</t>
  </si>
  <si>
    <t>บุ่งคล้า</t>
  </si>
  <si>
    <t>นาด้วง</t>
  </si>
  <si>
    <t>เชียงคาน</t>
  </si>
  <si>
    <t>ปากชม</t>
  </si>
  <si>
    <t>นาแห้ว</t>
  </si>
  <si>
    <t>ภูเรือ</t>
  </si>
  <si>
    <t>ท่าลี่</t>
  </si>
  <si>
    <t>วังสะพุง</t>
  </si>
  <si>
    <t>ภูกระดึง</t>
  </si>
  <si>
    <t>ภูหลวง</t>
  </si>
  <si>
    <t>ผาขาว</t>
  </si>
  <si>
    <t>เฝ้าระวัง</t>
  </si>
  <si>
    <t>ด่านซ้าย</t>
  </si>
  <si>
    <t>เอราวัณ</t>
  </si>
  <si>
    <t>หนองหิน</t>
  </si>
  <si>
    <t>กุสุมาลย์</t>
  </si>
  <si>
    <t>กุดบาก</t>
  </si>
  <si>
    <t xml:space="preserve">พระ อจ.ฝั้นฯ </t>
  </si>
  <si>
    <t>พังโคน</t>
  </si>
  <si>
    <t>วาริชภูมิ</t>
  </si>
  <si>
    <t>นิคมน้ำอูน</t>
  </si>
  <si>
    <t>คำตากล้า</t>
  </si>
  <si>
    <t>พระ อจ.มั่นฯ</t>
  </si>
  <si>
    <t>อากาศอำนวย</t>
  </si>
  <si>
    <t>ส่องดาว</t>
  </si>
  <si>
    <t>เต่างอย</t>
  </si>
  <si>
    <t>โคกศรีสุพรรณ</t>
  </si>
  <si>
    <t>เจริญศิลป์</t>
  </si>
  <si>
    <t>โพนนาแก้ว</t>
  </si>
  <si>
    <t xml:space="preserve">สว่างแดนดิน </t>
  </si>
  <si>
    <t xml:space="preserve">พระ อจ.แบนฯ </t>
  </si>
  <si>
    <t>โพนพิสัย</t>
  </si>
  <si>
    <t>สังคม</t>
  </si>
  <si>
    <t>ท่าบ่อ</t>
  </si>
  <si>
    <t>สระใคร</t>
  </si>
  <si>
    <t>โพธิ์ตาก</t>
  </si>
  <si>
    <t>เฝ้าไร่</t>
  </si>
  <si>
    <t>รัตนวาปี</t>
  </si>
  <si>
    <t>นากลาง</t>
  </si>
  <si>
    <t>โนนสัง</t>
  </si>
  <si>
    <t>ศรีบุญเรือง</t>
  </si>
  <si>
    <t>สุวรรณคูหา</t>
  </si>
  <si>
    <t>นาวังฯ</t>
  </si>
  <si>
    <t>กุดจับ</t>
  </si>
  <si>
    <t>หนองวัวซอ</t>
  </si>
  <si>
    <t>กุมภวาปี</t>
  </si>
  <si>
    <t>โนนสะอาด</t>
  </si>
  <si>
    <t>หนองหาน</t>
  </si>
  <si>
    <t>ทุ่งฝน</t>
  </si>
  <si>
    <t>ไชยวาน</t>
  </si>
  <si>
    <t>ศรีธาตุ</t>
  </si>
  <si>
    <t>วังสามหมอ</t>
  </si>
  <si>
    <t>บ้านผือ</t>
  </si>
  <si>
    <t>น้ำโสม</t>
  </si>
  <si>
    <t>เพ็ญ</t>
  </si>
  <si>
    <t>สร้างคอม</t>
  </si>
  <si>
    <t>หนองแสง</t>
  </si>
  <si>
    <t>นายูง</t>
  </si>
  <si>
    <t>พิบูลย์รักษ์</t>
  </si>
  <si>
    <t>บ้านดุง</t>
  </si>
  <si>
    <t>กู่แก้ว</t>
  </si>
  <si>
    <t>ประจักษ์ฯ</t>
  </si>
  <si>
    <t>ผ่านเกณฑ์-แนวโน้มปสภ.ดีขึ้น</t>
  </si>
  <si>
    <t>ผ่านเกณฑ์</t>
  </si>
  <si>
    <t>-แนวโน้มปสภ.ดีขึ้น</t>
  </si>
  <si>
    <t>ผ่านเกณฑ์-แนวโน้มปสภ.ลดลง</t>
  </si>
  <si>
    <t>-แนวโน้มปสภ.ลดลง</t>
  </si>
  <si>
    <t>ไม่ผ่านเกณฑ์-แนวโน้มปสภ.ดีขึ้น</t>
  </si>
  <si>
    <t>ไม่ผ่านเกณฑ์</t>
  </si>
  <si>
    <t>ตาราง FEED เดือน พฤษภาคม2567</t>
  </si>
  <si>
    <t>Group MOPH</t>
  </si>
  <si>
    <t>เอกสารแนบ 1.1</t>
  </si>
  <si>
    <t>รายงานสรุปผลการตรวจสอบงบทดลองจากระบบอิเล็กทรอนิกส์ สป.สธ. เดือน พฤษภาคม 2567</t>
  </si>
  <si>
    <t>ข้อมูล ณ วันที่ 11 มิถุนายน 2567</t>
  </si>
  <si>
    <t>เกณฑ์การตรวจสอบงบทดลองเบื้องต้น เฉพาะรพ.แม่ข่าย ไม่น้อยกว่าร้อยละ 100</t>
  </si>
  <si>
    <t>ข้อมูลจาก หน้าเวป https://hfo.moph.go.th/</t>
  </si>
  <si>
    <t>ชื่อหน่วยบริการ</t>
  </si>
  <si>
    <t>สมเด็จพระยุพราชธาตุพนม,รพร.</t>
  </si>
  <si>
    <t>สมเด็จพระยุพราชด่านซ้าย,รพร.</t>
  </si>
  <si>
    <t>สมเด็จพระยุพราชท่าบ่อ,รพร.</t>
  </si>
  <si>
    <t>หนองหาน,รพท.</t>
  </si>
  <si>
    <t>สมเด็จพระยุพราชบ้านดุง,รพร.</t>
  </si>
  <si>
    <t>เอกสารแนบ 1.2</t>
  </si>
  <si>
    <t>รายงานผลคะแนนการตรวจสอบงบทดลอง Electronic หน่วยบริการ เขตสุขภาพที่ 8 เดือน พฤษภาคม 2567</t>
  </si>
  <si>
    <t>เรื่องที่ 1</t>
  </si>
  <si>
    <t>เรื่องที่ 2</t>
  </si>
  <si>
    <t>เรื่องที่ 3</t>
  </si>
  <si>
    <t>เรื่องที่ 4</t>
  </si>
  <si>
    <t>เรื่องที่ 5</t>
  </si>
  <si>
    <t>เรื่องที่ 6</t>
  </si>
  <si>
    <t>เรื่องที่ 7</t>
  </si>
  <si>
    <t>เรื่องที่ 8</t>
  </si>
  <si>
    <t>เรื่องที่ 9</t>
  </si>
  <si>
    <t>เรื่องที่ 10</t>
  </si>
  <si>
    <t>คะแนนรวม</t>
  </si>
  <si>
    <t>เกรด</t>
  </si>
  <si>
    <t>ตรวจสอบเรื่องกระทบยอดบัญชี</t>
  </si>
  <si>
    <t>การตั้งค่าเผื่อหนี้สงสัยจะสูญ และค่าเผื่อหนี้สงสัยจะสูญกับหนี้สงสัยจะสูญ</t>
  </si>
  <si>
    <t>จับคู่ความสัมลูกหนี้-รายได้ระหว่างเดือน</t>
  </si>
  <si>
    <t>ความสัมพันธ์ของสินทรัพย์ถาวรกับค่าเสื่อมราคา</t>
  </si>
  <si>
    <t>จับคู่บัญชีค่าเสื่อมราคาสะสม และค่าเสื่อมราคา ระหว่างเดือน</t>
  </si>
  <si>
    <t>บัญชีพัก ต้องไม่มียอดคงค้าง (ตามเกณฑ์ประเมินด้านบัญชีของกรมบัญชีกลาง)</t>
  </si>
  <si>
    <t>จับคู่วัสดุ-เจ้าหนี้ระหว่างเดือน</t>
  </si>
  <si>
    <t xml:space="preserve">ความครอบคลุมการตรวจอิเล็กทรอนิกส์กระทรวง </t>
  </si>
  <si>
    <t>วิเคราะห์รายงานทางการเงิน สป.สธ.</t>
  </si>
  <si>
    <t>คะแนนเต็ม</t>
  </si>
  <si>
    <t>คะแนน</t>
  </si>
  <si>
    <t>11040 บึงกาฬ,รพท_</t>
  </si>
  <si>
    <t>11041 พรเจริญ,รพช_</t>
  </si>
  <si>
    <t>11043 โซ่พิสัย,รพช_</t>
  </si>
  <si>
    <t>11046 เซกา,รพช_</t>
  </si>
  <si>
    <t>11047 ปากคาด,รพช_</t>
  </si>
  <si>
    <t>11048 บึงโขงหลง,รพช_</t>
  </si>
  <si>
    <t>11049 ศรีวิไล,รพช_</t>
  </si>
  <si>
    <t>11050 บุ่งคล้า,รพช_</t>
  </si>
  <si>
    <t>ไม่ออกเกรด</t>
  </si>
  <si>
    <t>วานรนิวาส,รพช.</t>
  </si>
  <si>
    <t>สมเด็จพระยุพราชท่าบ่อ,รพช.</t>
  </si>
  <si>
    <t>คะแนนเฉลี่ยภาพเขต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</si>
</sst>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###0;###0"/>
    <numFmt numFmtId="190" formatCode="###0.00;###0.00"/>
    <numFmt numFmtId="191" formatCode="#,##0.00;#,##0.00"/>
    <numFmt numFmtId="192" formatCode="0.00_ ;[Red]\-0.00\ "/>
    <numFmt numFmtId="193" formatCode="0_ ;[Red]\-0\ "/>
    <numFmt numFmtId="194" formatCode="#,##0_ ;[Red]\-#,##0\ "/>
  </numFmts>
  <fonts count="6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b/>
      <sz val="18"/>
      <color theme="1"/>
      <name val="TH Niramit AS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color rgb="FFFF0000"/>
      <name val="TH SarabunPSK"/>
      <family val="2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b/>
      <sz val="12"/>
      <color theme="1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b/>
      <sz val="22"/>
      <color theme="1"/>
      <name val="TH SarabunPSK"/>
      <family val="2"/>
    </font>
    <font>
      <b/>
      <sz val="24"/>
      <color theme="1"/>
      <name val="Prompt"/>
    </font>
    <font>
      <b/>
      <sz val="20"/>
      <color theme="1"/>
      <name val="Prompt"/>
    </font>
    <font>
      <b/>
      <sz val="18"/>
      <color theme="1"/>
      <name val="Prompt"/>
    </font>
    <font>
      <b/>
      <sz val="20"/>
      <name val="Prompt"/>
    </font>
    <font>
      <b/>
      <sz val="20"/>
      <color theme="0"/>
      <name val="Prompt"/>
    </font>
    <font>
      <sz val="16"/>
      <name val="TH SarabunPSK"/>
      <family val="2"/>
    </font>
    <font>
      <sz val="16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0"/>
      <name val="TH SarabunPSK"/>
      <family val="2"/>
    </font>
    <font>
      <b/>
      <sz val="16"/>
      <name val="TH Niramit AS"/>
    </font>
    <font>
      <b/>
      <sz val="16"/>
      <color indexed="8"/>
      <name val="TH SarabunPSK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20"/>
      <color theme="1"/>
      <name val="TH SarabunPSK"/>
      <family val="2"/>
    </font>
    <font>
      <b/>
      <sz val="18"/>
      <name val="TH SarabunPSK"/>
      <family val="2"/>
    </font>
    <font>
      <b/>
      <sz val="24"/>
      <color theme="1"/>
      <name val="TH SarabunPSK"/>
      <family val="2"/>
    </font>
    <font>
      <b/>
      <sz val="24"/>
      <name val="TH SarabunPSK"/>
      <family val="2"/>
    </font>
  </fonts>
  <fills count="7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6EC92"/>
        <bgColor indexed="64"/>
      </patternFill>
    </fill>
    <fill>
      <patternFill patternType="solid">
        <fgColor rgb="FFFAD5F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DF3F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4FBC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DF3B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3AFE6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6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14" applyNumberFormat="0" applyAlignment="0" applyProtection="0"/>
    <xf numFmtId="0" fontId="21" fillId="14" borderId="15" applyNumberFormat="0" applyAlignment="0" applyProtection="0"/>
    <xf numFmtId="0" fontId="22" fillId="14" borderId="14" applyNumberFormat="0" applyAlignment="0" applyProtection="0"/>
    <xf numFmtId="0" fontId="23" fillId="0" borderId="16" applyNumberFormat="0" applyFill="0" applyAlignment="0" applyProtection="0"/>
    <xf numFmtId="0" fontId="24" fillId="15" borderId="17" applyNumberFormat="0" applyAlignment="0" applyProtection="0"/>
    <xf numFmtId="0" fontId="25" fillId="0" borderId="0" applyNumberFormat="0" applyFill="0" applyBorder="0" applyAlignment="0" applyProtection="0"/>
    <xf numFmtId="0" fontId="2" fillId="16" borderId="18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9" applyNumberFormat="0" applyFill="0" applyAlignment="0" applyProtection="0"/>
    <xf numFmtId="0" fontId="2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3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</cellStyleXfs>
  <cellXfs count="547">
    <xf numFmtId="0" fontId="0" fillId="0" borderId="0" xfId="0"/>
    <xf numFmtId="0" fontId="5" fillId="0" borderId="0" xfId="0" applyFont="1"/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9" fillId="0" borderId="0" xfId="0" applyFont="1"/>
    <xf numFmtId="0" fontId="1" fillId="0" borderId="1" xfId="0" applyFont="1" applyBorder="1"/>
    <xf numFmtId="0" fontId="12" fillId="0" borderId="0" xfId="0" applyFont="1"/>
    <xf numFmtId="0" fontId="6" fillId="0" borderId="0" xfId="0" applyFont="1"/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3" xfId="0" applyFont="1" applyBorder="1"/>
    <xf numFmtId="0" fontId="9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7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 wrapText="1"/>
    </xf>
    <xf numFmtId="187" fontId="6" fillId="4" borderId="1" xfId="7" applyNumberFormat="1" applyFont="1" applyFill="1" applyBorder="1" applyAlignment="1">
      <alignment horizontal="center"/>
    </xf>
    <xf numFmtId="187" fontId="6" fillId="2" borderId="1" xfId="7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0" borderId="1" xfId="0" applyFont="1" applyBorder="1"/>
    <xf numFmtId="188" fontId="6" fillId="0" borderId="1" xfId="7" applyNumberFormat="1" applyFont="1" applyBorder="1" applyAlignment="1"/>
    <xf numFmtId="2" fontId="6" fillId="0" borderId="1" xfId="0" applyNumberFormat="1" applyFont="1" applyBorder="1"/>
    <xf numFmtId="187" fontId="6" fillId="0" borderId="1" xfId="7" applyNumberFormat="1" applyFont="1" applyBorder="1" applyAlignment="1"/>
    <xf numFmtId="187" fontId="30" fillId="4" borderId="1" xfId="2" applyNumberFormat="1" applyFont="1" applyFill="1" applyBorder="1"/>
    <xf numFmtId="187" fontId="30" fillId="2" borderId="1" xfId="2" applyNumberFormat="1" applyFont="1" applyFill="1" applyBorder="1"/>
    <xf numFmtId="0" fontId="6" fillId="5" borderId="1" xfId="0" applyFont="1" applyFill="1" applyBorder="1" applyAlignment="1">
      <alignment horizontal="center" vertical="center" wrapText="1"/>
    </xf>
    <xf numFmtId="2" fontId="12" fillId="0" borderId="0" xfId="0" applyNumberFormat="1" applyFo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2" fontId="10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188" fontId="6" fillId="3" borderId="1" xfId="7" applyNumberFormat="1" applyFont="1" applyFill="1" applyBorder="1" applyAlignment="1"/>
    <xf numFmtId="0" fontId="10" fillId="0" borderId="1" xfId="0" applyFont="1" applyBorder="1"/>
    <xf numFmtId="0" fontId="10" fillId="3" borderId="1" xfId="0" applyFont="1" applyFill="1" applyBorder="1"/>
    <xf numFmtId="0" fontId="5" fillId="0" borderId="1" xfId="0" applyFont="1" applyBorder="1"/>
    <xf numFmtId="189" fontId="35" fillId="0" borderId="20" xfId="0" applyNumberFormat="1" applyFont="1" applyBorder="1" applyAlignment="1">
      <alignment horizontal="center" vertical="top" wrapText="1"/>
    </xf>
    <xf numFmtId="0" fontId="0" fillId="0" borderId="24" xfId="0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22" xfId="0" applyFill="1" applyBorder="1" applyAlignment="1">
      <alignment horizontal="left" vertical="top" wrapText="1"/>
    </xf>
    <xf numFmtId="0" fontId="0" fillId="44" borderId="23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2" borderId="23" xfId="0" applyFill="1" applyBorder="1" applyAlignment="1">
      <alignment horizontal="left" vertical="top" wrapText="1"/>
    </xf>
    <xf numFmtId="0" fontId="34" fillId="45" borderId="20" xfId="0" applyFont="1" applyFill="1" applyBorder="1" applyAlignment="1">
      <alignment horizontal="center" vertical="top" wrapText="1"/>
    </xf>
    <xf numFmtId="189" fontId="38" fillId="44" borderId="20" xfId="0" applyNumberFormat="1" applyFont="1" applyFill="1" applyBorder="1" applyAlignment="1">
      <alignment horizontal="center" vertical="top" wrapText="1"/>
    </xf>
    <xf numFmtId="0" fontId="1" fillId="7" borderId="9" xfId="0" applyFont="1" applyFill="1" applyBorder="1" applyAlignment="1">
      <alignment horizontal="center"/>
    </xf>
    <xf numFmtId="2" fontId="1" fillId="7" borderId="9" xfId="0" applyNumberFormat="1" applyFont="1" applyFill="1" applyBorder="1" applyAlignment="1">
      <alignment horizontal="center"/>
    </xf>
    <xf numFmtId="0" fontId="10" fillId="7" borderId="9" xfId="0" applyFont="1" applyFill="1" applyBorder="1" applyAlignment="1">
      <alignment horizontal="center"/>
    </xf>
    <xf numFmtId="2" fontId="10" fillId="7" borderId="9" xfId="0" applyNumberFormat="1" applyFont="1" applyFill="1" applyBorder="1" applyAlignment="1">
      <alignment horizontal="center"/>
    </xf>
    <xf numFmtId="0" fontId="5" fillId="5" borderId="0" xfId="0" applyFont="1" applyFill="1"/>
    <xf numFmtId="0" fontId="5" fillId="0" borderId="0" xfId="0" applyFont="1" applyAlignment="1">
      <alignment horizontal="center"/>
    </xf>
    <xf numFmtId="192" fontId="39" fillId="0" borderId="0" xfId="0" applyNumberFormat="1" applyFont="1"/>
    <xf numFmtId="192" fontId="39" fillId="0" borderId="0" xfId="0" applyNumberFormat="1" applyFont="1" applyAlignment="1">
      <alignment horizontal="center"/>
    </xf>
    <xf numFmtId="187" fontId="39" fillId="0" borderId="0" xfId="0" applyNumberFormat="1" applyFont="1"/>
    <xf numFmtId="193" fontId="39" fillId="0" borderId="0" xfId="0" applyNumberFormat="1" applyFont="1"/>
    <xf numFmtId="0" fontId="39" fillId="0" borderId="0" xfId="0" applyFont="1"/>
    <xf numFmtId="0" fontId="39" fillId="0" borderId="0" xfId="7" applyNumberFormat="1" applyFont="1" applyAlignment="1">
      <alignment horizontal="center"/>
    </xf>
    <xf numFmtId="43" fontId="39" fillId="0" borderId="0" xfId="7" applyFont="1"/>
    <xf numFmtId="192" fontId="39" fillId="5" borderId="0" xfId="0" applyNumberFormat="1" applyFont="1" applyFill="1"/>
    <xf numFmtId="193" fontId="39" fillId="5" borderId="0" xfId="0" applyNumberFormat="1" applyFont="1" applyFill="1"/>
    <xf numFmtId="0" fontId="39" fillId="49" borderId="7" xfId="0" applyFont="1" applyFill="1" applyBorder="1" applyAlignment="1">
      <alignment horizontal="center" vertical="center" wrapText="1"/>
    </xf>
    <xf numFmtId="0" fontId="39" fillId="4" borderId="9" xfId="0" applyFont="1" applyFill="1" applyBorder="1" applyAlignment="1">
      <alignment horizontal="center" vertical="center" wrapText="1"/>
    </xf>
    <xf numFmtId="192" fontId="39" fillId="0" borderId="0" xfId="0" applyNumberFormat="1" applyFont="1" applyAlignment="1">
      <alignment horizontal="center" vertical="center" wrapText="1"/>
    </xf>
    <xf numFmtId="187" fontId="39" fillId="0" borderId="0" xfId="0" applyNumberFormat="1" applyFont="1" applyAlignment="1">
      <alignment horizontal="center" vertical="center" wrapText="1"/>
    </xf>
    <xf numFmtId="0" fontId="39" fillId="49" borderId="27" xfId="0" applyFont="1" applyFill="1" applyBorder="1" applyAlignment="1">
      <alignment horizontal="center" vertical="center" wrapText="1"/>
    </xf>
    <xf numFmtId="0" fontId="39" fillId="4" borderId="2" xfId="0" applyFont="1" applyFill="1" applyBorder="1" applyAlignment="1">
      <alignment horizontal="center" vertical="center" wrapText="1"/>
    </xf>
    <xf numFmtId="0" fontId="39" fillId="4" borderId="5" xfId="0" applyFont="1" applyFill="1" applyBorder="1" applyAlignment="1">
      <alignment horizontal="center" vertical="center" wrapText="1"/>
    </xf>
    <xf numFmtId="192" fontId="39" fillId="4" borderId="1" xfId="0" applyNumberFormat="1" applyFont="1" applyFill="1" applyBorder="1" applyAlignment="1">
      <alignment horizontal="center" vertical="center" wrapText="1"/>
    </xf>
    <xf numFmtId="187" fontId="39" fillId="4" borderId="1" xfId="0" applyNumberFormat="1" applyFont="1" applyFill="1" applyBorder="1" applyAlignment="1">
      <alignment horizontal="center" vertical="center" wrapText="1"/>
    </xf>
    <xf numFmtId="0" fontId="39" fillId="49" borderId="2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39" fillId="5" borderId="1" xfId="0" applyFont="1" applyFill="1" applyBorder="1" applyAlignment="1">
      <alignment horizontal="center" vertical="center" wrapText="1"/>
    </xf>
    <xf numFmtId="0" fontId="39" fillId="50" borderId="1" xfId="0" applyFont="1" applyFill="1" applyBorder="1" applyAlignment="1">
      <alignment horizontal="center" vertical="center" wrapText="1"/>
    </xf>
    <xf numFmtId="0" fontId="39" fillId="51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 applyProtection="1">
      <alignment horizontal="center"/>
      <protection hidden="1"/>
    </xf>
    <xf numFmtId="0" fontId="41" fillId="0" borderId="1" xfId="0" applyFont="1" applyBorder="1" applyProtection="1">
      <protection hidden="1"/>
    </xf>
    <xf numFmtId="192" fontId="41" fillId="0" borderId="1" xfId="0" applyNumberFormat="1" applyFont="1" applyBorder="1" applyProtection="1">
      <protection hidden="1"/>
    </xf>
    <xf numFmtId="192" fontId="41" fillId="52" borderId="1" xfId="0" applyNumberFormat="1" applyFont="1" applyFill="1" applyBorder="1" applyProtection="1">
      <protection locked="0"/>
    </xf>
    <xf numFmtId="192" fontId="41" fillId="0" borderId="1" xfId="0" applyNumberFormat="1" applyFont="1" applyBorder="1" applyAlignment="1" applyProtection="1">
      <alignment horizontal="center"/>
      <protection hidden="1"/>
    </xf>
    <xf numFmtId="188" fontId="41" fillId="0" borderId="1" xfId="7" applyNumberFormat="1" applyFont="1" applyBorder="1" applyAlignment="1" applyProtection="1">
      <alignment horizontal="center"/>
      <protection hidden="1"/>
    </xf>
    <xf numFmtId="0" fontId="41" fillId="0" borderId="1" xfId="0" applyFont="1" applyBorder="1" applyAlignment="1" applyProtection="1">
      <alignment horizontal="left"/>
      <protection hidden="1"/>
    </xf>
    <xf numFmtId="192" fontId="39" fillId="53" borderId="1" xfId="0" applyNumberFormat="1" applyFont="1" applyFill="1" applyBorder="1" applyProtection="1">
      <protection locked="0"/>
    </xf>
    <xf numFmtId="187" fontId="39" fillId="53" borderId="1" xfId="0" applyNumberFormat="1" applyFont="1" applyFill="1" applyBorder="1" applyProtection="1">
      <protection locked="0"/>
    </xf>
    <xf numFmtId="0" fontId="39" fillId="5" borderId="1" xfId="0" applyFont="1" applyFill="1" applyBorder="1" applyAlignment="1" applyProtection="1">
      <alignment horizontal="center"/>
      <protection hidden="1"/>
    </xf>
    <xf numFmtId="0" fontId="39" fillId="0" borderId="1" xfId="0" applyFont="1" applyBorder="1" applyAlignment="1" applyProtection="1">
      <alignment horizontal="center"/>
      <protection hidden="1"/>
    </xf>
    <xf numFmtId="187" fontId="41" fillId="0" borderId="1" xfId="7" applyNumberFormat="1" applyFont="1" applyBorder="1" applyAlignment="1"/>
    <xf numFmtId="43" fontId="39" fillId="0" borderId="1" xfId="7" applyFont="1" applyBorder="1" applyAlignment="1"/>
    <xf numFmtId="0" fontId="39" fillId="0" borderId="1" xfId="0" applyFont="1" applyBorder="1" applyAlignment="1">
      <alignment horizontal="center"/>
    </xf>
    <xf numFmtId="0" fontId="39" fillId="0" borderId="1" xfId="7" applyNumberFormat="1" applyFont="1" applyBorder="1" applyAlignment="1">
      <alignment horizontal="center"/>
    </xf>
    <xf numFmtId="187" fontId="40" fillId="0" borderId="1" xfId="7" applyNumberFormat="1" applyFont="1" applyFill="1" applyBorder="1" applyAlignment="1">
      <alignment horizontal="right" vertical="center"/>
    </xf>
    <xf numFmtId="187" fontId="39" fillId="0" borderId="0" xfId="7" applyNumberFormat="1" applyFont="1"/>
    <xf numFmtId="0" fontId="39" fillId="3" borderId="1" xfId="0" applyFont="1" applyFill="1" applyBorder="1" applyAlignment="1">
      <alignment horizontal="center"/>
    </xf>
    <xf numFmtId="0" fontId="39" fillId="3" borderId="1" xfId="7" applyNumberFormat="1" applyFont="1" applyFill="1" applyBorder="1" applyAlignment="1">
      <alignment horizontal="center"/>
    </xf>
    <xf numFmtId="43" fontId="41" fillId="0" borderId="1" xfId="7" applyFont="1" applyBorder="1" applyAlignment="1"/>
    <xf numFmtId="188" fontId="41" fillId="3" borderId="1" xfId="7" applyNumberFormat="1" applyFont="1" applyFill="1" applyBorder="1" applyAlignment="1" applyProtection="1">
      <alignment horizontal="center"/>
      <protection hidden="1"/>
    </xf>
    <xf numFmtId="0" fontId="41" fillId="3" borderId="1" xfId="0" applyFont="1" applyFill="1" applyBorder="1" applyAlignment="1" applyProtection="1">
      <alignment horizontal="left"/>
      <protection hidden="1"/>
    </xf>
    <xf numFmtId="192" fontId="41" fillId="3" borderId="1" xfId="0" applyNumberFormat="1" applyFont="1" applyFill="1" applyBorder="1" applyProtection="1">
      <protection hidden="1"/>
    </xf>
    <xf numFmtId="0" fontId="39" fillId="3" borderId="1" xfId="0" applyFont="1" applyFill="1" applyBorder="1" applyAlignment="1" applyProtection="1">
      <alignment horizontal="center"/>
      <protection hidden="1"/>
    </xf>
    <xf numFmtId="188" fontId="39" fillId="0" borderId="1" xfId="7" applyNumberFormat="1" applyFont="1" applyBorder="1" applyAlignment="1">
      <alignment horizontal="center"/>
    </xf>
    <xf numFmtId="0" fontId="41" fillId="5" borderId="1" xfId="0" applyFont="1" applyFill="1" applyBorder="1" applyAlignment="1" applyProtection="1">
      <alignment horizontal="center"/>
      <protection hidden="1"/>
    </xf>
    <xf numFmtId="0" fontId="41" fillId="5" borderId="1" xfId="0" applyFont="1" applyFill="1" applyBorder="1" applyProtection="1">
      <protection hidden="1"/>
    </xf>
    <xf numFmtId="192" fontId="41" fillId="5" borderId="1" xfId="0" applyNumberFormat="1" applyFont="1" applyFill="1" applyBorder="1" applyProtection="1">
      <protection hidden="1"/>
    </xf>
    <xf numFmtId="192" fontId="41" fillId="5" borderId="1" xfId="0" applyNumberFormat="1" applyFont="1" applyFill="1" applyBorder="1" applyProtection="1">
      <protection locked="0"/>
    </xf>
    <xf numFmtId="192" fontId="41" fillId="5" borderId="1" xfId="0" applyNumberFormat="1" applyFont="1" applyFill="1" applyBorder="1" applyAlignment="1" applyProtection="1">
      <alignment horizontal="center"/>
      <protection hidden="1"/>
    </xf>
    <xf numFmtId="188" fontId="41" fillId="5" borderId="1" xfId="7" applyNumberFormat="1" applyFont="1" applyFill="1" applyBorder="1" applyAlignment="1" applyProtection="1">
      <alignment horizontal="center"/>
      <protection hidden="1"/>
    </xf>
    <xf numFmtId="0" fontId="41" fillId="5" borderId="1" xfId="0" applyFont="1" applyFill="1" applyBorder="1" applyAlignment="1" applyProtection="1">
      <alignment horizontal="left"/>
      <protection hidden="1"/>
    </xf>
    <xf numFmtId="192" fontId="39" fillId="5" borderId="1" xfId="0" applyNumberFormat="1" applyFont="1" applyFill="1" applyBorder="1" applyProtection="1">
      <protection locked="0"/>
    </xf>
    <xf numFmtId="187" fontId="39" fillId="5" borderId="1" xfId="0" applyNumberFormat="1" applyFont="1" applyFill="1" applyBorder="1" applyProtection="1">
      <protection locked="0"/>
    </xf>
    <xf numFmtId="187" fontId="40" fillId="5" borderId="1" xfId="7" applyNumberFormat="1" applyFont="1" applyFill="1" applyBorder="1" applyAlignment="1">
      <alignment horizontal="right" vertical="center"/>
    </xf>
    <xf numFmtId="187" fontId="39" fillId="5" borderId="0" xfId="7" applyNumberFormat="1" applyFont="1" applyFill="1"/>
    <xf numFmtId="43" fontId="39" fillId="0" borderId="0" xfId="7" applyFont="1" applyAlignment="1"/>
    <xf numFmtId="43" fontId="39" fillId="0" borderId="0" xfId="7" applyFont="1" applyAlignment="1">
      <alignment horizontal="center"/>
    </xf>
    <xf numFmtId="192" fontId="5" fillId="0" borderId="0" xfId="0" applyNumberFormat="1" applyFont="1"/>
    <xf numFmtId="19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2" fillId="0" borderId="0" xfId="0" applyFont="1"/>
    <xf numFmtId="0" fontId="1" fillId="0" borderId="0" xfId="0" applyFont="1"/>
    <xf numFmtId="0" fontId="1" fillId="0" borderId="0" xfId="7" applyNumberFormat="1" applyFont="1" applyAlignment="1">
      <alignment horizontal="center"/>
    </xf>
    <xf numFmtId="192" fontId="5" fillId="5" borderId="0" xfId="0" applyNumberFormat="1" applyFont="1" applyFill="1"/>
    <xf numFmtId="0" fontId="5" fillId="54" borderId="1" xfId="0" applyFont="1" applyFill="1" applyBorder="1" applyAlignment="1">
      <alignment horizontal="center" vertical="center" wrapText="1"/>
    </xf>
    <xf numFmtId="0" fontId="5" fillId="54" borderId="1" xfId="0" applyFont="1" applyFill="1" applyBorder="1" applyAlignment="1">
      <alignment horizontal="center" vertical="center" textRotation="90" wrapText="1"/>
    </xf>
    <xf numFmtId="0" fontId="5" fillId="46" borderId="1" xfId="0" applyFont="1" applyFill="1" applyBorder="1" applyAlignment="1">
      <alignment horizontal="center" vertical="center" textRotation="90" wrapText="1"/>
    </xf>
    <xf numFmtId="187" fontId="5" fillId="54" borderId="1" xfId="7" applyNumberFormat="1" applyFont="1" applyFill="1" applyBorder="1" applyAlignment="1">
      <alignment horizontal="center" vertical="center" wrapText="1"/>
    </xf>
    <xf numFmtId="187" fontId="5" fillId="5" borderId="1" xfId="7" applyNumberFormat="1" applyFont="1" applyFill="1" applyBorder="1" applyAlignment="1">
      <alignment horizontal="center" vertical="center" wrapText="1"/>
    </xf>
    <xf numFmtId="192" fontId="5" fillId="47" borderId="1" xfId="0" applyNumberFormat="1" applyFont="1" applyFill="1" applyBorder="1" applyAlignment="1">
      <alignment horizontal="center" vertical="center" wrapText="1"/>
    </xf>
    <xf numFmtId="192" fontId="1" fillId="48" borderId="1" xfId="0" applyNumberFormat="1" applyFont="1" applyFill="1" applyBorder="1" applyAlignment="1">
      <alignment horizontal="center" vertical="center" wrapText="1"/>
    </xf>
    <xf numFmtId="0" fontId="1" fillId="4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 applyProtection="1">
      <alignment horizontal="center"/>
      <protection hidden="1"/>
    </xf>
    <xf numFmtId="0" fontId="7" fillId="0" borderId="1" xfId="0" applyFont="1" applyBorder="1" applyProtection="1">
      <protection hidden="1"/>
    </xf>
    <xf numFmtId="0" fontId="7" fillId="3" borderId="1" xfId="0" applyFont="1" applyFill="1" applyBorder="1" applyProtection="1">
      <protection hidden="1"/>
    </xf>
    <xf numFmtId="43" fontId="7" fillId="52" borderId="1" xfId="0" applyNumberFormat="1" applyFont="1" applyFill="1" applyBorder="1" applyProtection="1">
      <protection locked="0"/>
    </xf>
    <xf numFmtId="0" fontId="7" fillId="3" borderId="1" xfId="0" applyFont="1" applyFill="1" applyBorder="1" applyAlignment="1" applyProtection="1">
      <alignment horizontal="center"/>
      <protection hidden="1"/>
    </xf>
    <xf numFmtId="187" fontId="5" fillId="53" borderId="1" xfId="0" applyNumberFormat="1" applyFont="1" applyFill="1" applyBorder="1" applyProtection="1">
      <protection locked="0"/>
    </xf>
    <xf numFmtId="0" fontId="5" fillId="0" borderId="1" xfId="0" applyFont="1" applyBorder="1" applyAlignment="1" applyProtection="1">
      <alignment horizontal="center"/>
      <protection hidden="1"/>
    </xf>
    <xf numFmtId="187" fontId="7" fillId="0" borderId="1" xfId="7" applyNumberFormat="1" applyFont="1" applyBorder="1"/>
    <xf numFmtId="43" fontId="5" fillId="0" borderId="1" xfId="7" applyFont="1" applyBorder="1"/>
    <xf numFmtId="187" fontId="7" fillId="3" borderId="1" xfId="7" applyNumberFormat="1" applyFont="1" applyFill="1" applyBorder="1"/>
    <xf numFmtId="43" fontId="7" fillId="0" borderId="1" xfId="7" applyFont="1" applyBorder="1"/>
    <xf numFmtId="192" fontId="1" fillId="0" borderId="0" xfId="0" applyNumberFormat="1" applyFont="1"/>
    <xf numFmtId="0" fontId="5" fillId="0" borderId="0" xfId="0" applyFont="1" applyAlignment="1">
      <alignment horizontal="left"/>
    </xf>
    <xf numFmtId="192" fontId="5" fillId="0" borderId="0" xfId="0" applyNumberFormat="1" applyFont="1" applyAlignment="1">
      <alignment horizontal="center"/>
    </xf>
    <xf numFmtId="0" fontId="5" fillId="0" borderId="0" xfId="7" applyNumberFormat="1" applyFont="1" applyAlignment="1">
      <alignment horizontal="center"/>
    </xf>
    <xf numFmtId="192" fontId="42" fillId="0" borderId="0" xfId="0" applyNumberFormat="1" applyFont="1"/>
    <xf numFmtId="0" fontId="6" fillId="54" borderId="1" xfId="0" applyFont="1" applyFill="1" applyBorder="1" applyAlignment="1">
      <alignment horizontal="center" vertical="center" wrapText="1"/>
    </xf>
    <xf numFmtId="0" fontId="6" fillId="54" borderId="1" xfId="0" applyFont="1" applyFill="1" applyBorder="1" applyAlignment="1">
      <alignment horizontal="center" vertical="center" textRotation="90" wrapText="1"/>
    </xf>
    <xf numFmtId="0" fontId="6" fillId="46" borderId="1" xfId="0" applyFont="1" applyFill="1" applyBorder="1" applyAlignment="1">
      <alignment horizontal="center" vertical="center" textRotation="90" wrapText="1"/>
    </xf>
    <xf numFmtId="192" fontId="5" fillId="48" borderId="1" xfId="0" applyNumberFormat="1" applyFont="1" applyFill="1" applyBorder="1" applyAlignment="1">
      <alignment horizontal="center" vertical="center" wrapText="1"/>
    </xf>
    <xf numFmtId="0" fontId="5" fillId="48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/>
      <protection hidden="1"/>
    </xf>
    <xf numFmtId="187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87" fontId="1" fillId="53" borderId="1" xfId="0" applyNumberFormat="1" applyFont="1" applyFill="1" applyBorder="1" applyProtection="1">
      <protection locked="0"/>
    </xf>
    <xf numFmtId="187" fontId="5" fillId="0" borderId="0" xfId="0" applyNumberFormat="1" applyFont="1"/>
    <xf numFmtId="0" fontId="7" fillId="5" borderId="1" xfId="0" applyFont="1" applyFill="1" applyBorder="1" applyAlignment="1" applyProtection="1">
      <alignment horizontal="left"/>
      <protection hidden="1"/>
    </xf>
    <xf numFmtId="187" fontId="10" fillId="53" borderId="1" xfId="0" applyNumberFormat="1" applyFont="1" applyFill="1" applyBorder="1" applyProtection="1">
      <protection locked="0"/>
    </xf>
    <xf numFmtId="0" fontId="44" fillId="3" borderId="0" xfId="0" applyFont="1" applyFill="1"/>
    <xf numFmtId="0" fontId="44" fillId="2" borderId="1" xfId="0" applyFont="1" applyFill="1" applyBorder="1" applyAlignment="1">
      <alignment horizontal="center" vertical="center" wrapText="1"/>
    </xf>
    <xf numFmtId="0" fontId="44" fillId="55" borderId="1" xfId="0" applyFont="1" applyFill="1" applyBorder="1" applyAlignment="1">
      <alignment horizontal="center" vertical="center" wrapText="1"/>
    </xf>
    <xf numFmtId="0" fontId="44" fillId="4" borderId="1" xfId="0" applyFont="1" applyFill="1" applyBorder="1" applyAlignment="1">
      <alignment horizontal="center" vertical="center" wrapText="1"/>
    </xf>
    <xf numFmtId="0" fontId="44" fillId="56" borderId="1" xfId="0" applyFont="1" applyFill="1" applyBorder="1" applyAlignment="1">
      <alignment horizontal="center" vertical="center"/>
    </xf>
    <xf numFmtId="2" fontId="44" fillId="56" borderId="1" xfId="7" applyNumberFormat="1" applyFont="1" applyFill="1" applyBorder="1" applyAlignment="1">
      <alignment horizontal="center" vertical="center"/>
    </xf>
    <xf numFmtId="0" fontId="44" fillId="57" borderId="1" xfId="0" applyFont="1" applyFill="1" applyBorder="1" applyAlignment="1">
      <alignment horizontal="center" vertical="center"/>
    </xf>
    <xf numFmtId="2" fontId="44" fillId="57" borderId="1" xfId="7" applyNumberFormat="1" applyFont="1" applyFill="1" applyBorder="1" applyAlignment="1">
      <alignment horizontal="center" vertical="center"/>
    </xf>
    <xf numFmtId="0" fontId="44" fillId="58" borderId="1" xfId="0" applyFont="1" applyFill="1" applyBorder="1" applyAlignment="1">
      <alignment horizontal="center" vertical="center"/>
    </xf>
    <xf numFmtId="2" fontId="44" fillId="58" borderId="1" xfId="7" applyNumberFormat="1" applyFont="1" applyFill="1" applyBorder="1" applyAlignment="1">
      <alignment horizontal="center" vertical="center"/>
    </xf>
    <xf numFmtId="0" fontId="44" fillId="59" borderId="9" xfId="0" applyFont="1" applyFill="1" applyBorder="1" applyAlignment="1">
      <alignment horizontal="center" vertical="center"/>
    </xf>
    <xf numFmtId="0" fontId="44" fillId="59" borderId="1" xfId="0" applyFont="1" applyFill="1" applyBorder="1" applyAlignment="1">
      <alignment horizontal="center" vertical="center"/>
    </xf>
    <xf numFmtId="2" fontId="44" fillId="59" borderId="1" xfId="7" applyNumberFormat="1" applyFont="1" applyFill="1" applyBorder="1" applyAlignment="1">
      <alignment horizontal="center" vertical="center"/>
    </xf>
    <xf numFmtId="0" fontId="44" fillId="5" borderId="9" xfId="0" applyFont="1" applyFill="1" applyBorder="1" applyAlignment="1">
      <alignment horizontal="center" vertical="center"/>
    </xf>
    <xf numFmtId="2" fontId="44" fillId="5" borderId="9" xfId="7" applyNumberFormat="1" applyFont="1" applyFill="1" applyBorder="1" applyAlignment="1">
      <alignment horizontal="center" vertical="center"/>
    </xf>
    <xf numFmtId="0" fontId="44" fillId="41" borderId="9" xfId="0" applyFont="1" applyFill="1" applyBorder="1" applyAlignment="1">
      <alignment horizontal="center" vertical="center"/>
    </xf>
    <xf numFmtId="2" fontId="44" fillId="41" borderId="9" xfId="7" applyNumberFormat="1" applyFont="1" applyFill="1" applyBorder="1" applyAlignment="1">
      <alignment horizontal="center" vertical="center"/>
    </xf>
    <xf numFmtId="0" fontId="44" fillId="41" borderId="1" xfId="0" applyFont="1" applyFill="1" applyBorder="1" applyAlignment="1">
      <alignment horizontal="center" vertical="center"/>
    </xf>
    <xf numFmtId="2" fontId="44" fillId="41" borderId="8" xfId="7" applyNumberFormat="1" applyFont="1" applyFill="1" applyBorder="1" applyAlignment="1">
      <alignment horizontal="center" vertical="center"/>
    </xf>
    <xf numFmtId="0" fontId="46" fillId="47" borderId="9" xfId="0" applyFont="1" applyFill="1" applyBorder="1" applyAlignment="1">
      <alignment horizontal="center" vertical="center"/>
    </xf>
    <xf numFmtId="2" fontId="46" fillId="47" borderId="9" xfId="7" applyNumberFormat="1" applyFont="1" applyFill="1" applyBorder="1" applyAlignment="1">
      <alignment horizontal="center" vertical="center"/>
    </xf>
    <xf numFmtId="0" fontId="46" fillId="47" borderId="1" xfId="0" applyFont="1" applyFill="1" applyBorder="1" applyAlignment="1">
      <alignment horizontal="center" vertical="center"/>
    </xf>
    <xf numFmtId="2" fontId="46" fillId="47" borderId="1" xfId="7" applyNumberFormat="1" applyFont="1" applyFill="1" applyBorder="1" applyAlignment="1">
      <alignment horizontal="center" vertical="center"/>
    </xf>
    <xf numFmtId="0" fontId="47" fillId="60" borderId="9" xfId="0" applyFont="1" applyFill="1" applyBorder="1" applyAlignment="1">
      <alignment horizontal="center" vertical="center"/>
    </xf>
    <xf numFmtId="2" fontId="47" fillId="60" borderId="9" xfId="7" applyNumberFormat="1" applyFont="1" applyFill="1" applyBorder="1" applyAlignment="1">
      <alignment horizontal="center" vertical="center"/>
    </xf>
    <xf numFmtId="0" fontId="47" fillId="60" borderId="1" xfId="0" applyFont="1" applyFill="1" applyBorder="1" applyAlignment="1">
      <alignment horizontal="center" vertical="center"/>
    </xf>
    <xf numFmtId="2" fontId="47" fillId="60" borderId="1" xfId="7" applyNumberFormat="1" applyFont="1" applyFill="1" applyBorder="1" applyAlignment="1">
      <alignment horizontal="center" vertical="center"/>
    </xf>
    <xf numFmtId="0" fontId="44" fillId="3" borderId="28" xfId="0" applyFont="1" applyFill="1" applyBorder="1" applyAlignment="1">
      <alignment horizontal="center"/>
    </xf>
    <xf numFmtId="0" fontId="44" fillId="4" borderId="28" xfId="0" applyFont="1" applyFill="1" applyBorder="1" applyAlignment="1">
      <alignment horizontal="center"/>
    </xf>
    <xf numFmtId="2" fontId="44" fillId="4" borderId="28" xfId="7" applyNumberFormat="1" applyFont="1" applyFill="1" applyBorder="1" applyAlignment="1">
      <alignment horizontal="center"/>
    </xf>
    <xf numFmtId="0" fontId="44" fillId="2" borderId="28" xfId="0" applyFont="1" applyFill="1" applyBorder="1" applyAlignment="1">
      <alignment horizontal="center"/>
    </xf>
    <xf numFmtId="2" fontId="44" fillId="2" borderId="28" xfId="7" applyNumberFormat="1" applyFont="1" applyFill="1" applyBorder="1" applyAlignment="1">
      <alignment horizontal="center"/>
    </xf>
    <xf numFmtId="0" fontId="44" fillId="61" borderId="28" xfId="0" applyFont="1" applyFill="1" applyBorder="1" applyAlignment="1">
      <alignment horizontal="center"/>
    </xf>
    <xf numFmtId="2" fontId="44" fillId="61" borderId="28" xfId="7" applyNumberFormat="1" applyFont="1" applyFill="1" applyBorder="1" applyAlignment="1">
      <alignment horizontal="center"/>
    </xf>
    <xf numFmtId="0" fontId="44" fillId="3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8" fillId="0" borderId="0" xfId="0" applyFont="1"/>
    <xf numFmtId="0" fontId="48" fillId="0" borderId="0" xfId="0" applyFont="1" applyAlignment="1">
      <alignment horizontal="left"/>
    </xf>
    <xf numFmtId="194" fontId="48" fillId="0" borderId="0" xfId="0" applyNumberFormat="1" applyFont="1" applyAlignment="1">
      <alignment horizontal="center"/>
    </xf>
    <xf numFmtId="0" fontId="49" fillId="0" borderId="0" xfId="0" applyFont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7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left" vertical="center"/>
    </xf>
    <xf numFmtId="0" fontId="1" fillId="7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194" fontId="50" fillId="5" borderId="1" xfId="0" applyNumberFormat="1" applyFont="1" applyFill="1" applyBorder="1" applyAlignment="1">
      <alignment horizontal="center" textRotation="90" wrapText="1"/>
    </xf>
    <xf numFmtId="194" fontId="50" fillId="4" borderId="1" xfId="0" applyNumberFormat="1" applyFont="1" applyFill="1" applyBorder="1" applyAlignment="1">
      <alignment horizontal="center" textRotation="90" wrapText="1"/>
    </xf>
    <xf numFmtId="0" fontId="1" fillId="4" borderId="1" xfId="0" applyFont="1" applyFill="1" applyBorder="1" applyAlignment="1">
      <alignment horizontal="center" wrapText="1"/>
    </xf>
    <xf numFmtId="0" fontId="50" fillId="2" borderId="1" xfId="0" applyFont="1" applyFill="1" applyBorder="1" applyAlignment="1">
      <alignment horizontal="center" wrapText="1"/>
    </xf>
    <xf numFmtId="194" fontId="50" fillId="5" borderId="1" xfId="0" applyNumberFormat="1" applyFont="1" applyFill="1" applyBorder="1" applyAlignment="1">
      <alignment horizontal="center" wrapText="1"/>
    </xf>
    <xf numFmtId="194" fontId="50" fillId="4" borderId="1" xfId="0" applyNumberFormat="1" applyFont="1" applyFill="1" applyBorder="1" applyAlignment="1">
      <alignment horizontal="center" wrapText="1"/>
    </xf>
    <xf numFmtId="0" fontId="48" fillId="0" borderId="1" xfId="0" applyFont="1" applyBorder="1" applyAlignment="1">
      <alignment horizontal="center"/>
    </xf>
    <xf numFmtId="0" fontId="48" fillId="0" borderId="1" xfId="0" applyFont="1" applyBorder="1"/>
    <xf numFmtId="0" fontId="48" fillId="0" borderId="1" xfId="0" applyFont="1" applyBorder="1" applyAlignment="1">
      <alignment horizontal="left"/>
    </xf>
    <xf numFmtId="187" fontId="48" fillId="0" borderId="1" xfId="0" applyNumberFormat="1" applyFont="1" applyBorder="1" applyAlignment="1">
      <alignment horizontal="center"/>
    </xf>
    <xf numFmtId="187" fontId="48" fillId="5" borderId="1" xfId="0" applyNumberFormat="1" applyFont="1" applyFill="1" applyBorder="1" applyAlignment="1">
      <alignment horizontal="center"/>
    </xf>
    <xf numFmtId="187" fontId="48" fillId="0" borderId="1" xfId="7" applyNumberFormat="1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hidden="1"/>
    </xf>
    <xf numFmtId="187" fontId="48" fillId="5" borderId="1" xfId="7" applyNumberFormat="1" applyFont="1" applyFill="1" applyBorder="1" applyAlignment="1">
      <alignment horizontal="center"/>
    </xf>
    <xf numFmtId="0" fontId="1" fillId="4" borderId="1" xfId="7" applyNumberFormat="1" applyFont="1" applyFill="1" applyBorder="1" applyAlignment="1" applyProtection="1">
      <alignment horizontal="center" wrapText="1" readingOrder="1"/>
    </xf>
    <xf numFmtId="43" fontId="1" fillId="2" borderId="1" xfId="7" applyFont="1" applyFill="1" applyBorder="1" applyAlignment="1">
      <alignment horizontal="center"/>
    </xf>
    <xf numFmtId="187" fontId="1" fillId="4" borderId="1" xfId="7" applyNumberFormat="1" applyFont="1" applyFill="1" applyBorder="1" applyAlignment="1">
      <alignment horizontal="center"/>
    </xf>
    <xf numFmtId="194" fontId="1" fillId="5" borderId="1" xfId="7" applyNumberFormat="1" applyFont="1" applyFill="1" applyBorder="1" applyAlignment="1">
      <alignment horizontal="center"/>
    </xf>
    <xf numFmtId="194" fontId="1" fillId="4" borderId="1" xfId="7" applyNumberFormat="1" applyFont="1" applyFill="1" applyBorder="1" applyAlignment="1">
      <alignment horizontal="center"/>
    </xf>
    <xf numFmtId="43" fontId="50" fillId="0" borderId="1" xfId="7" applyFont="1" applyBorder="1" applyAlignment="1">
      <alignment horizontal="center"/>
    </xf>
    <xf numFmtId="188" fontId="50" fillId="0" borderId="1" xfId="7" applyNumberFormat="1" applyFont="1" applyBorder="1" applyAlignment="1">
      <alignment horizontal="center"/>
    </xf>
    <xf numFmtId="0" fontId="50" fillId="0" borderId="1" xfId="7" applyNumberFormat="1" applyFont="1" applyFill="1" applyBorder="1" applyAlignment="1">
      <alignment horizontal="center"/>
    </xf>
    <xf numFmtId="188" fontId="50" fillId="0" borderId="1" xfId="7" applyNumberFormat="1" applyFont="1" applyFill="1" applyBorder="1" applyAlignment="1">
      <alignment horizontal="center"/>
    </xf>
    <xf numFmtId="0" fontId="50" fillId="63" borderId="1" xfId="7" applyNumberFormat="1" applyFont="1" applyFill="1" applyBorder="1" applyAlignment="1">
      <alignment horizontal="center"/>
    </xf>
    <xf numFmtId="38" fontId="1" fillId="63" borderId="1" xfId="0" applyNumberFormat="1" applyFont="1" applyFill="1" applyBorder="1" applyAlignment="1">
      <alignment horizontal="center"/>
    </xf>
    <xf numFmtId="0" fontId="48" fillId="0" borderId="1" xfId="8" applyFont="1" applyBorder="1" applyAlignment="1">
      <alignment horizontal="center"/>
    </xf>
    <xf numFmtId="0" fontId="48" fillId="0" borderId="1" xfId="8" applyFont="1" applyBorder="1"/>
    <xf numFmtId="40" fontId="48" fillId="0" borderId="1" xfId="8" applyNumberFormat="1" applyFont="1" applyBorder="1"/>
    <xf numFmtId="187" fontId="48" fillId="0" borderId="0" xfId="0" applyNumberFormat="1" applyFont="1"/>
    <xf numFmtId="0" fontId="48" fillId="5" borderId="1" xfId="8" applyFont="1" applyFill="1" applyBorder="1" applyAlignment="1">
      <alignment horizontal="center"/>
    </xf>
    <xf numFmtId="0" fontId="48" fillId="5" borderId="1" xfId="8" applyFont="1" applyFill="1" applyBorder="1"/>
    <xf numFmtId="40" fontId="48" fillId="5" borderId="1" xfId="8" applyNumberFormat="1" applyFont="1" applyFill="1" applyBorder="1"/>
    <xf numFmtId="0" fontId="1" fillId="0" borderId="1" xfId="8" applyFont="1" applyBorder="1" applyAlignment="1">
      <alignment horizontal="center"/>
    </xf>
    <xf numFmtId="0" fontId="1" fillId="0" borderId="1" xfId="8" applyFont="1" applyBorder="1"/>
    <xf numFmtId="40" fontId="1" fillId="0" borderId="1" xfId="8" applyNumberFormat="1" applyFont="1" applyBorder="1"/>
    <xf numFmtId="187" fontId="51" fillId="4" borderId="1" xfId="7" applyNumberFormat="1" applyFont="1" applyFill="1" applyBorder="1" applyAlignment="1">
      <alignment horizontal="center"/>
    </xf>
    <xf numFmtId="0" fontId="1" fillId="4" borderId="1" xfId="7" applyNumberFormat="1" applyFont="1" applyFill="1" applyBorder="1" applyAlignment="1" applyProtection="1">
      <alignment horizontal="center" vertical="center" wrapText="1" readingOrder="1"/>
    </xf>
    <xf numFmtId="43" fontId="1" fillId="2" borderId="1" xfId="7" applyFont="1" applyFill="1" applyBorder="1" applyAlignment="1">
      <alignment horizontal="center" vertical="center"/>
    </xf>
    <xf numFmtId="187" fontId="1" fillId="4" borderId="1" xfId="7" applyNumberFormat="1" applyFont="1" applyFill="1" applyBorder="1" applyAlignment="1">
      <alignment horizontal="center" vertical="center"/>
    </xf>
    <xf numFmtId="194" fontId="1" fillId="5" borderId="1" xfId="7" applyNumberFormat="1" applyFont="1" applyFill="1" applyBorder="1" applyAlignment="1">
      <alignment horizontal="center" vertical="center"/>
    </xf>
    <xf numFmtId="0" fontId="1" fillId="63" borderId="1" xfId="7" applyNumberFormat="1" applyFont="1" applyFill="1" applyBorder="1" applyAlignment="1">
      <alignment horizontal="center"/>
    </xf>
    <xf numFmtId="0" fontId="52" fillId="0" borderId="0" xfId="0" applyFont="1"/>
    <xf numFmtId="2" fontId="52" fillId="0" borderId="0" xfId="0" applyNumberFormat="1" applyFont="1"/>
    <xf numFmtId="0" fontId="52" fillId="0" borderId="0" xfId="0" applyFont="1" applyAlignment="1">
      <alignment horizontal="right" vertical="center"/>
    </xf>
    <xf numFmtId="0" fontId="48" fillId="0" borderId="0" xfId="0" applyFont="1" applyAlignment="1">
      <alignment horizontal="right" vertical="center"/>
    </xf>
    <xf numFmtId="43" fontId="48" fillId="0" borderId="0" xfId="7" applyFont="1" applyAlignment="1">
      <alignment vertical="center"/>
    </xf>
    <xf numFmtId="0" fontId="7" fillId="0" borderId="0" xfId="0" applyFont="1" applyAlignment="1">
      <alignment horizontal="right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" fillId="9" borderId="28" xfId="0" applyFont="1" applyFill="1" applyBorder="1" applyAlignment="1">
      <alignment horizontal="center"/>
    </xf>
    <xf numFmtId="2" fontId="1" fillId="9" borderId="28" xfId="0" applyNumberFormat="1" applyFont="1" applyFill="1" applyBorder="1" applyAlignment="1">
      <alignment horizontal="center"/>
    </xf>
    <xf numFmtId="0" fontId="10" fillId="4" borderId="28" xfId="0" applyFont="1" applyFill="1" applyBorder="1" applyAlignment="1">
      <alignment horizontal="center"/>
    </xf>
    <xf numFmtId="2" fontId="10" fillId="4" borderId="28" xfId="0" applyNumberFormat="1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44" fillId="5" borderId="9" xfId="0" applyFont="1" applyFill="1" applyBorder="1" applyAlignment="1">
      <alignment horizontal="center" vertical="center"/>
    </xf>
    <xf numFmtId="0" fontId="44" fillId="5" borderId="2" xfId="0" applyFont="1" applyFill="1" applyBorder="1" applyAlignment="1">
      <alignment horizontal="center" vertical="center"/>
    </xf>
    <xf numFmtId="2" fontId="44" fillId="5" borderId="9" xfId="7" applyNumberFormat="1" applyFont="1" applyFill="1" applyBorder="1" applyAlignment="1">
      <alignment horizontal="center" vertical="center"/>
    </xf>
    <xf numFmtId="2" fontId="44" fillId="5" borderId="2" xfId="7" applyNumberFormat="1" applyFont="1" applyFill="1" applyBorder="1" applyAlignment="1">
      <alignment horizontal="center" vertical="center"/>
    </xf>
    <xf numFmtId="0" fontId="45" fillId="5" borderId="4" xfId="0" applyFont="1" applyFill="1" applyBorder="1" applyAlignment="1">
      <alignment horizontal="center" vertical="center"/>
    </xf>
    <xf numFmtId="0" fontId="45" fillId="5" borderId="6" xfId="0" applyFont="1" applyFill="1" applyBorder="1" applyAlignment="1">
      <alignment horizontal="center" vertical="center"/>
    </xf>
    <xf numFmtId="0" fontId="44" fillId="5" borderId="4" xfId="0" applyFont="1" applyFill="1" applyBorder="1" applyAlignment="1">
      <alignment horizontal="center" vertical="center"/>
    </xf>
    <xf numFmtId="0" fontId="44" fillId="5" borderId="6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44" fillId="3" borderId="1" xfId="0" applyFont="1" applyFill="1" applyBorder="1" applyAlignment="1">
      <alignment horizontal="center" vertical="center" wrapText="1"/>
    </xf>
    <xf numFmtId="0" fontId="44" fillId="4" borderId="1" xfId="0" applyFont="1" applyFill="1" applyBorder="1" applyAlignment="1">
      <alignment horizontal="center" wrapText="1"/>
    </xf>
    <xf numFmtId="0" fontId="44" fillId="2" borderId="1" xfId="0" applyFont="1" applyFill="1" applyBorder="1" applyAlignment="1">
      <alignment horizontal="center" vertical="center" wrapText="1"/>
    </xf>
    <xf numFmtId="0" fontId="44" fillId="55" borderId="1" xfId="0" applyFont="1" applyFill="1" applyBorder="1" applyAlignment="1">
      <alignment horizontal="center" vertical="center" wrapText="1"/>
    </xf>
    <xf numFmtId="0" fontId="40" fillId="50" borderId="9" xfId="0" applyFont="1" applyFill="1" applyBorder="1" applyAlignment="1">
      <alignment horizontal="center" vertical="center" wrapText="1"/>
    </xf>
    <xf numFmtId="0" fontId="40" fillId="50" borderId="2" xfId="0" applyFont="1" applyFill="1" applyBorder="1" applyAlignment="1">
      <alignment horizontal="center" vertical="center" wrapText="1"/>
    </xf>
    <xf numFmtId="0" fontId="39" fillId="51" borderId="9" xfId="0" applyFont="1" applyFill="1" applyBorder="1" applyAlignment="1">
      <alignment horizontal="center" vertical="center" wrapText="1"/>
    </xf>
    <xf numFmtId="0" fontId="39" fillId="51" borderId="2" xfId="0" applyFont="1" applyFill="1" applyBorder="1" applyAlignment="1">
      <alignment horizontal="center" vertical="center" wrapText="1"/>
    </xf>
    <xf numFmtId="0" fontId="39" fillId="50" borderId="9" xfId="0" applyFont="1" applyFill="1" applyBorder="1" applyAlignment="1">
      <alignment horizontal="center" vertical="center" wrapText="1"/>
    </xf>
    <xf numFmtId="0" fontId="39" fillId="50" borderId="2" xfId="0" applyFont="1" applyFill="1" applyBorder="1" applyAlignment="1">
      <alignment horizontal="center" vertical="center" wrapText="1"/>
    </xf>
    <xf numFmtId="192" fontId="39" fillId="47" borderId="9" xfId="0" applyNumberFormat="1" applyFont="1" applyFill="1" applyBorder="1" applyAlignment="1">
      <alignment horizontal="center" vertical="center" wrapText="1"/>
    </xf>
    <xf numFmtId="192" fontId="39" fillId="47" borderId="5" xfId="0" applyNumberFormat="1" applyFont="1" applyFill="1" applyBorder="1" applyAlignment="1">
      <alignment horizontal="center" vertical="center" wrapText="1"/>
    </xf>
    <xf numFmtId="192" fontId="39" fillId="47" borderId="2" xfId="0" applyNumberFormat="1" applyFont="1" applyFill="1" applyBorder="1" applyAlignment="1">
      <alignment horizontal="center" vertical="center" wrapText="1"/>
    </xf>
    <xf numFmtId="192" fontId="39" fillId="48" borderId="9" xfId="0" applyNumberFormat="1" applyFont="1" applyFill="1" applyBorder="1" applyAlignment="1">
      <alignment horizontal="center" vertical="center" wrapText="1"/>
    </xf>
    <xf numFmtId="192" fontId="39" fillId="48" borderId="5" xfId="0" applyNumberFormat="1" applyFont="1" applyFill="1" applyBorder="1" applyAlignment="1">
      <alignment horizontal="center" vertical="center" wrapText="1"/>
    </xf>
    <xf numFmtId="192" fontId="39" fillId="48" borderId="2" xfId="0" applyNumberFormat="1" applyFont="1" applyFill="1" applyBorder="1" applyAlignment="1">
      <alignment horizontal="center" vertical="center" wrapText="1"/>
    </xf>
    <xf numFmtId="0" fontId="39" fillId="48" borderId="9" xfId="0" applyFont="1" applyFill="1" applyBorder="1" applyAlignment="1">
      <alignment horizontal="center" vertical="center" wrapText="1"/>
    </xf>
    <xf numFmtId="0" fontId="39" fillId="48" borderId="5" xfId="0" applyFont="1" applyFill="1" applyBorder="1" applyAlignment="1">
      <alignment horizontal="center" vertical="center" wrapText="1"/>
    </xf>
    <xf numFmtId="0" fontId="39" fillId="48" borderId="2" xfId="0" applyFont="1" applyFill="1" applyBorder="1" applyAlignment="1">
      <alignment horizontal="center" vertical="center" wrapText="1"/>
    </xf>
    <xf numFmtId="0" fontId="39" fillId="5" borderId="9" xfId="0" applyFont="1" applyFill="1" applyBorder="1" applyAlignment="1">
      <alignment horizontal="center" vertical="center" wrapText="1"/>
    </xf>
    <xf numFmtId="0" fontId="39" fillId="5" borderId="2" xfId="0" applyFont="1" applyFill="1" applyBorder="1" applyAlignment="1">
      <alignment horizontal="center" vertical="center" wrapText="1"/>
    </xf>
    <xf numFmtId="193" fontId="39" fillId="7" borderId="1" xfId="0" applyNumberFormat="1" applyFont="1" applyFill="1" applyBorder="1" applyAlignment="1">
      <alignment horizontal="center" vertical="center" textRotation="90" wrapText="1"/>
    </xf>
    <xf numFmtId="192" fontId="39" fillId="7" borderId="9" xfId="0" applyNumberFormat="1" applyFont="1" applyFill="1" applyBorder="1" applyAlignment="1">
      <alignment horizontal="center" vertical="center" textRotation="90" wrapText="1"/>
    </xf>
    <xf numFmtId="192" fontId="39" fillId="7" borderId="5" xfId="0" applyNumberFormat="1" applyFont="1" applyFill="1" applyBorder="1" applyAlignment="1">
      <alignment horizontal="center" vertical="center" textRotation="90" wrapText="1"/>
    </xf>
    <xf numFmtId="192" fontId="39" fillId="7" borderId="2" xfId="0" applyNumberFormat="1" applyFont="1" applyFill="1" applyBorder="1" applyAlignment="1">
      <alignment horizontal="center" vertical="center" textRotation="90" wrapText="1"/>
    </xf>
    <xf numFmtId="193" fontId="39" fillId="4" borderId="1" xfId="0" applyNumberFormat="1" applyFont="1" applyFill="1" applyBorder="1" applyAlignment="1">
      <alignment horizontal="center" vertical="center" textRotation="90" wrapText="1"/>
    </xf>
    <xf numFmtId="187" fontId="39" fillId="7" borderId="9" xfId="7" applyNumberFormat="1" applyFont="1" applyFill="1" applyBorder="1" applyAlignment="1">
      <alignment horizontal="center" vertical="center" wrapText="1"/>
    </xf>
    <xf numFmtId="187" fontId="39" fillId="7" borderId="5" xfId="7" applyNumberFormat="1" applyFont="1" applyFill="1" applyBorder="1" applyAlignment="1">
      <alignment horizontal="center" vertical="center" wrapText="1"/>
    </xf>
    <xf numFmtId="187" fontId="39" fillId="7" borderId="2" xfId="7" applyNumberFormat="1" applyFont="1" applyFill="1" applyBorder="1" applyAlignment="1">
      <alignment horizontal="center" vertical="center" wrapText="1"/>
    </xf>
    <xf numFmtId="187" fontId="39" fillId="5" borderId="9" xfId="7" applyNumberFormat="1" applyFont="1" applyFill="1" applyBorder="1" applyAlignment="1">
      <alignment horizontal="center" vertical="center" wrapText="1"/>
    </xf>
    <xf numFmtId="187" fontId="39" fillId="5" borderId="5" xfId="7" applyNumberFormat="1" applyFont="1" applyFill="1" applyBorder="1" applyAlignment="1">
      <alignment horizontal="center" vertical="center" wrapText="1"/>
    </xf>
    <xf numFmtId="187" fontId="39" fillId="5" borderId="2" xfId="7" applyNumberFormat="1" applyFont="1" applyFill="1" applyBorder="1" applyAlignment="1">
      <alignment horizontal="center" vertical="center" wrapText="1"/>
    </xf>
    <xf numFmtId="192" fontId="39" fillId="4" borderId="9" xfId="0" applyNumberFormat="1" applyFont="1" applyFill="1" applyBorder="1" applyAlignment="1">
      <alignment horizontal="center" vertical="center" wrapText="1"/>
    </xf>
    <xf numFmtId="192" fontId="39" fillId="4" borderId="2" xfId="0" applyNumberFormat="1" applyFont="1" applyFill="1" applyBorder="1" applyAlignment="1">
      <alignment horizontal="center" vertical="center" wrapText="1"/>
    </xf>
    <xf numFmtId="187" fontId="39" fillId="4" borderId="9" xfId="0" applyNumberFormat="1" applyFont="1" applyFill="1" applyBorder="1" applyAlignment="1">
      <alignment horizontal="center" vertical="center" wrapText="1"/>
    </xf>
    <xf numFmtId="187" fontId="39" fillId="4" borderId="2" xfId="0" applyNumberFormat="1" applyFont="1" applyFill="1" applyBorder="1" applyAlignment="1">
      <alignment horizontal="center" vertical="center" wrapText="1"/>
    </xf>
    <xf numFmtId="193" fontId="39" fillId="7" borderId="9" xfId="0" applyNumberFormat="1" applyFont="1" applyFill="1" applyBorder="1" applyAlignment="1">
      <alignment horizontal="center" vertical="center" textRotation="90" wrapText="1"/>
    </xf>
    <xf numFmtId="193" fontId="39" fillId="7" borderId="5" xfId="0" applyNumberFormat="1" applyFont="1" applyFill="1" applyBorder="1" applyAlignment="1">
      <alignment horizontal="center" vertical="center" textRotation="90" wrapText="1"/>
    </xf>
    <xf numFmtId="193" fontId="39" fillId="7" borderId="2" xfId="0" applyNumberFormat="1" applyFont="1" applyFill="1" applyBorder="1" applyAlignment="1">
      <alignment horizontal="center" vertical="center" textRotation="90" wrapText="1"/>
    </xf>
    <xf numFmtId="192" fontId="39" fillId="0" borderId="0" xfId="0" applyNumberFormat="1" applyFont="1" applyAlignment="1">
      <alignment horizontal="center"/>
    </xf>
    <xf numFmtId="192" fontId="39" fillId="7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2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" fillId="9" borderId="29" xfId="0" applyFont="1" applyFill="1" applyBorder="1" applyAlignment="1">
      <alignment horizontal="center"/>
    </xf>
    <xf numFmtId="0" fontId="1" fillId="9" borderId="30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0" fontId="1" fillId="7" borderId="9" xfId="8" applyFont="1" applyFill="1" applyBorder="1" applyAlignment="1">
      <alignment horizontal="center" vertical="center" wrapText="1"/>
    </xf>
    <xf numFmtId="0" fontId="1" fillId="7" borderId="2" xfId="8" applyFont="1" applyFill="1" applyBorder="1" applyAlignment="1">
      <alignment horizontal="center" vertical="center" wrapText="1"/>
    </xf>
    <xf numFmtId="43" fontId="50" fillId="63" borderId="9" xfId="7" applyFont="1" applyFill="1" applyBorder="1" applyAlignment="1">
      <alignment horizontal="center" textRotation="90" wrapText="1"/>
    </xf>
    <xf numFmtId="43" fontId="50" fillId="63" borderId="2" xfId="7" applyFont="1" applyFill="1" applyBorder="1" applyAlignment="1">
      <alignment horizontal="center" textRotation="90" wrapText="1"/>
    </xf>
    <xf numFmtId="0" fontId="50" fillId="63" borderId="9" xfId="7" applyNumberFormat="1" applyFont="1" applyFill="1" applyBorder="1" applyAlignment="1">
      <alignment horizontal="center" vertical="center" textRotation="90" wrapText="1"/>
    </xf>
    <xf numFmtId="0" fontId="50" fillId="63" borderId="2" xfId="7" applyNumberFormat="1" applyFont="1" applyFill="1" applyBorder="1" applyAlignment="1">
      <alignment horizontal="center" vertical="center" textRotation="90" wrapText="1"/>
    </xf>
    <xf numFmtId="0" fontId="1" fillId="63" borderId="9" xfId="0" applyFont="1" applyFill="1" applyBorder="1" applyAlignment="1">
      <alignment horizontal="center" vertical="center" wrapText="1"/>
    </xf>
    <xf numFmtId="0" fontId="1" fillId="63" borderId="2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40" fontId="1" fillId="4" borderId="9" xfId="0" applyNumberFormat="1" applyFont="1" applyFill="1" applyBorder="1" applyAlignment="1">
      <alignment horizontal="center" vertical="center"/>
    </xf>
    <xf numFmtId="40" fontId="1" fillId="4" borderId="2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40" fontId="1" fillId="5" borderId="9" xfId="0" applyNumberFormat="1" applyFont="1" applyFill="1" applyBorder="1" applyAlignment="1">
      <alignment horizontal="center" vertical="center" wrapText="1"/>
    </xf>
    <xf numFmtId="40" fontId="1" fillId="5" borderId="2" xfId="0" applyNumberFormat="1" applyFont="1" applyFill="1" applyBorder="1" applyAlignment="1">
      <alignment horizontal="center" vertical="center" wrapText="1"/>
    </xf>
    <xf numFmtId="0" fontId="50" fillId="2" borderId="4" xfId="0" applyFont="1" applyFill="1" applyBorder="1" applyAlignment="1">
      <alignment horizontal="center" textRotation="90" wrapText="1"/>
    </xf>
    <xf numFmtId="0" fontId="50" fillId="2" borderId="10" xfId="0" applyFont="1" applyFill="1" applyBorder="1" applyAlignment="1">
      <alignment horizontal="center" textRotation="90" wrapText="1"/>
    </xf>
    <xf numFmtId="0" fontId="50" fillId="2" borderId="6" xfId="0" applyFont="1" applyFill="1" applyBorder="1" applyAlignment="1">
      <alignment horizontal="center" textRotation="90" wrapText="1"/>
    </xf>
    <xf numFmtId="0" fontId="1" fillId="64" borderId="9" xfId="0" applyFont="1" applyFill="1" applyBorder="1" applyAlignment="1">
      <alignment horizontal="center" vertical="center" wrapText="1"/>
    </xf>
    <xf numFmtId="0" fontId="1" fillId="64" borderId="2" xfId="0" applyFont="1" applyFill="1" applyBorder="1" applyAlignment="1">
      <alignment horizontal="center" vertical="center" wrapText="1"/>
    </xf>
    <xf numFmtId="43" fontId="1" fillId="4" borderId="9" xfId="7" applyFont="1" applyFill="1" applyBorder="1" applyAlignment="1">
      <alignment horizontal="center" vertical="center"/>
    </xf>
    <xf numFmtId="43" fontId="1" fillId="4" borderId="2" xfId="7" applyFont="1" applyFill="1" applyBorder="1" applyAlignment="1">
      <alignment horizontal="center" vertical="center"/>
    </xf>
    <xf numFmtId="43" fontId="1" fillId="5" borderId="9" xfId="7" applyFont="1" applyFill="1" applyBorder="1" applyAlignment="1">
      <alignment horizontal="center" vertical="center"/>
    </xf>
    <xf numFmtId="43" fontId="1" fillId="5" borderId="2" xfId="7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94" fontId="48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right"/>
    </xf>
    <xf numFmtId="0" fontId="1" fillId="6" borderId="4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2" borderId="4" xfId="0" applyFont="1" applyFill="1" applyBorder="1" applyAlignment="1">
      <alignment horizontal="center" vertical="center"/>
    </xf>
    <xf numFmtId="0" fontId="1" fillId="62" borderId="10" xfId="0" applyFont="1" applyFill="1" applyBorder="1" applyAlignment="1">
      <alignment horizontal="center" vertical="center"/>
    </xf>
    <xf numFmtId="187" fontId="1" fillId="6" borderId="10" xfId="0" applyNumberFormat="1" applyFont="1" applyFill="1" applyBorder="1" applyAlignment="1">
      <alignment horizontal="center" vertical="center"/>
    </xf>
    <xf numFmtId="187" fontId="1" fillId="6" borderId="6" xfId="0" applyNumberFormat="1" applyFont="1" applyFill="1" applyBorder="1" applyAlignment="1">
      <alignment horizontal="center" vertical="center"/>
    </xf>
    <xf numFmtId="0" fontId="1" fillId="63" borderId="4" xfId="0" applyFont="1" applyFill="1" applyBorder="1" applyAlignment="1">
      <alignment horizontal="center" vertical="center"/>
    </xf>
    <xf numFmtId="0" fontId="1" fillId="63" borderId="10" xfId="0" applyFont="1" applyFill="1" applyBorder="1" applyAlignment="1">
      <alignment horizontal="center" vertical="center"/>
    </xf>
    <xf numFmtId="0" fontId="1" fillId="63" borderId="6" xfId="0" applyFont="1" applyFill="1" applyBorder="1" applyAlignment="1">
      <alignment horizontal="center" vertical="center"/>
    </xf>
    <xf numFmtId="0" fontId="10" fillId="41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7" borderId="7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30" fillId="7" borderId="9" xfId="2" applyFont="1" applyFill="1" applyBorder="1" applyAlignment="1">
      <alignment horizontal="center" vertical="center" wrapText="1"/>
    </xf>
    <xf numFmtId="0" fontId="30" fillId="7" borderId="2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9" fillId="8" borderId="9" xfId="2" applyFont="1" applyFill="1" applyBorder="1" applyAlignment="1">
      <alignment horizontal="center" vertical="center" wrapText="1"/>
    </xf>
    <xf numFmtId="0" fontId="29" fillId="8" borderId="2" xfId="2" applyFont="1" applyFill="1" applyBorder="1" applyAlignment="1">
      <alignment horizontal="center" vertical="center" wrapText="1"/>
    </xf>
    <xf numFmtId="0" fontId="30" fillId="8" borderId="9" xfId="2" applyFont="1" applyFill="1" applyBorder="1" applyAlignment="1">
      <alignment horizontal="center" vertical="center" wrapText="1"/>
    </xf>
    <xf numFmtId="0" fontId="30" fillId="8" borderId="2" xfId="2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29" fillId="7" borderId="9" xfId="2" applyFont="1" applyFill="1" applyBorder="1" applyAlignment="1">
      <alignment horizontal="center" vertical="center" wrapText="1"/>
    </xf>
    <xf numFmtId="0" fontId="29" fillId="7" borderId="2" xfId="2" applyFont="1" applyFill="1" applyBorder="1" applyAlignment="1">
      <alignment horizontal="center" vertical="center" wrapText="1"/>
    </xf>
    <xf numFmtId="0" fontId="0" fillId="0" borderId="26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0" fillId="43" borderId="22" xfId="0" applyFill="1" applyBorder="1" applyAlignment="1">
      <alignment horizontal="left" vertical="top" wrapText="1"/>
    </xf>
    <xf numFmtId="0" fontId="37" fillId="43" borderId="22" xfId="0" applyFont="1" applyFill="1" applyBorder="1" applyAlignment="1">
      <alignment horizontal="left" vertical="top" wrapText="1"/>
    </xf>
    <xf numFmtId="0" fontId="0" fillId="43" borderId="23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22" xfId="0" applyFill="1" applyBorder="1" applyAlignment="1">
      <alignment horizontal="left" vertical="top" wrapText="1"/>
    </xf>
    <xf numFmtId="0" fontId="0" fillId="44" borderId="23" xfId="0" applyFill="1" applyBorder="1" applyAlignment="1">
      <alignment horizontal="left" vertical="top" wrapText="1"/>
    </xf>
    <xf numFmtId="0" fontId="37" fillId="44" borderId="21" xfId="0" applyFont="1" applyFill="1" applyBorder="1" applyAlignment="1">
      <alignment horizontal="left" vertical="top" wrapText="1"/>
    </xf>
    <xf numFmtId="0" fontId="37" fillId="44" borderId="22" xfId="0" applyFont="1" applyFill="1" applyBorder="1" applyAlignment="1">
      <alignment horizontal="left" vertical="top" wrapText="1"/>
    </xf>
    <xf numFmtId="0" fontId="37" fillId="44" borderId="23" xfId="0" applyFont="1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0" fillId="42" borderId="22" xfId="0" applyFill="1" applyBorder="1" applyAlignment="1">
      <alignment horizontal="left" vertical="top" wrapText="1"/>
    </xf>
    <xf numFmtId="0" fontId="0" fillId="42" borderId="23" xfId="0" applyFill="1" applyBorder="1" applyAlignment="1">
      <alignment horizontal="left" vertical="top" wrapText="1"/>
    </xf>
    <xf numFmtId="0" fontId="37" fillId="42" borderId="21" xfId="0" applyFont="1" applyFill="1" applyBorder="1" applyAlignment="1">
      <alignment horizontal="left" vertical="top" wrapText="1"/>
    </xf>
    <xf numFmtId="0" fontId="37" fillId="42" borderId="22" xfId="0" applyFont="1" applyFill="1" applyBorder="1" applyAlignment="1">
      <alignment horizontal="left" vertical="top" wrapText="1"/>
    </xf>
    <xf numFmtId="0" fontId="37" fillId="42" borderId="23" xfId="0" applyFont="1" applyFill="1" applyBorder="1" applyAlignment="1">
      <alignment horizontal="left" vertical="top" wrapText="1"/>
    </xf>
    <xf numFmtId="0" fontId="37" fillId="43" borderId="21" xfId="0" applyFont="1" applyFill="1" applyBorder="1" applyAlignment="1">
      <alignment horizontal="left" vertical="top" wrapText="1"/>
    </xf>
    <xf numFmtId="0" fontId="37" fillId="43" borderId="23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center" vertical="top" wrapText="1"/>
    </xf>
    <xf numFmtId="0" fontId="0" fillId="43" borderId="22" xfId="0" applyFill="1" applyBorder="1" applyAlignment="1">
      <alignment horizontal="center" vertical="top" wrapText="1"/>
    </xf>
    <xf numFmtId="189" fontId="35" fillId="0" borderId="21" xfId="0" applyNumberFormat="1" applyFont="1" applyBorder="1" applyAlignment="1">
      <alignment horizontal="center" vertical="top" wrapText="1"/>
    </xf>
    <xf numFmtId="189" fontId="35" fillId="0" borderId="22" xfId="0" applyNumberFormat="1" applyFont="1" applyBorder="1" applyAlignment="1">
      <alignment horizontal="center" vertical="top" wrapText="1"/>
    </xf>
    <xf numFmtId="189" fontId="35" fillId="0" borderId="23" xfId="0" applyNumberFormat="1" applyFont="1" applyBorder="1" applyAlignment="1">
      <alignment horizontal="center" vertical="top" wrapText="1"/>
    </xf>
    <xf numFmtId="191" fontId="35" fillId="0" borderId="21" xfId="0" applyNumberFormat="1" applyFont="1" applyBorder="1" applyAlignment="1">
      <alignment horizontal="left" vertical="top" wrapText="1"/>
    </xf>
    <xf numFmtId="191" fontId="35" fillId="0" borderId="22" xfId="0" applyNumberFormat="1" applyFont="1" applyBorder="1" applyAlignment="1">
      <alignment horizontal="left" vertical="top" wrapText="1"/>
    </xf>
    <xf numFmtId="191" fontId="35" fillId="0" borderId="23" xfId="0" applyNumberFormat="1" applyFont="1" applyBorder="1" applyAlignment="1">
      <alignment horizontal="left" vertical="top" wrapText="1"/>
    </xf>
    <xf numFmtId="0" fontId="34" fillId="44" borderId="21" xfId="0" applyFont="1" applyFill="1" applyBorder="1" applyAlignment="1">
      <alignment horizontal="center" vertical="top" wrapText="1"/>
    </xf>
    <xf numFmtId="0" fontId="34" fillId="44" borderId="22" xfId="0" applyFont="1" applyFill="1" applyBorder="1" applyAlignment="1">
      <alignment horizontal="center" vertical="top" wrapText="1"/>
    </xf>
    <xf numFmtId="0" fontId="34" fillId="44" borderId="23" xfId="0" applyFont="1" applyFill="1" applyBorder="1" applyAlignment="1">
      <alignment horizontal="center" vertical="top" wrapText="1"/>
    </xf>
    <xf numFmtId="0" fontId="34" fillId="0" borderId="21" xfId="0" applyFont="1" applyBorder="1" applyAlignment="1">
      <alignment horizontal="left" vertical="top" wrapText="1"/>
    </xf>
    <xf numFmtId="0" fontId="34" fillId="0" borderId="22" xfId="0" applyFont="1" applyBorder="1" applyAlignment="1">
      <alignment horizontal="left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190" fontId="35" fillId="0" borderId="21" xfId="0" applyNumberFormat="1" applyFont="1" applyBorder="1" applyAlignment="1">
      <alignment horizontal="left" vertical="top" wrapText="1"/>
    </xf>
    <xf numFmtId="190" fontId="35" fillId="0" borderId="22" xfId="0" applyNumberFormat="1" applyFont="1" applyBorder="1" applyAlignment="1">
      <alignment horizontal="left" vertical="top" wrapText="1"/>
    </xf>
    <xf numFmtId="190" fontId="35" fillId="0" borderId="23" xfId="0" applyNumberFormat="1" applyFont="1" applyBorder="1" applyAlignment="1">
      <alignment horizontal="left" vertical="top" wrapText="1"/>
    </xf>
    <xf numFmtId="189" fontId="35" fillId="0" borderId="21" xfId="0" applyNumberFormat="1" applyFont="1" applyBorder="1" applyAlignment="1">
      <alignment horizontal="left" vertical="top" wrapText="1"/>
    </xf>
    <xf numFmtId="189" fontId="35" fillId="0" borderId="22" xfId="0" applyNumberFormat="1" applyFont="1" applyBorder="1" applyAlignment="1">
      <alignment horizontal="left" vertical="top" wrapText="1"/>
    </xf>
    <xf numFmtId="189" fontId="35" fillId="0" borderId="23" xfId="0" applyNumberFormat="1" applyFont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0" fillId="45" borderId="22" xfId="0" applyFill="1" applyBorder="1" applyAlignment="1">
      <alignment horizontal="left" vertical="top" wrapText="1"/>
    </xf>
    <xf numFmtId="0" fontId="0" fillId="45" borderId="23" xfId="0" applyFill="1" applyBorder="1" applyAlignment="1">
      <alignment horizontal="left" vertical="top" wrapText="1"/>
    </xf>
    <xf numFmtId="0" fontId="34" fillId="44" borderId="21" xfId="0" applyFont="1" applyFill="1" applyBorder="1" applyAlignment="1">
      <alignment horizontal="left" vertical="top" wrapText="1"/>
    </xf>
    <xf numFmtId="0" fontId="34" fillId="44" borderId="22" xfId="0" applyFont="1" applyFill="1" applyBorder="1" applyAlignment="1">
      <alignment horizontal="left" vertical="top" wrapText="1"/>
    </xf>
    <xf numFmtId="189" fontId="38" fillId="44" borderId="21" xfId="0" applyNumberFormat="1" applyFont="1" applyFill="1" applyBorder="1" applyAlignment="1">
      <alignment horizontal="center" vertical="top" wrapText="1"/>
    </xf>
    <xf numFmtId="189" fontId="38" fillId="44" borderId="22" xfId="0" applyNumberFormat="1" applyFont="1" applyFill="1" applyBorder="1" applyAlignment="1">
      <alignment horizontal="center" vertical="top" wrapText="1"/>
    </xf>
    <xf numFmtId="189" fontId="38" fillId="44" borderId="23" xfId="0" applyNumberFormat="1" applyFont="1" applyFill="1" applyBorder="1" applyAlignment="1">
      <alignment horizontal="center" vertical="top" wrapText="1"/>
    </xf>
    <xf numFmtId="190" fontId="38" fillId="44" borderId="21" xfId="0" applyNumberFormat="1" applyFont="1" applyFill="1" applyBorder="1" applyAlignment="1">
      <alignment horizontal="left" vertical="top" wrapText="1"/>
    </xf>
    <xf numFmtId="190" fontId="38" fillId="44" borderId="22" xfId="0" applyNumberFormat="1" applyFont="1" applyFill="1" applyBorder="1" applyAlignment="1">
      <alignment horizontal="left" vertical="top" wrapText="1"/>
    </xf>
    <xf numFmtId="190" fontId="38" fillId="44" borderId="23" xfId="0" applyNumberFormat="1" applyFont="1" applyFill="1" applyBorder="1" applyAlignment="1">
      <alignment horizontal="left" vertical="top" wrapText="1"/>
    </xf>
    <xf numFmtId="191" fontId="38" fillId="44" borderId="21" xfId="0" applyNumberFormat="1" applyFont="1" applyFill="1" applyBorder="1" applyAlignment="1">
      <alignment horizontal="left" vertical="top" wrapText="1"/>
    </xf>
    <xf numFmtId="191" fontId="38" fillId="44" borderId="22" xfId="0" applyNumberFormat="1" applyFont="1" applyFill="1" applyBorder="1" applyAlignment="1">
      <alignment horizontal="left" vertical="top" wrapText="1"/>
    </xf>
    <xf numFmtId="191" fontId="38" fillId="44" borderId="23" xfId="0" applyNumberFormat="1" applyFont="1" applyFill="1" applyBorder="1" applyAlignment="1">
      <alignment horizontal="left" vertical="top" wrapText="1"/>
    </xf>
    <xf numFmtId="192" fontId="5" fillId="0" borderId="3" xfId="0" applyNumberFormat="1" applyFont="1" applyBorder="1" applyAlignment="1">
      <alignment horizontal="left"/>
    </xf>
    <xf numFmtId="193" fontId="5" fillId="0" borderId="0" xfId="0" applyNumberFormat="1" applyFont="1" applyAlignment="1">
      <alignment horizontal="center"/>
    </xf>
    <xf numFmtId="188" fontId="1" fillId="0" borderId="0" xfId="7" applyNumberFormat="1" applyFont="1"/>
    <xf numFmtId="192" fontId="5" fillId="2" borderId="4" xfId="0" applyNumberFormat="1" applyFont="1" applyFill="1" applyBorder="1" applyAlignment="1">
      <alignment horizontal="center"/>
    </xf>
    <xf numFmtId="192" fontId="5" fillId="2" borderId="10" xfId="0" applyNumberFormat="1" applyFont="1" applyFill="1" applyBorder="1" applyAlignment="1">
      <alignment horizontal="center"/>
    </xf>
    <xf numFmtId="192" fontId="5" fillId="2" borderId="6" xfId="0" applyNumberFormat="1" applyFont="1" applyFill="1" applyBorder="1" applyAlignment="1">
      <alignment horizontal="center"/>
    </xf>
    <xf numFmtId="192" fontId="5" fillId="50" borderId="1" xfId="0" applyNumberFormat="1" applyFont="1" applyFill="1" applyBorder="1" applyAlignment="1">
      <alignment horizontal="center"/>
    </xf>
    <xf numFmtId="188" fontId="1" fillId="0" borderId="31" xfId="7" applyNumberFormat="1" applyFont="1" applyBorder="1" applyAlignment="1">
      <alignment horizontal="center"/>
    </xf>
    <xf numFmtId="192" fontId="5" fillId="0" borderId="31" xfId="0" applyNumberFormat="1" applyFont="1" applyBorder="1" applyAlignment="1">
      <alignment horizontal="center"/>
    </xf>
    <xf numFmtId="192" fontId="5" fillId="0" borderId="0" xfId="0" applyNumberFormat="1" applyFont="1" applyAlignment="1">
      <alignment horizontal="center"/>
    </xf>
    <xf numFmtId="0" fontId="5" fillId="7" borderId="9" xfId="0" applyFont="1" applyFill="1" applyBorder="1" applyAlignment="1">
      <alignment horizontal="center" vertical="center" wrapText="1"/>
    </xf>
    <xf numFmtId="192" fontId="5" fillId="7" borderId="9" xfId="0" applyNumberFormat="1" applyFont="1" applyFill="1" applyBorder="1" applyAlignment="1">
      <alignment horizontal="center" vertical="center" wrapText="1"/>
    </xf>
    <xf numFmtId="192" fontId="5" fillId="7" borderId="7" xfId="0" applyNumberFormat="1" applyFont="1" applyFill="1" applyBorder="1" applyAlignment="1">
      <alignment horizontal="center" vertical="center" wrapText="1"/>
    </xf>
    <xf numFmtId="192" fontId="5" fillId="65" borderId="1" xfId="0" applyNumberFormat="1" applyFont="1" applyFill="1" applyBorder="1"/>
    <xf numFmtId="192" fontId="5" fillId="65" borderId="1" xfId="0" applyNumberFormat="1" applyFont="1" applyFill="1" applyBorder="1" applyAlignment="1">
      <alignment horizontal="center"/>
    </xf>
    <xf numFmtId="192" fontId="5" fillId="65" borderId="4" xfId="0" applyNumberFormat="1" applyFont="1" applyFill="1" applyBorder="1" applyAlignment="1">
      <alignment horizontal="center"/>
    </xf>
    <xf numFmtId="192" fontId="5" fillId="65" borderId="10" xfId="0" applyNumberFormat="1" applyFont="1" applyFill="1" applyBorder="1" applyAlignment="1">
      <alignment horizontal="center"/>
    </xf>
    <xf numFmtId="192" fontId="5" fillId="65" borderId="6" xfId="0" applyNumberFormat="1" applyFont="1" applyFill="1" applyBorder="1" applyAlignment="1">
      <alignment horizontal="center"/>
    </xf>
    <xf numFmtId="188" fontId="1" fillId="0" borderId="0" xfId="7" applyNumberFormat="1" applyFont="1" applyAlignment="1">
      <alignment horizontal="center"/>
    </xf>
    <xf numFmtId="0" fontId="5" fillId="7" borderId="2" xfId="0" applyFont="1" applyFill="1" applyBorder="1" applyAlignment="1">
      <alignment horizontal="center" vertical="center" wrapText="1"/>
    </xf>
    <xf numFmtId="192" fontId="5" fillId="7" borderId="2" xfId="0" applyNumberFormat="1" applyFont="1" applyFill="1" applyBorder="1" applyAlignment="1">
      <alignment horizontal="center" vertical="center" wrapText="1"/>
    </xf>
    <xf numFmtId="192" fontId="5" fillId="7" borderId="27" xfId="0" applyNumberFormat="1" applyFont="1" applyFill="1" applyBorder="1" applyAlignment="1">
      <alignment horizontal="center" vertical="center" wrapText="1"/>
    </xf>
    <xf numFmtId="193" fontId="5" fillId="50" borderId="1" xfId="0" applyNumberFormat="1" applyFont="1" applyFill="1" applyBorder="1" applyAlignment="1">
      <alignment horizontal="center" vertical="center" wrapText="1"/>
    </xf>
    <xf numFmtId="192" fontId="5" fillId="50" borderId="1" xfId="0" applyNumberFormat="1" applyFont="1" applyFill="1" applyBorder="1" applyAlignment="1">
      <alignment horizontal="center" vertical="center" wrapText="1"/>
    </xf>
    <xf numFmtId="192" fontId="5" fillId="50" borderId="1" xfId="0" applyNumberFormat="1" applyFont="1" applyFill="1" applyBorder="1" applyAlignment="1">
      <alignment horizontal="center" vertical="center"/>
    </xf>
    <xf numFmtId="192" fontId="5" fillId="66" borderId="1" xfId="0" applyNumberFormat="1" applyFont="1" applyFill="1" applyBorder="1" applyAlignment="1">
      <alignment horizontal="center" vertical="center" wrapText="1"/>
    </xf>
    <xf numFmtId="192" fontId="5" fillId="67" borderId="1" xfId="0" applyNumberFormat="1" applyFont="1" applyFill="1" applyBorder="1" applyAlignment="1">
      <alignment horizontal="center" vertical="center" wrapText="1"/>
    </xf>
    <xf numFmtId="188" fontId="1" fillId="0" borderId="0" xfId="7" applyNumberFormat="1" applyFont="1" applyAlignment="1">
      <alignment horizontal="center" vertical="center" wrapText="1"/>
    </xf>
    <xf numFmtId="192" fontId="5" fillId="0" borderId="0" xfId="0" applyNumberFormat="1" applyFont="1" applyAlignment="1">
      <alignment horizontal="center" vertical="center" wrapText="1"/>
    </xf>
    <xf numFmtId="192" fontId="5" fillId="0" borderId="1" xfId="0" applyNumberFormat="1" applyFont="1" applyBorder="1" applyProtection="1">
      <protection hidden="1"/>
    </xf>
    <xf numFmtId="192" fontId="5" fillId="52" borderId="1" xfId="0" applyNumberFormat="1" applyFont="1" applyFill="1" applyBorder="1" applyProtection="1">
      <protection locked="0"/>
    </xf>
    <xf numFmtId="192" fontId="1" fillId="56" borderId="1" xfId="7" applyNumberFormat="1" applyFont="1" applyFill="1" applyBorder="1" applyAlignment="1" applyProtection="1">
      <alignment horizontal="center"/>
      <protection locked="0"/>
    </xf>
    <xf numFmtId="187" fontId="5" fillId="2" borderId="1" xfId="7" applyNumberFormat="1" applyFont="1" applyFill="1" applyBorder="1" applyAlignment="1" applyProtection="1">
      <protection locked="0"/>
    </xf>
    <xf numFmtId="187" fontId="5" fillId="0" borderId="1" xfId="7" applyNumberFormat="1" applyFont="1" applyFill="1" applyBorder="1" applyAlignment="1" applyProtection="1">
      <alignment horizontal="center"/>
      <protection locked="0"/>
    </xf>
    <xf numFmtId="193" fontId="5" fillId="56" borderId="1" xfId="0" applyNumberFormat="1" applyFont="1" applyFill="1" applyBorder="1" applyAlignment="1" applyProtection="1">
      <alignment horizontal="center"/>
      <protection hidden="1"/>
    </xf>
    <xf numFmtId="187" fontId="1" fillId="2" borderId="1" xfId="7" applyNumberFormat="1" applyFont="1" applyFill="1" applyBorder="1" applyAlignment="1" applyProtection="1">
      <protection locked="0"/>
    </xf>
    <xf numFmtId="187" fontId="1" fillId="0" borderId="1" xfId="7" applyNumberFormat="1" applyFont="1" applyFill="1" applyBorder="1" applyAlignment="1" applyProtection="1">
      <alignment horizontal="center"/>
      <protection locked="0"/>
    </xf>
    <xf numFmtId="193" fontId="1" fillId="56" borderId="1" xfId="0" applyNumberFormat="1" applyFont="1" applyFill="1" applyBorder="1" applyAlignment="1" applyProtection="1">
      <alignment horizontal="center"/>
      <protection hidden="1"/>
    </xf>
    <xf numFmtId="192" fontId="5" fillId="56" borderId="1" xfId="0" applyNumberFormat="1" applyFont="1" applyFill="1" applyBorder="1"/>
    <xf numFmtId="193" fontId="51" fillId="60" borderId="1" xfId="0" applyNumberFormat="1" applyFont="1" applyFill="1" applyBorder="1" applyAlignment="1" applyProtection="1">
      <alignment horizontal="center"/>
      <protection hidden="1"/>
    </xf>
    <xf numFmtId="192" fontId="1" fillId="4" borderId="1" xfId="0" applyNumberFormat="1" applyFont="1" applyFill="1" applyBorder="1"/>
    <xf numFmtId="192" fontId="51" fillId="60" borderId="1" xfId="7" applyNumberFormat="1" applyFont="1" applyFill="1" applyBorder="1" applyAlignment="1" applyProtection="1">
      <alignment horizontal="center"/>
      <protection locked="0"/>
    </xf>
    <xf numFmtId="187" fontId="51" fillId="60" borderId="1" xfId="7" applyNumberFormat="1" applyFont="1" applyFill="1" applyBorder="1" applyAlignment="1" applyProtection="1">
      <alignment horizontal="center"/>
      <protection locked="0"/>
    </xf>
    <xf numFmtId="187" fontId="5" fillId="68" borderId="1" xfId="7" applyNumberFormat="1" applyFont="1" applyFill="1" applyBorder="1" applyAlignment="1" applyProtection="1">
      <alignment horizontal="center"/>
      <protection locked="0"/>
    </xf>
    <xf numFmtId="187" fontId="5" fillId="69" borderId="1" xfId="7" applyNumberFormat="1" applyFont="1" applyFill="1" applyBorder="1" applyAlignment="1" applyProtection="1">
      <alignment horizontal="center"/>
      <protection locked="0"/>
    </xf>
    <xf numFmtId="192" fontId="1" fillId="65" borderId="1" xfId="0" applyNumberFormat="1" applyFont="1" applyFill="1" applyBorder="1"/>
    <xf numFmtId="192" fontId="5" fillId="3" borderId="1" xfId="0" applyNumberFormat="1" applyFont="1" applyFill="1" applyBorder="1" applyProtection="1">
      <protection hidden="1"/>
    </xf>
    <xf numFmtId="194" fontId="1" fillId="2" borderId="1" xfId="7" applyNumberFormat="1" applyFont="1" applyFill="1" applyBorder="1" applyAlignment="1" applyProtection="1">
      <protection locked="0"/>
    </xf>
    <xf numFmtId="193" fontId="5" fillId="7" borderId="9" xfId="0" applyNumberFormat="1" applyFont="1" applyFill="1" applyBorder="1" applyAlignment="1">
      <alignment horizontal="center" vertical="center" wrapText="1"/>
    </xf>
    <xf numFmtId="193" fontId="5" fillId="7" borderId="2" xfId="0" applyNumberFormat="1" applyFont="1" applyFill="1" applyBorder="1" applyAlignment="1">
      <alignment horizontal="center" vertical="center" wrapText="1"/>
    </xf>
    <xf numFmtId="193" fontId="5" fillId="0" borderId="1" xfId="0" applyNumberFormat="1" applyFont="1" applyBorder="1" applyAlignment="1" applyProtection="1">
      <alignment horizontal="center"/>
      <protection hidden="1"/>
    </xf>
    <xf numFmtId="193" fontId="5" fillId="3" borderId="1" xfId="0" applyNumberFormat="1" applyFont="1" applyFill="1" applyBorder="1" applyAlignment="1" applyProtection="1">
      <alignment horizontal="center"/>
      <protection hidden="1"/>
    </xf>
    <xf numFmtId="0" fontId="5" fillId="0" borderId="3" xfId="0" applyFont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1" fillId="0" borderId="1" xfId="0" applyFont="1" applyBorder="1" applyProtection="1">
      <protection hidden="1"/>
    </xf>
    <xf numFmtId="0" fontId="53" fillId="0" borderId="1" xfId="0" applyFont="1" applyBorder="1" applyAlignment="1">
      <alignment horizontal="right"/>
    </xf>
    <xf numFmtId="3" fontId="5" fillId="0" borderId="1" xfId="0" applyNumberFormat="1" applyFont="1" applyBorder="1"/>
    <xf numFmtId="0" fontId="1" fillId="5" borderId="1" xfId="0" applyFont="1" applyFill="1" applyBorder="1" applyProtection="1">
      <protection hidden="1"/>
    </xf>
    <xf numFmtId="0" fontId="5" fillId="5" borderId="1" xfId="0" applyFont="1" applyFill="1" applyBorder="1"/>
    <xf numFmtId="43" fontId="5" fillId="0" borderId="0" xfId="7" applyFont="1" applyFill="1"/>
    <xf numFmtId="17" fontId="5" fillId="63" borderId="1" xfId="0" applyNumberFormat="1" applyFont="1" applyFill="1" applyBorder="1" applyAlignment="1">
      <alignment horizontal="center"/>
    </xf>
    <xf numFmtId="0" fontId="5" fillId="63" borderId="1" xfId="0" applyFont="1" applyFill="1" applyBorder="1"/>
    <xf numFmtId="0" fontId="54" fillId="0" borderId="0" xfId="0" applyFont="1"/>
    <xf numFmtId="0" fontId="55" fillId="0" borderId="0" xfId="0" applyFont="1"/>
    <xf numFmtId="0" fontId="7" fillId="0" borderId="0" xfId="0" applyFont="1" applyAlignment="1">
      <alignment horizontal="right"/>
    </xf>
    <xf numFmtId="0" fontId="56" fillId="3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57" fillId="50" borderId="1" xfId="0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horizontal="center" vertical="center"/>
    </xf>
    <xf numFmtId="0" fontId="57" fillId="4" borderId="1" xfId="0" applyFont="1" applyFill="1" applyBorder="1" applyAlignment="1">
      <alignment horizontal="center" vertical="center"/>
    </xf>
    <xf numFmtId="0" fontId="57" fillId="66" borderId="1" xfId="0" applyFont="1" applyFill="1" applyBorder="1" applyAlignment="1">
      <alignment horizontal="center" vertical="center"/>
    </xf>
    <xf numFmtId="0" fontId="5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54" fillId="0" borderId="0" xfId="0" applyFont="1" applyAlignment="1">
      <alignment horizontal="center"/>
    </xf>
    <xf numFmtId="0" fontId="57" fillId="50" borderId="1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0" fontId="57" fillId="4" borderId="1" xfId="0" applyFont="1" applyFill="1" applyBorder="1" applyAlignment="1">
      <alignment horizontal="center" vertical="center" wrapText="1"/>
    </xf>
    <xf numFmtId="0" fontId="57" fillId="66" borderId="1" xfId="0" applyFont="1" applyFill="1" applyBorder="1" applyAlignment="1">
      <alignment horizontal="center" vertical="center" wrapText="1"/>
    </xf>
    <xf numFmtId="0" fontId="57" fillId="50" borderId="9" xfId="0" applyFont="1" applyFill="1" applyBorder="1" applyAlignment="1">
      <alignment horizontal="center" vertical="center" wrapText="1"/>
    </xf>
    <xf numFmtId="0" fontId="57" fillId="4" borderId="9" xfId="0" applyFont="1" applyFill="1" applyBorder="1" applyAlignment="1">
      <alignment horizontal="center" vertical="center" wrapText="1"/>
    </xf>
    <xf numFmtId="0" fontId="57" fillId="5" borderId="1" xfId="0" applyFont="1" applyFill="1" applyBorder="1" applyAlignment="1">
      <alignment horizontal="center" vertical="center" wrapText="1"/>
    </xf>
    <xf numFmtId="0" fontId="57" fillId="50" borderId="1" xfId="7" applyNumberFormat="1" applyFont="1" applyFill="1" applyBorder="1" applyAlignment="1">
      <alignment horizontal="center" vertical="center"/>
    </xf>
    <xf numFmtId="0" fontId="57" fillId="2" borderId="1" xfId="7" applyNumberFormat="1" applyFont="1" applyFill="1" applyBorder="1" applyAlignment="1">
      <alignment horizontal="center" vertical="center"/>
    </xf>
    <xf numFmtId="2" fontId="57" fillId="4" borderId="1" xfId="7" applyNumberFormat="1" applyFont="1" applyFill="1" applyBorder="1" applyAlignment="1">
      <alignment horizontal="center" vertical="center"/>
    </xf>
    <xf numFmtId="2" fontId="57" fillId="66" borderId="1" xfId="7" applyNumberFormat="1" applyFont="1" applyFill="1" applyBorder="1" applyAlignment="1">
      <alignment horizontal="center" vertical="center"/>
    </xf>
    <xf numFmtId="0" fontId="57" fillId="4" borderId="1" xfId="7" applyNumberFormat="1" applyFont="1" applyFill="1" applyBorder="1" applyAlignment="1">
      <alignment horizontal="center" vertical="center"/>
    </xf>
    <xf numFmtId="0" fontId="57" fillId="66" borderId="1" xfId="7" applyNumberFormat="1" applyFont="1" applyFill="1" applyBorder="1" applyAlignment="1">
      <alignment horizontal="center" vertical="center"/>
    </xf>
    <xf numFmtId="0" fontId="57" fillId="5" borderId="1" xfId="7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192" fontId="8" fillId="3" borderId="1" xfId="0" applyNumberFormat="1" applyFont="1" applyFill="1" applyBorder="1" applyProtection="1">
      <protection hidden="1"/>
    </xf>
    <xf numFmtId="192" fontId="8" fillId="3" borderId="1" xfId="0" applyNumberFormat="1" applyFont="1" applyFill="1" applyBorder="1" applyProtection="1">
      <protection locked="0"/>
    </xf>
    <xf numFmtId="43" fontId="57" fillId="3" borderId="1" xfId="7" applyFont="1" applyFill="1" applyBorder="1" applyAlignment="1">
      <alignment horizontal="right"/>
    </xf>
    <xf numFmtId="0" fontId="57" fillId="3" borderId="1" xfId="7" applyNumberFormat="1" applyFont="1" applyFill="1" applyBorder="1" applyAlignment="1">
      <alignment horizontal="right"/>
    </xf>
    <xf numFmtId="43" fontId="57" fillId="3" borderId="1" xfId="7" applyFont="1" applyFill="1" applyBorder="1"/>
    <xf numFmtId="0" fontId="57" fillId="3" borderId="1" xfId="0" applyFont="1" applyFill="1" applyBorder="1" applyAlignment="1">
      <alignment horizontal="center"/>
    </xf>
    <xf numFmtId="0" fontId="54" fillId="3" borderId="0" xfId="0" applyFont="1" applyFill="1"/>
    <xf numFmtId="0" fontId="58" fillId="5" borderId="1" xfId="0" applyFont="1" applyFill="1" applyBorder="1"/>
    <xf numFmtId="43" fontId="59" fillId="5" borderId="1" xfId="0" applyNumberFormat="1" applyFont="1" applyFill="1" applyBorder="1"/>
  </cellXfs>
  <cellStyles count="65">
    <cellStyle name="20% - ส่วนที่ถูกเน้น1" xfId="33" builtinId="30" customBuiltin="1"/>
    <cellStyle name="20% - ส่วนที่ถูกเน้น2" xfId="37" builtinId="34" customBuiltin="1"/>
    <cellStyle name="20% - ส่วนที่ถูกเน้น3" xfId="41" builtinId="38" customBuiltin="1"/>
    <cellStyle name="20% - ส่วนที่ถูกเน้น4" xfId="45" builtinId="42" customBuiltin="1"/>
    <cellStyle name="20% - ส่วนที่ถูกเน้น5" xfId="49" builtinId="46" customBuiltin="1"/>
    <cellStyle name="20% - ส่วนที่ถูกเน้น6" xfId="53" builtinId="50" customBuiltin="1"/>
    <cellStyle name="40% - ส่วนที่ถูกเน้น1" xfId="34" builtinId="31" customBuiltin="1"/>
    <cellStyle name="40% - ส่วนที่ถูกเน้น2" xfId="38" builtinId="35" customBuiltin="1"/>
    <cellStyle name="40% - ส่วนที่ถูกเน้น3" xfId="42" builtinId="39" customBuiltin="1"/>
    <cellStyle name="40% - ส่วนที่ถูกเน้น4" xfId="46" builtinId="43" customBuiltin="1"/>
    <cellStyle name="40% - ส่วนที่ถูกเน้น5" xfId="50" builtinId="47" customBuiltin="1"/>
    <cellStyle name="40% - ส่วนที่ถูกเน้น6" xfId="54" builtinId="51" customBuiltin="1"/>
    <cellStyle name="60% - ส่วนที่ถูกเน้น1" xfId="35" builtinId="32" customBuiltin="1"/>
    <cellStyle name="60% - ส่วนที่ถูกเน้น2" xfId="39" builtinId="36" customBuiltin="1"/>
    <cellStyle name="60% - ส่วนที่ถูกเน้น3" xfId="43" builtinId="40" customBuiltin="1"/>
    <cellStyle name="60% - ส่วนที่ถูกเน้น4" xfId="47" builtinId="44" customBuiltin="1"/>
    <cellStyle name="60% - ส่วนที่ถูกเน้น5" xfId="51" builtinId="48" customBuiltin="1"/>
    <cellStyle name="60% - ส่วนที่ถูกเน้น6" xfId="55" builtinId="52" customBuiltin="1"/>
    <cellStyle name="Comma 2" xfId="1" xr:uid="{00000000-0005-0000-0000-00001C000000}"/>
    <cellStyle name="Comma 2 2" xfId="9" xr:uid="{00000000-0005-0000-0000-00001D000000}"/>
    <cellStyle name="Normal 2" xfId="2" xr:uid="{00000000-0005-0000-0000-000028000000}"/>
    <cellStyle name="Normal 2 2" xfId="10" xr:uid="{00000000-0005-0000-0000-000029000000}"/>
    <cellStyle name="Normal 4" xfId="3" xr:uid="{00000000-0005-0000-0000-00002A000000}"/>
    <cellStyle name="การคำนวณ" xfId="25" builtinId="22" customBuiltin="1"/>
    <cellStyle name="ข้อความเตือน" xfId="28" builtinId="11" customBuiltin="1"/>
    <cellStyle name="ข้อความอธิบาย" xfId="30" builtinId="53" customBuiltin="1"/>
    <cellStyle name="เครื่องหมายจุลภาค 2" xfId="4" xr:uid="{00000000-0005-0000-0000-000030000000}"/>
    <cellStyle name="เครื่องหมายจุลภาค 2 2" xfId="11" xr:uid="{00000000-0005-0000-0000-000031000000}"/>
    <cellStyle name="เครื่องหมายจุลภาค 2 2 2" xfId="60" xr:uid="{00000000-0005-0000-0000-000032000000}"/>
    <cellStyle name="เครื่องหมายจุลภาค 2 3" xfId="59" xr:uid="{00000000-0005-0000-0000-000033000000}"/>
    <cellStyle name="เครื่องหมายจุลภาค 3" xfId="5" xr:uid="{00000000-0005-0000-0000-000034000000}"/>
    <cellStyle name="เครื่องหมายจุลภาค 3 2" xfId="12" xr:uid="{00000000-0005-0000-0000-000035000000}"/>
    <cellStyle name="เครื่องหมายจุลภาค 3 2 2" xfId="62" xr:uid="{00000000-0005-0000-0000-000036000000}"/>
    <cellStyle name="เครื่องหมายจุลภาค 3 3" xfId="61" xr:uid="{00000000-0005-0000-0000-000037000000}"/>
    <cellStyle name="เครื่องหมายจุลภาค 3 4" xfId="58" xr:uid="{00000000-0005-0000-0000-000038000000}"/>
    <cellStyle name="เครื่องหมายจุลภาค 4" xfId="6" xr:uid="{00000000-0005-0000-0000-000039000000}"/>
    <cellStyle name="เครื่องหมายจุลภาค 4 2" xfId="13" xr:uid="{00000000-0005-0000-0000-00003A000000}"/>
    <cellStyle name="จุลภาค" xfId="7" builtinId="3"/>
    <cellStyle name="จุลภาค 2" xfId="14" xr:uid="{00000000-0005-0000-0000-00003B000000}"/>
    <cellStyle name="จุลภาค 3" xfId="57" xr:uid="{00000000-0005-0000-0000-00003C000000}"/>
    <cellStyle name="ชื่อเรื่อง" xfId="15" builtinId="15" customBuiltin="1"/>
    <cellStyle name="เซลล์ตรวจสอบ" xfId="27" builtinId="23" customBuiltin="1"/>
    <cellStyle name="เซลล์ที่มีลิงก์" xfId="26" builtinId="24" customBuiltin="1"/>
    <cellStyle name="ดี" xfId="20" builtinId="26" customBuiltin="1"/>
    <cellStyle name="ปกติ" xfId="0" builtinId="0"/>
    <cellStyle name="ปกติ 2" xfId="8" xr:uid="{00000000-0005-0000-0000-00003D000000}"/>
    <cellStyle name="ปกติ 2 2" xfId="63" xr:uid="{00000000-0005-0000-0000-00003E000000}"/>
    <cellStyle name="ปกติ 2 2 2" xfId="64" xr:uid="{00000000-0005-0000-0000-00003F000000}"/>
    <cellStyle name="ปกติ 5" xfId="56" xr:uid="{00000000-0005-0000-0000-000040000000}"/>
    <cellStyle name="ป้อนค่า" xfId="23" builtinId="20" customBuiltin="1"/>
    <cellStyle name="ปานกลาง" xfId="22" builtinId="28" customBuiltin="1"/>
    <cellStyle name="ผลรวม" xfId="31" builtinId="25" customBuiltin="1"/>
    <cellStyle name="แย่" xfId="21" builtinId="27" customBuiltin="1"/>
    <cellStyle name="ส่วนที่ถูกเน้น1" xfId="32" builtinId="29" customBuiltin="1"/>
    <cellStyle name="ส่วนที่ถูกเน้น2" xfId="36" builtinId="33" customBuiltin="1"/>
    <cellStyle name="ส่วนที่ถูกเน้น3" xfId="40" builtinId="37" customBuiltin="1"/>
    <cellStyle name="ส่วนที่ถูกเน้น4" xfId="44" builtinId="41" customBuiltin="1"/>
    <cellStyle name="ส่วนที่ถูกเน้น5" xfId="48" builtinId="45" customBuiltin="1"/>
    <cellStyle name="ส่วนที่ถูกเน้น6" xfId="52" builtinId="49" customBuiltin="1"/>
    <cellStyle name="แสดงผล" xfId="24" builtinId="21" customBuiltin="1"/>
    <cellStyle name="หมายเหตุ" xfId="29" builtinId="10" customBuiltin="1"/>
    <cellStyle name="หัวเรื่อง 1" xfId="16" builtinId="16" customBuiltin="1"/>
    <cellStyle name="หัวเรื่อง 2" xfId="17" builtinId="17" customBuiltin="1"/>
    <cellStyle name="หัวเรื่อง 3" xfId="18" builtinId="18" customBuiltin="1"/>
    <cellStyle name="หัวเรื่อง 4" xfId="19" builtinId="19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EA65C-BBCA-4D9A-A131-A6B90E4B3151}">
  <dimension ref="A1:T98"/>
  <sheetViews>
    <sheetView topLeftCell="A55" workbookViewId="0">
      <selection activeCell="N24" sqref="N24"/>
    </sheetView>
  </sheetViews>
  <sheetFormatPr defaultColWidth="6.3984375" defaultRowHeight="21" x14ac:dyDescent="0.4"/>
  <cols>
    <col min="1" max="1" width="5.69921875" style="1" customWidth="1"/>
    <col min="2" max="2" width="10" style="1" customWidth="1"/>
    <col min="3" max="3" width="7.3984375" style="1" customWidth="1"/>
    <col min="4" max="4" width="31.8984375" style="1" customWidth="1"/>
    <col min="5" max="16" width="9" style="1" customWidth="1"/>
    <col min="17" max="17" width="7" style="1" customWidth="1"/>
    <col min="18" max="18" width="8.69921875" style="1" customWidth="1"/>
    <col min="19" max="256" width="6.3984375" style="1"/>
    <col min="257" max="257" width="5.69921875" style="1" customWidth="1"/>
    <col min="258" max="258" width="10" style="1" customWidth="1"/>
    <col min="259" max="259" width="7.3984375" style="1" customWidth="1"/>
    <col min="260" max="260" width="31.8984375" style="1" customWidth="1"/>
    <col min="261" max="272" width="9" style="1" customWidth="1"/>
    <col min="273" max="273" width="7" style="1" customWidth="1"/>
    <col min="274" max="274" width="8.69921875" style="1" customWidth="1"/>
    <col min="275" max="512" width="6.3984375" style="1"/>
    <col min="513" max="513" width="5.69921875" style="1" customWidth="1"/>
    <col min="514" max="514" width="10" style="1" customWidth="1"/>
    <col min="515" max="515" width="7.3984375" style="1" customWidth="1"/>
    <col min="516" max="516" width="31.8984375" style="1" customWidth="1"/>
    <col min="517" max="528" width="9" style="1" customWidth="1"/>
    <col min="529" max="529" width="7" style="1" customWidth="1"/>
    <col min="530" max="530" width="8.69921875" style="1" customWidth="1"/>
    <col min="531" max="768" width="6.3984375" style="1"/>
    <col min="769" max="769" width="5.69921875" style="1" customWidth="1"/>
    <col min="770" max="770" width="10" style="1" customWidth="1"/>
    <col min="771" max="771" width="7.3984375" style="1" customWidth="1"/>
    <col min="772" max="772" width="31.8984375" style="1" customWidth="1"/>
    <col min="773" max="784" width="9" style="1" customWidth="1"/>
    <col min="785" max="785" width="7" style="1" customWidth="1"/>
    <col min="786" max="786" width="8.69921875" style="1" customWidth="1"/>
    <col min="787" max="1024" width="6.3984375" style="1"/>
    <col min="1025" max="1025" width="5.69921875" style="1" customWidth="1"/>
    <col min="1026" max="1026" width="10" style="1" customWidth="1"/>
    <col min="1027" max="1027" width="7.3984375" style="1" customWidth="1"/>
    <col min="1028" max="1028" width="31.8984375" style="1" customWidth="1"/>
    <col min="1029" max="1040" width="9" style="1" customWidth="1"/>
    <col min="1041" max="1041" width="7" style="1" customWidth="1"/>
    <col min="1042" max="1042" width="8.69921875" style="1" customWidth="1"/>
    <col min="1043" max="1280" width="6.3984375" style="1"/>
    <col min="1281" max="1281" width="5.69921875" style="1" customWidth="1"/>
    <col min="1282" max="1282" width="10" style="1" customWidth="1"/>
    <col min="1283" max="1283" width="7.3984375" style="1" customWidth="1"/>
    <col min="1284" max="1284" width="31.8984375" style="1" customWidth="1"/>
    <col min="1285" max="1296" width="9" style="1" customWidth="1"/>
    <col min="1297" max="1297" width="7" style="1" customWidth="1"/>
    <col min="1298" max="1298" width="8.69921875" style="1" customWidth="1"/>
    <col min="1299" max="1536" width="6.3984375" style="1"/>
    <col min="1537" max="1537" width="5.69921875" style="1" customWidth="1"/>
    <col min="1538" max="1538" width="10" style="1" customWidth="1"/>
    <col min="1539" max="1539" width="7.3984375" style="1" customWidth="1"/>
    <col min="1540" max="1540" width="31.8984375" style="1" customWidth="1"/>
    <col min="1541" max="1552" width="9" style="1" customWidth="1"/>
    <col min="1553" max="1553" width="7" style="1" customWidth="1"/>
    <col min="1554" max="1554" width="8.69921875" style="1" customWidth="1"/>
    <col min="1555" max="1792" width="6.3984375" style="1"/>
    <col min="1793" max="1793" width="5.69921875" style="1" customWidth="1"/>
    <col min="1794" max="1794" width="10" style="1" customWidth="1"/>
    <col min="1795" max="1795" width="7.3984375" style="1" customWidth="1"/>
    <col min="1796" max="1796" width="31.8984375" style="1" customWidth="1"/>
    <col min="1797" max="1808" width="9" style="1" customWidth="1"/>
    <col min="1809" max="1809" width="7" style="1" customWidth="1"/>
    <col min="1810" max="1810" width="8.69921875" style="1" customWidth="1"/>
    <col min="1811" max="2048" width="6.3984375" style="1"/>
    <col min="2049" max="2049" width="5.69921875" style="1" customWidth="1"/>
    <col min="2050" max="2050" width="10" style="1" customWidth="1"/>
    <col min="2051" max="2051" width="7.3984375" style="1" customWidth="1"/>
    <col min="2052" max="2052" width="31.8984375" style="1" customWidth="1"/>
    <col min="2053" max="2064" width="9" style="1" customWidth="1"/>
    <col min="2065" max="2065" width="7" style="1" customWidth="1"/>
    <col min="2066" max="2066" width="8.69921875" style="1" customWidth="1"/>
    <col min="2067" max="2304" width="6.3984375" style="1"/>
    <col min="2305" max="2305" width="5.69921875" style="1" customWidth="1"/>
    <col min="2306" max="2306" width="10" style="1" customWidth="1"/>
    <col min="2307" max="2307" width="7.3984375" style="1" customWidth="1"/>
    <col min="2308" max="2308" width="31.8984375" style="1" customWidth="1"/>
    <col min="2309" max="2320" width="9" style="1" customWidth="1"/>
    <col min="2321" max="2321" width="7" style="1" customWidth="1"/>
    <col min="2322" max="2322" width="8.69921875" style="1" customWidth="1"/>
    <col min="2323" max="2560" width="6.3984375" style="1"/>
    <col min="2561" max="2561" width="5.69921875" style="1" customWidth="1"/>
    <col min="2562" max="2562" width="10" style="1" customWidth="1"/>
    <col min="2563" max="2563" width="7.3984375" style="1" customWidth="1"/>
    <col min="2564" max="2564" width="31.8984375" style="1" customWidth="1"/>
    <col min="2565" max="2576" width="9" style="1" customWidth="1"/>
    <col min="2577" max="2577" width="7" style="1" customWidth="1"/>
    <col min="2578" max="2578" width="8.69921875" style="1" customWidth="1"/>
    <col min="2579" max="2816" width="6.3984375" style="1"/>
    <col min="2817" max="2817" width="5.69921875" style="1" customWidth="1"/>
    <col min="2818" max="2818" width="10" style="1" customWidth="1"/>
    <col min="2819" max="2819" width="7.3984375" style="1" customWidth="1"/>
    <col min="2820" max="2820" width="31.8984375" style="1" customWidth="1"/>
    <col min="2821" max="2832" width="9" style="1" customWidth="1"/>
    <col min="2833" max="2833" width="7" style="1" customWidth="1"/>
    <col min="2834" max="2834" width="8.69921875" style="1" customWidth="1"/>
    <col min="2835" max="3072" width="6.3984375" style="1"/>
    <col min="3073" max="3073" width="5.69921875" style="1" customWidth="1"/>
    <col min="3074" max="3074" width="10" style="1" customWidth="1"/>
    <col min="3075" max="3075" width="7.3984375" style="1" customWidth="1"/>
    <col min="3076" max="3076" width="31.8984375" style="1" customWidth="1"/>
    <col min="3077" max="3088" width="9" style="1" customWidth="1"/>
    <col min="3089" max="3089" width="7" style="1" customWidth="1"/>
    <col min="3090" max="3090" width="8.69921875" style="1" customWidth="1"/>
    <col min="3091" max="3328" width="6.3984375" style="1"/>
    <col min="3329" max="3329" width="5.69921875" style="1" customWidth="1"/>
    <col min="3330" max="3330" width="10" style="1" customWidth="1"/>
    <col min="3331" max="3331" width="7.3984375" style="1" customWidth="1"/>
    <col min="3332" max="3332" width="31.8984375" style="1" customWidth="1"/>
    <col min="3333" max="3344" width="9" style="1" customWidth="1"/>
    <col min="3345" max="3345" width="7" style="1" customWidth="1"/>
    <col min="3346" max="3346" width="8.69921875" style="1" customWidth="1"/>
    <col min="3347" max="3584" width="6.3984375" style="1"/>
    <col min="3585" max="3585" width="5.69921875" style="1" customWidth="1"/>
    <col min="3586" max="3586" width="10" style="1" customWidth="1"/>
    <col min="3587" max="3587" width="7.3984375" style="1" customWidth="1"/>
    <col min="3588" max="3588" width="31.8984375" style="1" customWidth="1"/>
    <col min="3589" max="3600" width="9" style="1" customWidth="1"/>
    <col min="3601" max="3601" width="7" style="1" customWidth="1"/>
    <col min="3602" max="3602" width="8.69921875" style="1" customWidth="1"/>
    <col min="3603" max="3840" width="6.3984375" style="1"/>
    <col min="3841" max="3841" width="5.69921875" style="1" customWidth="1"/>
    <col min="3842" max="3842" width="10" style="1" customWidth="1"/>
    <col min="3843" max="3843" width="7.3984375" style="1" customWidth="1"/>
    <col min="3844" max="3844" width="31.8984375" style="1" customWidth="1"/>
    <col min="3845" max="3856" width="9" style="1" customWidth="1"/>
    <col min="3857" max="3857" width="7" style="1" customWidth="1"/>
    <col min="3858" max="3858" width="8.69921875" style="1" customWidth="1"/>
    <col min="3859" max="4096" width="6.3984375" style="1"/>
    <col min="4097" max="4097" width="5.69921875" style="1" customWidth="1"/>
    <col min="4098" max="4098" width="10" style="1" customWidth="1"/>
    <col min="4099" max="4099" width="7.3984375" style="1" customWidth="1"/>
    <col min="4100" max="4100" width="31.8984375" style="1" customWidth="1"/>
    <col min="4101" max="4112" width="9" style="1" customWidth="1"/>
    <col min="4113" max="4113" width="7" style="1" customWidth="1"/>
    <col min="4114" max="4114" width="8.69921875" style="1" customWidth="1"/>
    <col min="4115" max="4352" width="6.3984375" style="1"/>
    <col min="4353" max="4353" width="5.69921875" style="1" customWidth="1"/>
    <col min="4354" max="4354" width="10" style="1" customWidth="1"/>
    <col min="4355" max="4355" width="7.3984375" style="1" customWidth="1"/>
    <col min="4356" max="4356" width="31.8984375" style="1" customWidth="1"/>
    <col min="4357" max="4368" width="9" style="1" customWidth="1"/>
    <col min="4369" max="4369" width="7" style="1" customWidth="1"/>
    <col min="4370" max="4370" width="8.69921875" style="1" customWidth="1"/>
    <col min="4371" max="4608" width="6.3984375" style="1"/>
    <col min="4609" max="4609" width="5.69921875" style="1" customWidth="1"/>
    <col min="4610" max="4610" width="10" style="1" customWidth="1"/>
    <col min="4611" max="4611" width="7.3984375" style="1" customWidth="1"/>
    <col min="4612" max="4612" width="31.8984375" style="1" customWidth="1"/>
    <col min="4613" max="4624" width="9" style="1" customWidth="1"/>
    <col min="4625" max="4625" width="7" style="1" customWidth="1"/>
    <col min="4626" max="4626" width="8.69921875" style="1" customWidth="1"/>
    <col min="4627" max="4864" width="6.3984375" style="1"/>
    <col min="4865" max="4865" width="5.69921875" style="1" customWidth="1"/>
    <col min="4866" max="4866" width="10" style="1" customWidth="1"/>
    <col min="4867" max="4867" width="7.3984375" style="1" customWidth="1"/>
    <col min="4868" max="4868" width="31.8984375" style="1" customWidth="1"/>
    <col min="4869" max="4880" width="9" style="1" customWidth="1"/>
    <col min="4881" max="4881" width="7" style="1" customWidth="1"/>
    <col min="4882" max="4882" width="8.69921875" style="1" customWidth="1"/>
    <col min="4883" max="5120" width="6.3984375" style="1"/>
    <col min="5121" max="5121" width="5.69921875" style="1" customWidth="1"/>
    <col min="5122" max="5122" width="10" style="1" customWidth="1"/>
    <col min="5123" max="5123" width="7.3984375" style="1" customWidth="1"/>
    <col min="5124" max="5124" width="31.8984375" style="1" customWidth="1"/>
    <col min="5125" max="5136" width="9" style="1" customWidth="1"/>
    <col min="5137" max="5137" width="7" style="1" customWidth="1"/>
    <col min="5138" max="5138" width="8.69921875" style="1" customWidth="1"/>
    <col min="5139" max="5376" width="6.3984375" style="1"/>
    <col min="5377" max="5377" width="5.69921875" style="1" customWidth="1"/>
    <col min="5378" max="5378" width="10" style="1" customWidth="1"/>
    <col min="5379" max="5379" width="7.3984375" style="1" customWidth="1"/>
    <col min="5380" max="5380" width="31.8984375" style="1" customWidth="1"/>
    <col min="5381" max="5392" width="9" style="1" customWidth="1"/>
    <col min="5393" max="5393" width="7" style="1" customWidth="1"/>
    <col min="5394" max="5394" width="8.69921875" style="1" customWidth="1"/>
    <col min="5395" max="5632" width="6.3984375" style="1"/>
    <col min="5633" max="5633" width="5.69921875" style="1" customWidth="1"/>
    <col min="5634" max="5634" width="10" style="1" customWidth="1"/>
    <col min="5635" max="5635" width="7.3984375" style="1" customWidth="1"/>
    <col min="5636" max="5636" width="31.8984375" style="1" customWidth="1"/>
    <col min="5637" max="5648" width="9" style="1" customWidth="1"/>
    <col min="5649" max="5649" width="7" style="1" customWidth="1"/>
    <col min="5650" max="5650" width="8.69921875" style="1" customWidth="1"/>
    <col min="5651" max="5888" width="6.3984375" style="1"/>
    <col min="5889" max="5889" width="5.69921875" style="1" customWidth="1"/>
    <col min="5890" max="5890" width="10" style="1" customWidth="1"/>
    <col min="5891" max="5891" width="7.3984375" style="1" customWidth="1"/>
    <col min="5892" max="5892" width="31.8984375" style="1" customWidth="1"/>
    <col min="5893" max="5904" width="9" style="1" customWidth="1"/>
    <col min="5905" max="5905" width="7" style="1" customWidth="1"/>
    <col min="5906" max="5906" width="8.69921875" style="1" customWidth="1"/>
    <col min="5907" max="6144" width="6.3984375" style="1"/>
    <col min="6145" max="6145" width="5.69921875" style="1" customWidth="1"/>
    <col min="6146" max="6146" width="10" style="1" customWidth="1"/>
    <col min="6147" max="6147" width="7.3984375" style="1" customWidth="1"/>
    <col min="6148" max="6148" width="31.8984375" style="1" customWidth="1"/>
    <col min="6149" max="6160" width="9" style="1" customWidth="1"/>
    <col min="6161" max="6161" width="7" style="1" customWidth="1"/>
    <col min="6162" max="6162" width="8.69921875" style="1" customWidth="1"/>
    <col min="6163" max="6400" width="6.3984375" style="1"/>
    <col min="6401" max="6401" width="5.69921875" style="1" customWidth="1"/>
    <col min="6402" max="6402" width="10" style="1" customWidth="1"/>
    <col min="6403" max="6403" width="7.3984375" style="1" customWidth="1"/>
    <col min="6404" max="6404" width="31.8984375" style="1" customWidth="1"/>
    <col min="6405" max="6416" width="9" style="1" customWidth="1"/>
    <col min="6417" max="6417" width="7" style="1" customWidth="1"/>
    <col min="6418" max="6418" width="8.69921875" style="1" customWidth="1"/>
    <col min="6419" max="6656" width="6.3984375" style="1"/>
    <col min="6657" max="6657" width="5.69921875" style="1" customWidth="1"/>
    <col min="6658" max="6658" width="10" style="1" customWidth="1"/>
    <col min="6659" max="6659" width="7.3984375" style="1" customWidth="1"/>
    <col min="6660" max="6660" width="31.8984375" style="1" customWidth="1"/>
    <col min="6661" max="6672" width="9" style="1" customWidth="1"/>
    <col min="6673" max="6673" width="7" style="1" customWidth="1"/>
    <col min="6674" max="6674" width="8.69921875" style="1" customWidth="1"/>
    <col min="6675" max="6912" width="6.3984375" style="1"/>
    <col min="6913" max="6913" width="5.69921875" style="1" customWidth="1"/>
    <col min="6914" max="6914" width="10" style="1" customWidth="1"/>
    <col min="6915" max="6915" width="7.3984375" style="1" customWidth="1"/>
    <col min="6916" max="6916" width="31.8984375" style="1" customWidth="1"/>
    <col min="6917" max="6928" width="9" style="1" customWidth="1"/>
    <col min="6929" max="6929" width="7" style="1" customWidth="1"/>
    <col min="6930" max="6930" width="8.69921875" style="1" customWidth="1"/>
    <col min="6931" max="7168" width="6.3984375" style="1"/>
    <col min="7169" max="7169" width="5.69921875" style="1" customWidth="1"/>
    <col min="7170" max="7170" width="10" style="1" customWidth="1"/>
    <col min="7171" max="7171" width="7.3984375" style="1" customWidth="1"/>
    <col min="7172" max="7172" width="31.8984375" style="1" customWidth="1"/>
    <col min="7173" max="7184" width="9" style="1" customWidth="1"/>
    <col min="7185" max="7185" width="7" style="1" customWidth="1"/>
    <col min="7186" max="7186" width="8.69921875" style="1" customWidth="1"/>
    <col min="7187" max="7424" width="6.3984375" style="1"/>
    <col min="7425" max="7425" width="5.69921875" style="1" customWidth="1"/>
    <col min="7426" max="7426" width="10" style="1" customWidth="1"/>
    <col min="7427" max="7427" width="7.3984375" style="1" customWidth="1"/>
    <col min="7428" max="7428" width="31.8984375" style="1" customWidth="1"/>
    <col min="7429" max="7440" width="9" style="1" customWidth="1"/>
    <col min="7441" max="7441" width="7" style="1" customWidth="1"/>
    <col min="7442" max="7442" width="8.69921875" style="1" customWidth="1"/>
    <col min="7443" max="7680" width="6.3984375" style="1"/>
    <col min="7681" max="7681" width="5.69921875" style="1" customWidth="1"/>
    <col min="7682" max="7682" width="10" style="1" customWidth="1"/>
    <col min="7683" max="7683" width="7.3984375" style="1" customWidth="1"/>
    <col min="7684" max="7684" width="31.8984375" style="1" customWidth="1"/>
    <col min="7685" max="7696" width="9" style="1" customWidth="1"/>
    <col min="7697" max="7697" width="7" style="1" customWidth="1"/>
    <col min="7698" max="7698" width="8.69921875" style="1" customWidth="1"/>
    <col min="7699" max="7936" width="6.3984375" style="1"/>
    <col min="7937" max="7937" width="5.69921875" style="1" customWidth="1"/>
    <col min="7938" max="7938" width="10" style="1" customWidth="1"/>
    <col min="7939" max="7939" width="7.3984375" style="1" customWidth="1"/>
    <col min="7940" max="7940" width="31.8984375" style="1" customWidth="1"/>
    <col min="7941" max="7952" width="9" style="1" customWidth="1"/>
    <col min="7953" max="7953" width="7" style="1" customWidth="1"/>
    <col min="7954" max="7954" width="8.69921875" style="1" customWidth="1"/>
    <col min="7955" max="8192" width="6.3984375" style="1"/>
    <col min="8193" max="8193" width="5.69921875" style="1" customWidth="1"/>
    <col min="8194" max="8194" width="10" style="1" customWidth="1"/>
    <col min="8195" max="8195" width="7.3984375" style="1" customWidth="1"/>
    <col min="8196" max="8196" width="31.8984375" style="1" customWidth="1"/>
    <col min="8197" max="8208" width="9" style="1" customWidth="1"/>
    <col min="8209" max="8209" width="7" style="1" customWidth="1"/>
    <col min="8210" max="8210" width="8.69921875" style="1" customWidth="1"/>
    <col min="8211" max="8448" width="6.3984375" style="1"/>
    <col min="8449" max="8449" width="5.69921875" style="1" customWidth="1"/>
    <col min="8450" max="8450" width="10" style="1" customWidth="1"/>
    <col min="8451" max="8451" width="7.3984375" style="1" customWidth="1"/>
    <col min="8452" max="8452" width="31.8984375" style="1" customWidth="1"/>
    <col min="8453" max="8464" width="9" style="1" customWidth="1"/>
    <col min="8465" max="8465" width="7" style="1" customWidth="1"/>
    <col min="8466" max="8466" width="8.69921875" style="1" customWidth="1"/>
    <col min="8467" max="8704" width="6.3984375" style="1"/>
    <col min="8705" max="8705" width="5.69921875" style="1" customWidth="1"/>
    <col min="8706" max="8706" width="10" style="1" customWidth="1"/>
    <col min="8707" max="8707" width="7.3984375" style="1" customWidth="1"/>
    <col min="8708" max="8708" width="31.8984375" style="1" customWidth="1"/>
    <col min="8709" max="8720" width="9" style="1" customWidth="1"/>
    <col min="8721" max="8721" width="7" style="1" customWidth="1"/>
    <col min="8722" max="8722" width="8.69921875" style="1" customWidth="1"/>
    <col min="8723" max="8960" width="6.3984375" style="1"/>
    <col min="8961" max="8961" width="5.69921875" style="1" customWidth="1"/>
    <col min="8962" max="8962" width="10" style="1" customWidth="1"/>
    <col min="8963" max="8963" width="7.3984375" style="1" customWidth="1"/>
    <col min="8964" max="8964" width="31.8984375" style="1" customWidth="1"/>
    <col min="8965" max="8976" width="9" style="1" customWidth="1"/>
    <col min="8977" max="8977" width="7" style="1" customWidth="1"/>
    <col min="8978" max="8978" width="8.69921875" style="1" customWidth="1"/>
    <col min="8979" max="9216" width="6.3984375" style="1"/>
    <col min="9217" max="9217" width="5.69921875" style="1" customWidth="1"/>
    <col min="9218" max="9218" width="10" style="1" customWidth="1"/>
    <col min="9219" max="9219" width="7.3984375" style="1" customWidth="1"/>
    <col min="9220" max="9220" width="31.8984375" style="1" customWidth="1"/>
    <col min="9221" max="9232" width="9" style="1" customWidth="1"/>
    <col min="9233" max="9233" width="7" style="1" customWidth="1"/>
    <col min="9234" max="9234" width="8.69921875" style="1" customWidth="1"/>
    <col min="9235" max="9472" width="6.3984375" style="1"/>
    <col min="9473" max="9473" width="5.69921875" style="1" customWidth="1"/>
    <col min="9474" max="9474" width="10" style="1" customWidth="1"/>
    <col min="9475" max="9475" width="7.3984375" style="1" customWidth="1"/>
    <col min="9476" max="9476" width="31.8984375" style="1" customWidth="1"/>
    <col min="9477" max="9488" width="9" style="1" customWidth="1"/>
    <col min="9489" max="9489" width="7" style="1" customWidth="1"/>
    <col min="9490" max="9490" width="8.69921875" style="1" customWidth="1"/>
    <col min="9491" max="9728" width="6.3984375" style="1"/>
    <col min="9729" max="9729" width="5.69921875" style="1" customWidth="1"/>
    <col min="9730" max="9730" width="10" style="1" customWidth="1"/>
    <col min="9731" max="9731" width="7.3984375" style="1" customWidth="1"/>
    <col min="9732" max="9732" width="31.8984375" style="1" customWidth="1"/>
    <col min="9733" max="9744" width="9" style="1" customWidth="1"/>
    <col min="9745" max="9745" width="7" style="1" customWidth="1"/>
    <col min="9746" max="9746" width="8.69921875" style="1" customWidth="1"/>
    <col min="9747" max="9984" width="6.3984375" style="1"/>
    <col min="9985" max="9985" width="5.69921875" style="1" customWidth="1"/>
    <col min="9986" max="9986" width="10" style="1" customWidth="1"/>
    <col min="9987" max="9987" width="7.3984375" style="1" customWidth="1"/>
    <col min="9988" max="9988" width="31.8984375" style="1" customWidth="1"/>
    <col min="9989" max="10000" width="9" style="1" customWidth="1"/>
    <col min="10001" max="10001" width="7" style="1" customWidth="1"/>
    <col min="10002" max="10002" width="8.69921875" style="1" customWidth="1"/>
    <col min="10003" max="10240" width="6.3984375" style="1"/>
    <col min="10241" max="10241" width="5.69921875" style="1" customWidth="1"/>
    <col min="10242" max="10242" width="10" style="1" customWidth="1"/>
    <col min="10243" max="10243" width="7.3984375" style="1" customWidth="1"/>
    <col min="10244" max="10244" width="31.8984375" style="1" customWidth="1"/>
    <col min="10245" max="10256" width="9" style="1" customWidth="1"/>
    <col min="10257" max="10257" width="7" style="1" customWidth="1"/>
    <col min="10258" max="10258" width="8.69921875" style="1" customWidth="1"/>
    <col min="10259" max="10496" width="6.3984375" style="1"/>
    <col min="10497" max="10497" width="5.69921875" style="1" customWidth="1"/>
    <col min="10498" max="10498" width="10" style="1" customWidth="1"/>
    <col min="10499" max="10499" width="7.3984375" style="1" customWidth="1"/>
    <col min="10500" max="10500" width="31.8984375" style="1" customWidth="1"/>
    <col min="10501" max="10512" width="9" style="1" customWidth="1"/>
    <col min="10513" max="10513" width="7" style="1" customWidth="1"/>
    <col min="10514" max="10514" width="8.69921875" style="1" customWidth="1"/>
    <col min="10515" max="10752" width="6.3984375" style="1"/>
    <col min="10753" max="10753" width="5.69921875" style="1" customWidth="1"/>
    <col min="10754" max="10754" width="10" style="1" customWidth="1"/>
    <col min="10755" max="10755" width="7.3984375" style="1" customWidth="1"/>
    <col min="10756" max="10756" width="31.8984375" style="1" customWidth="1"/>
    <col min="10757" max="10768" width="9" style="1" customWidth="1"/>
    <col min="10769" max="10769" width="7" style="1" customWidth="1"/>
    <col min="10770" max="10770" width="8.69921875" style="1" customWidth="1"/>
    <col min="10771" max="11008" width="6.3984375" style="1"/>
    <col min="11009" max="11009" width="5.69921875" style="1" customWidth="1"/>
    <col min="11010" max="11010" width="10" style="1" customWidth="1"/>
    <col min="11011" max="11011" width="7.3984375" style="1" customWidth="1"/>
    <col min="11012" max="11012" width="31.8984375" style="1" customWidth="1"/>
    <col min="11013" max="11024" width="9" style="1" customWidth="1"/>
    <col min="11025" max="11025" width="7" style="1" customWidth="1"/>
    <col min="11026" max="11026" width="8.69921875" style="1" customWidth="1"/>
    <col min="11027" max="11264" width="6.3984375" style="1"/>
    <col min="11265" max="11265" width="5.69921875" style="1" customWidth="1"/>
    <col min="11266" max="11266" width="10" style="1" customWidth="1"/>
    <col min="11267" max="11267" width="7.3984375" style="1" customWidth="1"/>
    <col min="11268" max="11268" width="31.8984375" style="1" customWidth="1"/>
    <col min="11269" max="11280" width="9" style="1" customWidth="1"/>
    <col min="11281" max="11281" width="7" style="1" customWidth="1"/>
    <col min="11282" max="11282" width="8.69921875" style="1" customWidth="1"/>
    <col min="11283" max="11520" width="6.3984375" style="1"/>
    <col min="11521" max="11521" width="5.69921875" style="1" customWidth="1"/>
    <col min="11522" max="11522" width="10" style="1" customWidth="1"/>
    <col min="11523" max="11523" width="7.3984375" style="1" customWidth="1"/>
    <col min="11524" max="11524" width="31.8984375" style="1" customWidth="1"/>
    <col min="11525" max="11536" width="9" style="1" customWidth="1"/>
    <col min="11537" max="11537" width="7" style="1" customWidth="1"/>
    <col min="11538" max="11538" width="8.69921875" style="1" customWidth="1"/>
    <col min="11539" max="11776" width="6.3984375" style="1"/>
    <col min="11777" max="11777" width="5.69921875" style="1" customWidth="1"/>
    <col min="11778" max="11778" width="10" style="1" customWidth="1"/>
    <col min="11779" max="11779" width="7.3984375" style="1" customWidth="1"/>
    <col min="11780" max="11780" width="31.8984375" style="1" customWidth="1"/>
    <col min="11781" max="11792" width="9" style="1" customWidth="1"/>
    <col min="11793" max="11793" width="7" style="1" customWidth="1"/>
    <col min="11794" max="11794" width="8.69921875" style="1" customWidth="1"/>
    <col min="11795" max="12032" width="6.3984375" style="1"/>
    <col min="12033" max="12033" width="5.69921875" style="1" customWidth="1"/>
    <col min="12034" max="12034" width="10" style="1" customWidth="1"/>
    <col min="12035" max="12035" width="7.3984375" style="1" customWidth="1"/>
    <col min="12036" max="12036" width="31.8984375" style="1" customWidth="1"/>
    <col min="12037" max="12048" width="9" style="1" customWidth="1"/>
    <col min="12049" max="12049" width="7" style="1" customWidth="1"/>
    <col min="12050" max="12050" width="8.69921875" style="1" customWidth="1"/>
    <col min="12051" max="12288" width="6.3984375" style="1"/>
    <col min="12289" max="12289" width="5.69921875" style="1" customWidth="1"/>
    <col min="12290" max="12290" width="10" style="1" customWidth="1"/>
    <col min="12291" max="12291" width="7.3984375" style="1" customWidth="1"/>
    <col min="12292" max="12292" width="31.8984375" style="1" customWidth="1"/>
    <col min="12293" max="12304" width="9" style="1" customWidth="1"/>
    <col min="12305" max="12305" width="7" style="1" customWidth="1"/>
    <col min="12306" max="12306" width="8.69921875" style="1" customWidth="1"/>
    <col min="12307" max="12544" width="6.3984375" style="1"/>
    <col min="12545" max="12545" width="5.69921875" style="1" customWidth="1"/>
    <col min="12546" max="12546" width="10" style="1" customWidth="1"/>
    <col min="12547" max="12547" width="7.3984375" style="1" customWidth="1"/>
    <col min="12548" max="12548" width="31.8984375" style="1" customWidth="1"/>
    <col min="12549" max="12560" width="9" style="1" customWidth="1"/>
    <col min="12561" max="12561" width="7" style="1" customWidth="1"/>
    <col min="12562" max="12562" width="8.69921875" style="1" customWidth="1"/>
    <col min="12563" max="12800" width="6.3984375" style="1"/>
    <col min="12801" max="12801" width="5.69921875" style="1" customWidth="1"/>
    <col min="12802" max="12802" width="10" style="1" customWidth="1"/>
    <col min="12803" max="12803" width="7.3984375" style="1" customWidth="1"/>
    <col min="12804" max="12804" width="31.8984375" style="1" customWidth="1"/>
    <col min="12805" max="12816" width="9" style="1" customWidth="1"/>
    <col min="12817" max="12817" width="7" style="1" customWidth="1"/>
    <col min="12818" max="12818" width="8.69921875" style="1" customWidth="1"/>
    <col min="12819" max="13056" width="6.3984375" style="1"/>
    <col min="13057" max="13057" width="5.69921875" style="1" customWidth="1"/>
    <col min="13058" max="13058" width="10" style="1" customWidth="1"/>
    <col min="13059" max="13059" width="7.3984375" style="1" customWidth="1"/>
    <col min="13060" max="13060" width="31.8984375" style="1" customWidth="1"/>
    <col min="13061" max="13072" width="9" style="1" customWidth="1"/>
    <col min="13073" max="13073" width="7" style="1" customWidth="1"/>
    <col min="13074" max="13074" width="8.69921875" style="1" customWidth="1"/>
    <col min="13075" max="13312" width="6.3984375" style="1"/>
    <col min="13313" max="13313" width="5.69921875" style="1" customWidth="1"/>
    <col min="13314" max="13314" width="10" style="1" customWidth="1"/>
    <col min="13315" max="13315" width="7.3984375" style="1" customWidth="1"/>
    <col min="13316" max="13316" width="31.8984375" style="1" customWidth="1"/>
    <col min="13317" max="13328" width="9" style="1" customWidth="1"/>
    <col min="13329" max="13329" width="7" style="1" customWidth="1"/>
    <col min="13330" max="13330" width="8.69921875" style="1" customWidth="1"/>
    <col min="13331" max="13568" width="6.3984375" style="1"/>
    <col min="13569" max="13569" width="5.69921875" style="1" customWidth="1"/>
    <col min="13570" max="13570" width="10" style="1" customWidth="1"/>
    <col min="13571" max="13571" width="7.3984375" style="1" customWidth="1"/>
    <col min="13572" max="13572" width="31.8984375" style="1" customWidth="1"/>
    <col min="13573" max="13584" width="9" style="1" customWidth="1"/>
    <col min="13585" max="13585" width="7" style="1" customWidth="1"/>
    <col min="13586" max="13586" width="8.69921875" style="1" customWidth="1"/>
    <col min="13587" max="13824" width="6.3984375" style="1"/>
    <col min="13825" max="13825" width="5.69921875" style="1" customWidth="1"/>
    <col min="13826" max="13826" width="10" style="1" customWidth="1"/>
    <col min="13827" max="13827" width="7.3984375" style="1" customWidth="1"/>
    <col min="13828" max="13828" width="31.8984375" style="1" customWidth="1"/>
    <col min="13829" max="13840" width="9" style="1" customWidth="1"/>
    <col min="13841" max="13841" width="7" style="1" customWidth="1"/>
    <col min="13842" max="13842" width="8.69921875" style="1" customWidth="1"/>
    <col min="13843" max="14080" width="6.3984375" style="1"/>
    <col min="14081" max="14081" width="5.69921875" style="1" customWidth="1"/>
    <col min="14082" max="14082" width="10" style="1" customWidth="1"/>
    <col min="14083" max="14083" width="7.3984375" style="1" customWidth="1"/>
    <col min="14084" max="14084" width="31.8984375" style="1" customWidth="1"/>
    <col min="14085" max="14096" width="9" style="1" customWidth="1"/>
    <col min="14097" max="14097" width="7" style="1" customWidth="1"/>
    <col min="14098" max="14098" width="8.69921875" style="1" customWidth="1"/>
    <col min="14099" max="14336" width="6.3984375" style="1"/>
    <col min="14337" max="14337" width="5.69921875" style="1" customWidth="1"/>
    <col min="14338" max="14338" width="10" style="1" customWidth="1"/>
    <col min="14339" max="14339" width="7.3984375" style="1" customWidth="1"/>
    <col min="14340" max="14340" width="31.8984375" style="1" customWidth="1"/>
    <col min="14341" max="14352" width="9" style="1" customWidth="1"/>
    <col min="14353" max="14353" width="7" style="1" customWidth="1"/>
    <col min="14354" max="14354" width="8.69921875" style="1" customWidth="1"/>
    <col min="14355" max="14592" width="6.3984375" style="1"/>
    <col min="14593" max="14593" width="5.69921875" style="1" customWidth="1"/>
    <col min="14594" max="14594" width="10" style="1" customWidth="1"/>
    <col min="14595" max="14595" width="7.3984375" style="1" customWidth="1"/>
    <col min="14596" max="14596" width="31.8984375" style="1" customWidth="1"/>
    <col min="14597" max="14608" width="9" style="1" customWidth="1"/>
    <col min="14609" max="14609" width="7" style="1" customWidth="1"/>
    <col min="14610" max="14610" width="8.69921875" style="1" customWidth="1"/>
    <col min="14611" max="14848" width="6.3984375" style="1"/>
    <col min="14849" max="14849" width="5.69921875" style="1" customWidth="1"/>
    <col min="14850" max="14850" width="10" style="1" customWidth="1"/>
    <col min="14851" max="14851" width="7.3984375" style="1" customWidth="1"/>
    <col min="14852" max="14852" width="31.8984375" style="1" customWidth="1"/>
    <col min="14853" max="14864" width="9" style="1" customWidth="1"/>
    <col min="14865" max="14865" width="7" style="1" customWidth="1"/>
    <col min="14866" max="14866" width="8.69921875" style="1" customWidth="1"/>
    <col min="14867" max="15104" width="6.3984375" style="1"/>
    <col min="15105" max="15105" width="5.69921875" style="1" customWidth="1"/>
    <col min="15106" max="15106" width="10" style="1" customWidth="1"/>
    <col min="15107" max="15107" width="7.3984375" style="1" customWidth="1"/>
    <col min="15108" max="15108" width="31.8984375" style="1" customWidth="1"/>
    <col min="15109" max="15120" width="9" style="1" customWidth="1"/>
    <col min="15121" max="15121" width="7" style="1" customWidth="1"/>
    <col min="15122" max="15122" width="8.69921875" style="1" customWidth="1"/>
    <col min="15123" max="15360" width="6.3984375" style="1"/>
    <col min="15361" max="15361" width="5.69921875" style="1" customWidth="1"/>
    <col min="15362" max="15362" width="10" style="1" customWidth="1"/>
    <col min="15363" max="15363" width="7.3984375" style="1" customWidth="1"/>
    <col min="15364" max="15364" width="31.8984375" style="1" customWidth="1"/>
    <col min="15365" max="15376" width="9" style="1" customWidth="1"/>
    <col min="15377" max="15377" width="7" style="1" customWidth="1"/>
    <col min="15378" max="15378" width="8.69921875" style="1" customWidth="1"/>
    <col min="15379" max="15616" width="6.3984375" style="1"/>
    <col min="15617" max="15617" width="5.69921875" style="1" customWidth="1"/>
    <col min="15618" max="15618" width="10" style="1" customWidth="1"/>
    <col min="15619" max="15619" width="7.3984375" style="1" customWidth="1"/>
    <col min="15620" max="15620" width="31.8984375" style="1" customWidth="1"/>
    <col min="15621" max="15632" width="9" style="1" customWidth="1"/>
    <col min="15633" max="15633" width="7" style="1" customWidth="1"/>
    <col min="15634" max="15634" width="8.69921875" style="1" customWidth="1"/>
    <col min="15635" max="15872" width="6.3984375" style="1"/>
    <col min="15873" max="15873" width="5.69921875" style="1" customWidth="1"/>
    <col min="15874" max="15874" width="10" style="1" customWidth="1"/>
    <col min="15875" max="15875" width="7.3984375" style="1" customWidth="1"/>
    <col min="15876" max="15876" width="31.8984375" style="1" customWidth="1"/>
    <col min="15877" max="15888" width="9" style="1" customWidth="1"/>
    <col min="15889" max="15889" width="7" style="1" customWidth="1"/>
    <col min="15890" max="15890" width="8.69921875" style="1" customWidth="1"/>
    <col min="15891" max="16128" width="6.3984375" style="1"/>
    <col min="16129" max="16129" width="5.69921875" style="1" customWidth="1"/>
    <col min="16130" max="16130" width="10" style="1" customWidth="1"/>
    <col min="16131" max="16131" width="7.3984375" style="1" customWidth="1"/>
    <col min="16132" max="16132" width="31.8984375" style="1" customWidth="1"/>
    <col min="16133" max="16144" width="9" style="1" customWidth="1"/>
    <col min="16145" max="16145" width="7" style="1" customWidth="1"/>
    <col min="16146" max="16146" width="8.69921875" style="1" customWidth="1"/>
    <col min="16147" max="16384" width="6.3984375" style="1"/>
  </cols>
  <sheetData>
    <row r="1" spans="1:20" x14ac:dyDescent="0.4">
      <c r="O1" s="1" t="s">
        <v>649</v>
      </c>
    </row>
    <row r="2" spans="1:20" x14ac:dyDescent="0.4">
      <c r="A2" s="320" t="s">
        <v>650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</row>
    <row r="3" spans="1:20" x14ac:dyDescent="0.4">
      <c r="A3" s="320" t="s">
        <v>651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</row>
    <row r="4" spans="1:20" ht="23.25" customHeight="1" x14ac:dyDescent="0.4">
      <c r="A4" s="320" t="s">
        <v>652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</row>
    <row r="5" spans="1:20" ht="23.25" customHeight="1" x14ac:dyDescent="0.4">
      <c r="A5" s="501" t="s">
        <v>653</v>
      </c>
      <c r="B5" s="501"/>
      <c r="C5" s="501"/>
      <c r="D5" s="501"/>
      <c r="E5" s="501"/>
      <c r="F5" s="501"/>
      <c r="G5" s="501"/>
      <c r="H5" s="501"/>
      <c r="I5" s="501"/>
      <c r="J5" s="501"/>
      <c r="K5" s="501"/>
      <c r="L5" s="501"/>
      <c r="M5" s="501"/>
      <c r="N5" s="501"/>
      <c r="O5" s="501"/>
      <c r="P5" s="501"/>
    </row>
    <row r="6" spans="1:20" s="62" customFormat="1" ht="22.5" customHeight="1" x14ac:dyDescent="0.4">
      <c r="A6" s="163" t="s">
        <v>183</v>
      </c>
      <c r="B6" s="163" t="s">
        <v>88</v>
      </c>
      <c r="C6" s="163" t="s">
        <v>182</v>
      </c>
      <c r="D6" s="163" t="s">
        <v>654</v>
      </c>
      <c r="E6" s="502">
        <v>24381</v>
      </c>
      <c r="F6" s="502">
        <v>24412</v>
      </c>
      <c r="G6" s="502">
        <v>24442</v>
      </c>
      <c r="H6" s="502">
        <v>24473</v>
      </c>
      <c r="I6" s="502">
        <v>24504</v>
      </c>
      <c r="J6" s="502">
        <v>24532</v>
      </c>
      <c r="K6" s="502">
        <v>24563</v>
      </c>
      <c r="L6" s="509">
        <v>24593</v>
      </c>
      <c r="M6" s="502">
        <v>24624</v>
      </c>
      <c r="N6" s="502">
        <v>24654</v>
      </c>
      <c r="O6" s="502">
        <v>24685</v>
      </c>
      <c r="P6" s="502">
        <v>24716</v>
      </c>
    </row>
    <row r="7" spans="1:20" x14ac:dyDescent="0.4">
      <c r="A7" s="226">
        <v>1</v>
      </c>
      <c r="B7" s="503" t="s">
        <v>170</v>
      </c>
      <c r="C7" s="503">
        <v>10711</v>
      </c>
      <c r="D7" s="503" t="s">
        <v>373</v>
      </c>
      <c r="E7" s="504">
        <v>100</v>
      </c>
      <c r="F7" s="504">
        <v>100</v>
      </c>
      <c r="G7" s="504">
        <v>100</v>
      </c>
      <c r="H7" s="47">
        <v>100</v>
      </c>
      <c r="I7" s="47">
        <v>100</v>
      </c>
      <c r="J7" s="47">
        <v>100</v>
      </c>
      <c r="K7" s="47">
        <v>100</v>
      </c>
      <c r="L7" s="510">
        <v>100</v>
      </c>
      <c r="M7" s="47"/>
      <c r="N7" s="505"/>
      <c r="O7" s="47"/>
      <c r="P7" s="47"/>
      <c r="R7"/>
      <c r="S7"/>
      <c r="T7"/>
    </row>
    <row r="8" spans="1:20" x14ac:dyDescent="0.4">
      <c r="A8" s="226">
        <v>2</v>
      </c>
      <c r="B8" s="503" t="s">
        <v>170</v>
      </c>
      <c r="C8" s="503">
        <v>11104</v>
      </c>
      <c r="D8" s="503" t="s">
        <v>374</v>
      </c>
      <c r="E8" s="504">
        <v>100</v>
      </c>
      <c r="F8" s="504">
        <v>100</v>
      </c>
      <c r="G8" s="504">
        <v>100</v>
      </c>
      <c r="H8" s="47">
        <v>100</v>
      </c>
      <c r="I8" s="47">
        <v>100</v>
      </c>
      <c r="J8" s="47">
        <v>100</v>
      </c>
      <c r="K8" s="47">
        <v>100</v>
      </c>
      <c r="L8" s="510">
        <v>100</v>
      </c>
      <c r="M8" s="47"/>
      <c r="N8" s="505"/>
      <c r="O8" s="47"/>
      <c r="P8" s="47"/>
      <c r="R8"/>
      <c r="S8"/>
      <c r="T8"/>
    </row>
    <row r="9" spans="1:20" x14ac:dyDescent="0.4">
      <c r="A9" s="226">
        <v>3</v>
      </c>
      <c r="B9" s="503" t="s">
        <v>170</v>
      </c>
      <c r="C9" s="503">
        <v>11105</v>
      </c>
      <c r="D9" s="503" t="s">
        <v>375</v>
      </c>
      <c r="E9" s="504">
        <v>100</v>
      </c>
      <c r="F9" s="504">
        <v>100</v>
      </c>
      <c r="G9" s="504">
        <v>100</v>
      </c>
      <c r="H9" s="47">
        <v>100</v>
      </c>
      <c r="I9" s="47">
        <v>100</v>
      </c>
      <c r="J9" s="47">
        <v>100</v>
      </c>
      <c r="K9" s="47">
        <v>100</v>
      </c>
      <c r="L9" s="510">
        <v>100</v>
      </c>
      <c r="M9" s="47"/>
      <c r="N9" s="505"/>
      <c r="O9" s="47"/>
      <c r="P9" s="47"/>
      <c r="R9"/>
      <c r="S9"/>
      <c r="T9"/>
    </row>
    <row r="10" spans="1:20" x14ac:dyDescent="0.4">
      <c r="A10" s="226">
        <v>4</v>
      </c>
      <c r="B10" s="503" t="s">
        <v>170</v>
      </c>
      <c r="C10" s="503">
        <v>11106</v>
      </c>
      <c r="D10" s="503" t="s">
        <v>376</v>
      </c>
      <c r="E10" s="504">
        <v>100</v>
      </c>
      <c r="F10" s="504">
        <v>100</v>
      </c>
      <c r="G10" s="504">
        <v>100</v>
      </c>
      <c r="H10" s="47">
        <v>100</v>
      </c>
      <c r="I10" s="47">
        <v>100</v>
      </c>
      <c r="J10" s="47">
        <v>100</v>
      </c>
      <c r="K10" s="47">
        <v>100</v>
      </c>
      <c r="L10" s="510">
        <v>100</v>
      </c>
      <c r="M10" s="47"/>
      <c r="N10" s="505"/>
      <c r="O10" s="47"/>
      <c r="P10" s="47"/>
      <c r="R10"/>
      <c r="S10"/>
      <c r="T10"/>
    </row>
    <row r="11" spans="1:20" x14ac:dyDescent="0.4">
      <c r="A11" s="226">
        <v>5</v>
      </c>
      <c r="B11" s="503" t="s">
        <v>170</v>
      </c>
      <c r="C11" s="503">
        <v>11107</v>
      </c>
      <c r="D11" s="503" t="s">
        <v>377</v>
      </c>
      <c r="E11" s="504">
        <v>100</v>
      </c>
      <c r="F11" s="504">
        <v>100</v>
      </c>
      <c r="G11" s="504">
        <v>100</v>
      </c>
      <c r="H11" s="47">
        <v>100</v>
      </c>
      <c r="I11" s="47">
        <v>100</v>
      </c>
      <c r="J11" s="47">
        <v>100</v>
      </c>
      <c r="K11" s="47">
        <v>100</v>
      </c>
      <c r="L11" s="510">
        <v>100</v>
      </c>
      <c r="M11" s="47"/>
      <c r="N11" s="505"/>
      <c r="O11" s="47"/>
      <c r="P11" s="47"/>
      <c r="R11"/>
      <c r="S11"/>
      <c r="T11"/>
    </row>
    <row r="12" spans="1:20" x14ac:dyDescent="0.4">
      <c r="A12" s="226">
        <v>6</v>
      </c>
      <c r="B12" s="503" t="s">
        <v>170</v>
      </c>
      <c r="C12" s="503">
        <v>11108</v>
      </c>
      <c r="D12" s="503" t="s">
        <v>378</v>
      </c>
      <c r="E12" s="504">
        <v>100</v>
      </c>
      <c r="F12" s="504">
        <v>100</v>
      </c>
      <c r="G12" s="504">
        <v>100</v>
      </c>
      <c r="H12" s="47">
        <v>100</v>
      </c>
      <c r="I12" s="47">
        <v>100</v>
      </c>
      <c r="J12" s="47">
        <v>100</v>
      </c>
      <c r="K12" s="47">
        <v>100</v>
      </c>
      <c r="L12" s="510">
        <v>100</v>
      </c>
      <c r="M12" s="47"/>
      <c r="N12" s="505"/>
      <c r="O12" s="47"/>
      <c r="P12" s="47"/>
      <c r="R12"/>
      <c r="S12"/>
      <c r="T12"/>
    </row>
    <row r="13" spans="1:20" x14ac:dyDescent="0.4">
      <c r="A13" s="226">
        <v>7</v>
      </c>
      <c r="B13" s="503" t="s">
        <v>170</v>
      </c>
      <c r="C13" s="503">
        <v>11109</v>
      </c>
      <c r="D13" s="503" t="s">
        <v>379</v>
      </c>
      <c r="E13" s="504">
        <v>100</v>
      </c>
      <c r="F13" s="504">
        <v>100</v>
      </c>
      <c r="G13" s="504">
        <v>100</v>
      </c>
      <c r="H13" s="47">
        <v>100</v>
      </c>
      <c r="I13" s="47">
        <v>100</v>
      </c>
      <c r="J13" s="47">
        <v>100</v>
      </c>
      <c r="K13" s="47">
        <v>100</v>
      </c>
      <c r="L13" s="510">
        <v>100</v>
      </c>
      <c r="M13" s="47"/>
      <c r="N13" s="505"/>
      <c r="O13" s="47"/>
      <c r="P13" s="47"/>
      <c r="R13"/>
      <c r="S13"/>
      <c r="T13"/>
    </row>
    <row r="14" spans="1:20" x14ac:dyDescent="0.4">
      <c r="A14" s="226">
        <v>8</v>
      </c>
      <c r="B14" s="503" t="s">
        <v>170</v>
      </c>
      <c r="C14" s="503">
        <v>11110</v>
      </c>
      <c r="D14" s="503" t="s">
        <v>380</v>
      </c>
      <c r="E14" s="504">
        <v>100</v>
      </c>
      <c r="F14" s="504">
        <v>100</v>
      </c>
      <c r="G14" s="504">
        <v>100</v>
      </c>
      <c r="H14" s="47">
        <v>100</v>
      </c>
      <c r="I14" s="47">
        <v>100</v>
      </c>
      <c r="J14" s="47">
        <v>100</v>
      </c>
      <c r="K14" s="47">
        <v>100</v>
      </c>
      <c r="L14" s="510">
        <v>100</v>
      </c>
      <c r="M14" s="47"/>
      <c r="N14" s="505"/>
      <c r="O14" s="47"/>
      <c r="P14" s="47"/>
      <c r="R14"/>
      <c r="S14"/>
      <c r="T14"/>
    </row>
    <row r="15" spans="1:20" x14ac:dyDescent="0.4">
      <c r="A15" s="226">
        <v>9</v>
      </c>
      <c r="B15" s="503" t="s">
        <v>170</v>
      </c>
      <c r="C15" s="503">
        <v>11111</v>
      </c>
      <c r="D15" s="503" t="s">
        <v>381</v>
      </c>
      <c r="E15" s="504">
        <v>100</v>
      </c>
      <c r="F15" s="504">
        <v>100</v>
      </c>
      <c r="G15" s="504">
        <v>100</v>
      </c>
      <c r="H15" s="47">
        <v>100</v>
      </c>
      <c r="I15" s="47">
        <v>100</v>
      </c>
      <c r="J15" s="47">
        <v>100</v>
      </c>
      <c r="K15" s="47">
        <v>100</v>
      </c>
      <c r="L15" s="510">
        <v>100</v>
      </c>
      <c r="M15" s="47"/>
      <c r="N15" s="505"/>
      <c r="O15" s="47"/>
      <c r="P15" s="47"/>
      <c r="R15"/>
      <c r="S15"/>
      <c r="T15"/>
    </row>
    <row r="16" spans="1:20" x14ac:dyDescent="0.4">
      <c r="A16" s="226">
        <v>10</v>
      </c>
      <c r="B16" s="503" t="s">
        <v>170</v>
      </c>
      <c r="C16" s="503">
        <v>11112</v>
      </c>
      <c r="D16" s="503" t="s">
        <v>382</v>
      </c>
      <c r="E16" s="504">
        <v>100</v>
      </c>
      <c r="F16" s="504">
        <v>100</v>
      </c>
      <c r="G16" s="504">
        <v>100</v>
      </c>
      <c r="H16" s="47">
        <v>100</v>
      </c>
      <c r="I16" s="47">
        <v>100</v>
      </c>
      <c r="J16" s="47">
        <v>100</v>
      </c>
      <c r="K16" s="47">
        <v>100</v>
      </c>
      <c r="L16" s="510">
        <v>100</v>
      </c>
      <c r="M16" s="47"/>
      <c r="N16" s="505"/>
      <c r="O16" s="47"/>
      <c r="P16" s="47"/>
      <c r="R16"/>
      <c r="S16"/>
      <c r="T16"/>
    </row>
    <row r="17" spans="1:20" x14ac:dyDescent="0.4">
      <c r="A17" s="226">
        <v>11</v>
      </c>
      <c r="B17" s="503" t="s">
        <v>170</v>
      </c>
      <c r="C17" s="503">
        <v>11451</v>
      </c>
      <c r="D17" s="503" t="s">
        <v>655</v>
      </c>
      <c r="E17" s="504">
        <v>100</v>
      </c>
      <c r="F17" s="504">
        <v>100</v>
      </c>
      <c r="G17" s="504">
        <v>100</v>
      </c>
      <c r="H17" s="47">
        <v>100</v>
      </c>
      <c r="I17" s="47">
        <v>100</v>
      </c>
      <c r="J17" s="47">
        <v>100</v>
      </c>
      <c r="K17" s="47">
        <v>100</v>
      </c>
      <c r="L17" s="510">
        <v>100</v>
      </c>
      <c r="M17" s="47"/>
      <c r="N17" s="505"/>
      <c r="O17" s="47"/>
      <c r="P17" s="47"/>
      <c r="R17"/>
      <c r="S17"/>
      <c r="T17"/>
    </row>
    <row r="18" spans="1:20" x14ac:dyDescent="0.4">
      <c r="A18" s="226">
        <v>12</v>
      </c>
      <c r="B18" s="503" t="s">
        <v>170</v>
      </c>
      <c r="C18" s="503">
        <v>40840</v>
      </c>
      <c r="D18" s="503" t="s">
        <v>384</v>
      </c>
      <c r="E18" s="504">
        <v>100</v>
      </c>
      <c r="F18" s="504">
        <v>100</v>
      </c>
      <c r="G18" s="504">
        <v>100</v>
      </c>
      <c r="H18" s="47">
        <v>100</v>
      </c>
      <c r="I18" s="47">
        <v>100</v>
      </c>
      <c r="J18" s="47">
        <v>100</v>
      </c>
      <c r="K18" s="47">
        <v>100</v>
      </c>
      <c r="L18" s="510">
        <v>100</v>
      </c>
      <c r="M18" s="47"/>
      <c r="N18" s="505"/>
      <c r="O18" s="47"/>
      <c r="P18" s="47"/>
      <c r="R18"/>
      <c r="S18"/>
      <c r="T18"/>
    </row>
    <row r="19" spans="1:20" x14ac:dyDescent="0.4">
      <c r="A19" s="226">
        <v>13</v>
      </c>
      <c r="B19" s="503" t="s">
        <v>89</v>
      </c>
      <c r="C19" s="503">
        <v>11040</v>
      </c>
      <c r="D19" s="503" t="s">
        <v>385</v>
      </c>
      <c r="E19" s="504">
        <v>100</v>
      </c>
      <c r="F19" s="504">
        <v>100</v>
      </c>
      <c r="G19" s="504">
        <v>100</v>
      </c>
      <c r="H19" s="47">
        <v>100</v>
      </c>
      <c r="I19" s="47">
        <v>100</v>
      </c>
      <c r="J19" s="47">
        <v>100</v>
      </c>
      <c r="K19" s="47">
        <v>100</v>
      </c>
      <c r="L19" s="510">
        <v>100</v>
      </c>
      <c r="M19" s="47"/>
      <c r="N19" s="505"/>
      <c r="O19" s="47"/>
      <c r="P19" s="47"/>
      <c r="R19"/>
      <c r="S19"/>
      <c r="T19"/>
    </row>
    <row r="20" spans="1:20" x14ac:dyDescent="0.4">
      <c r="A20" s="226">
        <v>14</v>
      </c>
      <c r="B20" s="503" t="s">
        <v>89</v>
      </c>
      <c r="C20" s="503">
        <v>11041</v>
      </c>
      <c r="D20" s="503" t="s">
        <v>386</v>
      </c>
      <c r="E20" s="504">
        <v>100</v>
      </c>
      <c r="F20" s="504">
        <v>100</v>
      </c>
      <c r="G20" s="504">
        <v>100</v>
      </c>
      <c r="H20" s="47">
        <v>100</v>
      </c>
      <c r="I20" s="47">
        <v>100</v>
      </c>
      <c r="J20" s="47">
        <v>100</v>
      </c>
      <c r="K20" s="47">
        <v>100</v>
      </c>
      <c r="L20" s="510">
        <v>100</v>
      </c>
      <c r="M20" s="47"/>
      <c r="N20" s="505"/>
      <c r="O20" s="47"/>
      <c r="P20" s="47"/>
      <c r="R20"/>
      <c r="S20"/>
      <c r="T20"/>
    </row>
    <row r="21" spans="1:20" x14ac:dyDescent="0.4">
      <c r="A21" s="226">
        <v>15</v>
      </c>
      <c r="B21" s="503" t="s">
        <v>89</v>
      </c>
      <c r="C21" s="503">
        <v>11043</v>
      </c>
      <c r="D21" s="503" t="s">
        <v>387</v>
      </c>
      <c r="E21" s="504">
        <v>100</v>
      </c>
      <c r="F21" s="504">
        <v>100</v>
      </c>
      <c r="G21" s="504">
        <v>100</v>
      </c>
      <c r="H21" s="47">
        <v>100</v>
      </c>
      <c r="I21" s="47">
        <v>100</v>
      </c>
      <c r="J21" s="47">
        <v>100</v>
      </c>
      <c r="K21" s="47">
        <v>100</v>
      </c>
      <c r="L21" s="510">
        <v>100</v>
      </c>
      <c r="M21" s="47"/>
      <c r="N21" s="505"/>
      <c r="O21" s="47"/>
      <c r="P21" s="47"/>
      <c r="R21"/>
      <c r="S21"/>
      <c r="T21"/>
    </row>
    <row r="22" spans="1:20" x14ac:dyDescent="0.4">
      <c r="A22" s="226">
        <v>16</v>
      </c>
      <c r="B22" s="503" t="s">
        <v>89</v>
      </c>
      <c r="C22" s="503">
        <v>11046</v>
      </c>
      <c r="D22" s="506" t="s">
        <v>388</v>
      </c>
      <c r="E22" s="504">
        <v>100</v>
      </c>
      <c r="F22" s="504">
        <v>100</v>
      </c>
      <c r="G22" s="504">
        <v>100</v>
      </c>
      <c r="H22" s="47">
        <v>100</v>
      </c>
      <c r="I22" s="507">
        <v>85</v>
      </c>
      <c r="J22" s="47">
        <v>100</v>
      </c>
      <c r="K22" s="47">
        <v>100</v>
      </c>
      <c r="L22" s="510">
        <v>100</v>
      </c>
      <c r="M22" s="47"/>
      <c r="N22" s="505"/>
      <c r="O22" s="47"/>
      <c r="P22" s="47"/>
      <c r="R22"/>
      <c r="S22"/>
      <c r="T22"/>
    </row>
    <row r="23" spans="1:20" x14ac:dyDescent="0.4">
      <c r="A23" s="226">
        <v>17</v>
      </c>
      <c r="B23" s="503" t="s">
        <v>89</v>
      </c>
      <c r="C23" s="503">
        <v>11047</v>
      </c>
      <c r="D23" s="503" t="s">
        <v>389</v>
      </c>
      <c r="E23" s="504">
        <v>100</v>
      </c>
      <c r="F23" s="504">
        <v>100</v>
      </c>
      <c r="G23" s="504">
        <v>100</v>
      </c>
      <c r="H23" s="47">
        <v>100</v>
      </c>
      <c r="I23" s="47">
        <v>100</v>
      </c>
      <c r="J23" s="47">
        <v>100</v>
      </c>
      <c r="K23" s="47">
        <v>100</v>
      </c>
      <c r="L23" s="510">
        <v>100</v>
      </c>
      <c r="M23" s="47"/>
      <c r="N23" s="505"/>
      <c r="O23" s="47"/>
      <c r="P23" s="47"/>
      <c r="R23"/>
      <c r="S23"/>
      <c r="T23"/>
    </row>
    <row r="24" spans="1:20" x14ac:dyDescent="0.4">
      <c r="A24" s="226">
        <v>18</v>
      </c>
      <c r="B24" s="503" t="s">
        <v>89</v>
      </c>
      <c r="C24" s="503">
        <v>11048</v>
      </c>
      <c r="D24" s="503" t="s">
        <v>390</v>
      </c>
      <c r="E24" s="504">
        <v>100</v>
      </c>
      <c r="F24" s="504">
        <v>100</v>
      </c>
      <c r="G24" s="504">
        <v>100</v>
      </c>
      <c r="H24" s="47">
        <v>100</v>
      </c>
      <c r="I24" s="47">
        <v>100</v>
      </c>
      <c r="J24" s="47">
        <v>100</v>
      </c>
      <c r="K24" s="47">
        <v>100</v>
      </c>
      <c r="L24" s="510">
        <v>100</v>
      </c>
      <c r="M24" s="47"/>
      <c r="N24" s="505"/>
      <c r="O24" s="47"/>
      <c r="P24" s="47"/>
      <c r="R24"/>
      <c r="S24"/>
      <c r="T24"/>
    </row>
    <row r="25" spans="1:20" x14ac:dyDescent="0.4">
      <c r="A25" s="226">
        <v>19</v>
      </c>
      <c r="B25" s="503" t="s">
        <v>89</v>
      </c>
      <c r="C25" s="503">
        <v>11049</v>
      </c>
      <c r="D25" s="503" t="s">
        <v>391</v>
      </c>
      <c r="E25" s="504">
        <v>100</v>
      </c>
      <c r="F25" s="504">
        <v>100</v>
      </c>
      <c r="G25" s="504">
        <v>100</v>
      </c>
      <c r="H25" s="47">
        <v>100</v>
      </c>
      <c r="I25" s="47">
        <v>100</v>
      </c>
      <c r="J25" s="47">
        <v>100</v>
      </c>
      <c r="K25" s="47">
        <v>100</v>
      </c>
      <c r="L25" s="510">
        <v>100</v>
      </c>
      <c r="M25" s="47"/>
      <c r="N25" s="505"/>
      <c r="O25" s="47"/>
      <c r="P25" s="47"/>
      <c r="R25"/>
      <c r="S25"/>
      <c r="T25"/>
    </row>
    <row r="26" spans="1:20" x14ac:dyDescent="0.4">
      <c r="A26" s="226">
        <v>20</v>
      </c>
      <c r="B26" s="503" t="s">
        <v>89</v>
      </c>
      <c r="C26" s="503">
        <v>11050</v>
      </c>
      <c r="D26" s="503" t="s">
        <v>392</v>
      </c>
      <c r="E26" s="504">
        <v>100</v>
      </c>
      <c r="F26" s="504">
        <v>100</v>
      </c>
      <c r="G26" s="504">
        <v>100</v>
      </c>
      <c r="H26" s="47">
        <v>100</v>
      </c>
      <c r="I26" s="47">
        <v>100</v>
      </c>
      <c r="J26" s="47">
        <v>100</v>
      </c>
      <c r="K26" s="47">
        <v>100</v>
      </c>
      <c r="L26" s="510">
        <v>100</v>
      </c>
      <c r="M26" s="47"/>
      <c r="N26" s="505"/>
      <c r="O26" s="47"/>
      <c r="P26" s="47"/>
      <c r="R26"/>
      <c r="S26"/>
      <c r="T26"/>
    </row>
    <row r="27" spans="1:20" x14ac:dyDescent="0.4">
      <c r="A27" s="226">
        <v>21</v>
      </c>
      <c r="B27" s="503" t="s">
        <v>127</v>
      </c>
      <c r="C27" s="503">
        <v>10705</v>
      </c>
      <c r="D27" s="503" t="s">
        <v>393</v>
      </c>
      <c r="E27" s="504">
        <v>100</v>
      </c>
      <c r="F27" s="504">
        <v>100</v>
      </c>
      <c r="G27" s="504">
        <v>100</v>
      </c>
      <c r="H27" s="47">
        <v>100</v>
      </c>
      <c r="I27" s="47">
        <v>100</v>
      </c>
      <c r="J27" s="47">
        <v>100</v>
      </c>
      <c r="K27" s="47">
        <v>100</v>
      </c>
      <c r="L27" s="510">
        <v>100</v>
      </c>
      <c r="M27" s="47"/>
      <c r="N27" s="505"/>
      <c r="O27" s="47"/>
      <c r="P27" s="47"/>
      <c r="R27"/>
      <c r="S27"/>
      <c r="T27"/>
    </row>
    <row r="28" spans="1:20" x14ac:dyDescent="0.4">
      <c r="A28" s="226">
        <v>22</v>
      </c>
      <c r="B28" s="503" t="s">
        <v>127</v>
      </c>
      <c r="C28" s="503">
        <v>11030</v>
      </c>
      <c r="D28" s="503" t="s">
        <v>394</v>
      </c>
      <c r="E28" s="504">
        <v>100</v>
      </c>
      <c r="F28" s="504">
        <v>100</v>
      </c>
      <c r="G28" s="504">
        <v>100</v>
      </c>
      <c r="H28" s="47">
        <v>100</v>
      </c>
      <c r="I28" s="47">
        <v>100</v>
      </c>
      <c r="J28" s="47">
        <v>100</v>
      </c>
      <c r="K28" s="47">
        <v>100</v>
      </c>
      <c r="L28" s="510">
        <v>100</v>
      </c>
      <c r="M28" s="47"/>
      <c r="N28" s="505"/>
      <c r="O28" s="47"/>
      <c r="P28" s="47"/>
      <c r="R28"/>
      <c r="S28"/>
      <c r="T28"/>
    </row>
    <row r="29" spans="1:20" x14ac:dyDescent="0.4">
      <c r="A29" s="226">
        <v>23</v>
      </c>
      <c r="B29" s="503" t="s">
        <v>127</v>
      </c>
      <c r="C29" s="503">
        <v>11031</v>
      </c>
      <c r="D29" s="503" t="s">
        <v>395</v>
      </c>
      <c r="E29" s="504">
        <v>100</v>
      </c>
      <c r="F29" s="504">
        <v>100</v>
      </c>
      <c r="G29" s="504">
        <v>100</v>
      </c>
      <c r="H29" s="47">
        <v>100</v>
      </c>
      <c r="I29" s="47">
        <v>100</v>
      </c>
      <c r="J29" s="47">
        <v>100</v>
      </c>
      <c r="K29" s="47">
        <v>100</v>
      </c>
      <c r="L29" s="510">
        <v>90</v>
      </c>
      <c r="M29" s="47"/>
      <c r="N29" s="505"/>
      <c r="O29" s="47"/>
      <c r="P29" s="47"/>
      <c r="R29"/>
      <c r="S29"/>
      <c r="T29"/>
    </row>
    <row r="30" spans="1:20" x14ac:dyDescent="0.4">
      <c r="A30" s="226">
        <v>24</v>
      </c>
      <c r="B30" s="503" t="s">
        <v>127</v>
      </c>
      <c r="C30" s="503">
        <v>11032</v>
      </c>
      <c r="D30" s="503" t="s">
        <v>396</v>
      </c>
      <c r="E30" s="504">
        <v>100</v>
      </c>
      <c r="F30" s="504">
        <v>100</v>
      </c>
      <c r="G30" s="504">
        <v>100</v>
      </c>
      <c r="H30" s="47">
        <v>100</v>
      </c>
      <c r="I30" s="47">
        <v>100</v>
      </c>
      <c r="J30" s="47">
        <v>100</v>
      </c>
      <c r="K30" s="47">
        <v>100</v>
      </c>
      <c r="L30" s="510">
        <v>100</v>
      </c>
      <c r="M30" s="47"/>
      <c r="N30" s="505"/>
      <c r="O30" s="47"/>
      <c r="P30" s="47"/>
      <c r="R30"/>
      <c r="S30"/>
      <c r="T30"/>
    </row>
    <row r="31" spans="1:20" x14ac:dyDescent="0.4">
      <c r="A31" s="226">
        <v>25</v>
      </c>
      <c r="B31" s="503" t="s">
        <v>127</v>
      </c>
      <c r="C31" s="503">
        <v>11033</v>
      </c>
      <c r="D31" s="503" t="s">
        <v>397</v>
      </c>
      <c r="E31" s="504">
        <v>100</v>
      </c>
      <c r="F31" s="504">
        <v>100</v>
      </c>
      <c r="G31" s="504">
        <v>100</v>
      </c>
      <c r="H31" s="47">
        <v>100</v>
      </c>
      <c r="I31" s="47">
        <v>100</v>
      </c>
      <c r="J31" s="47">
        <v>100</v>
      </c>
      <c r="K31" s="47">
        <v>100</v>
      </c>
      <c r="L31" s="510">
        <v>100</v>
      </c>
      <c r="M31" s="47"/>
      <c r="N31" s="505"/>
      <c r="O31" s="47"/>
      <c r="P31" s="47"/>
      <c r="R31"/>
      <c r="S31"/>
      <c r="T31"/>
    </row>
    <row r="32" spans="1:20" x14ac:dyDescent="0.4">
      <c r="A32" s="226">
        <v>26</v>
      </c>
      <c r="B32" s="503" t="s">
        <v>127</v>
      </c>
      <c r="C32" s="503">
        <v>11034</v>
      </c>
      <c r="D32" s="503" t="s">
        <v>398</v>
      </c>
      <c r="E32" s="504">
        <v>100</v>
      </c>
      <c r="F32" s="504">
        <v>100</v>
      </c>
      <c r="G32" s="504">
        <v>100</v>
      </c>
      <c r="H32" s="47">
        <v>100</v>
      </c>
      <c r="I32" s="47">
        <v>100</v>
      </c>
      <c r="J32" s="47">
        <v>100</v>
      </c>
      <c r="K32" s="47">
        <v>100</v>
      </c>
      <c r="L32" s="510">
        <v>100</v>
      </c>
      <c r="M32" s="47"/>
      <c r="N32" s="505"/>
      <c r="O32" s="47"/>
      <c r="P32" s="47"/>
      <c r="R32"/>
      <c r="S32"/>
      <c r="T32"/>
    </row>
    <row r="33" spans="1:20" x14ac:dyDescent="0.4">
      <c r="A33" s="226">
        <v>27</v>
      </c>
      <c r="B33" s="503" t="s">
        <v>127</v>
      </c>
      <c r="C33" s="503">
        <v>11035</v>
      </c>
      <c r="D33" s="503" t="s">
        <v>399</v>
      </c>
      <c r="E33" s="504">
        <v>100</v>
      </c>
      <c r="F33" s="504">
        <v>100</v>
      </c>
      <c r="G33" s="504">
        <v>100</v>
      </c>
      <c r="H33" s="47">
        <v>100</v>
      </c>
      <c r="I33" s="47">
        <v>100</v>
      </c>
      <c r="J33" s="47">
        <v>100</v>
      </c>
      <c r="K33" s="47">
        <v>100</v>
      </c>
      <c r="L33" s="510">
        <v>100</v>
      </c>
      <c r="M33" s="47"/>
      <c r="N33" s="505"/>
      <c r="O33" s="47"/>
      <c r="P33" s="47"/>
      <c r="R33"/>
      <c r="S33"/>
      <c r="T33"/>
    </row>
    <row r="34" spans="1:20" x14ac:dyDescent="0.4">
      <c r="A34" s="226">
        <v>28</v>
      </c>
      <c r="B34" s="503" t="s">
        <v>127</v>
      </c>
      <c r="C34" s="503">
        <v>11036</v>
      </c>
      <c r="D34" s="503" t="s">
        <v>400</v>
      </c>
      <c r="E34" s="504">
        <v>100</v>
      </c>
      <c r="F34" s="504">
        <v>100</v>
      </c>
      <c r="G34" s="504">
        <v>100</v>
      </c>
      <c r="H34" s="47">
        <v>100</v>
      </c>
      <c r="I34" s="47">
        <v>100</v>
      </c>
      <c r="J34" s="47">
        <v>100</v>
      </c>
      <c r="K34" s="47">
        <v>100</v>
      </c>
      <c r="L34" s="510">
        <v>100</v>
      </c>
      <c r="M34" s="47"/>
      <c r="N34" s="505"/>
      <c r="O34" s="47"/>
      <c r="P34" s="47"/>
      <c r="R34"/>
      <c r="S34"/>
      <c r="T34"/>
    </row>
    <row r="35" spans="1:20" x14ac:dyDescent="0.4">
      <c r="A35" s="226">
        <v>29</v>
      </c>
      <c r="B35" s="503" t="s">
        <v>127</v>
      </c>
      <c r="C35" s="503">
        <v>11037</v>
      </c>
      <c r="D35" s="503" t="s">
        <v>401</v>
      </c>
      <c r="E35" s="504">
        <v>100</v>
      </c>
      <c r="F35" s="504">
        <v>100</v>
      </c>
      <c r="G35" s="504">
        <v>100</v>
      </c>
      <c r="H35" s="47">
        <v>100</v>
      </c>
      <c r="I35" s="47">
        <v>100</v>
      </c>
      <c r="J35" s="47">
        <v>100</v>
      </c>
      <c r="K35" s="47">
        <v>100</v>
      </c>
      <c r="L35" s="510">
        <v>100</v>
      </c>
      <c r="M35" s="47"/>
      <c r="N35" s="505"/>
      <c r="O35" s="47"/>
      <c r="P35" s="47"/>
      <c r="R35"/>
      <c r="S35"/>
      <c r="T35"/>
    </row>
    <row r="36" spans="1:20" x14ac:dyDescent="0.4">
      <c r="A36" s="226">
        <v>30</v>
      </c>
      <c r="B36" s="503" t="s">
        <v>127</v>
      </c>
      <c r="C36" s="503">
        <v>11038</v>
      </c>
      <c r="D36" s="503" t="s">
        <v>402</v>
      </c>
      <c r="E36" s="504">
        <v>100</v>
      </c>
      <c r="F36" s="504">
        <v>100</v>
      </c>
      <c r="G36" s="504">
        <v>100</v>
      </c>
      <c r="H36" s="47">
        <v>100</v>
      </c>
      <c r="I36" s="47">
        <v>100</v>
      </c>
      <c r="J36" s="47">
        <v>100</v>
      </c>
      <c r="K36" s="47">
        <v>100</v>
      </c>
      <c r="L36" s="510">
        <v>100</v>
      </c>
      <c r="M36" s="47"/>
      <c r="N36" s="505"/>
      <c r="O36" s="47"/>
      <c r="P36" s="47"/>
      <c r="R36"/>
      <c r="S36"/>
      <c r="T36"/>
    </row>
    <row r="37" spans="1:20" x14ac:dyDescent="0.4">
      <c r="A37" s="226">
        <v>31</v>
      </c>
      <c r="B37" s="503" t="s">
        <v>127</v>
      </c>
      <c r="C37" s="503">
        <v>11039</v>
      </c>
      <c r="D37" s="503" t="s">
        <v>403</v>
      </c>
      <c r="E37" s="504">
        <v>100</v>
      </c>
      <c r="F37" s="504">
        <v>100</v>
      </c>
      <c r="G37" s="504">
        <v>100</v>
      </c>
      <c r="H37" s="47">
        <v>100</v>
      </c>
      <c r="I37" s="47">
        <v>100</v>
      </c>
      <c r="J37" s="47">
        <v>100</v>
      </c>
      <c r="K37" s="47">
        <v>100</v>
      </c>
      <c r="L37" s="510">
        <v>100</v>
      </c>
      <c r="M37" s="47"/>
      <c r="N37" s="505"/>
      <c r="O37" s="47"/>
      <c r="P37" s="47"/>
      <c r="R37"/>
      <c r="S37"/>
      <c r="T37"/>
    </row>
    <row r="38" spans="1:20" x14ac:dyDescent="0.4">
      <c r="A38" s="226">
        <v>32</v>
      </c>
      <c r="B38" s="503" t="s">
        <v>127</v>
      </c>
      <c r="C38" s="503">
        <v>11447</v>
      </c>
      <c r="D38" s="503" t="s">
        <v>656</v>
      </c>
      <c r="E38" s="504">
        <v>100</v>
      </c>
      <c r="F38" s="504">
        <v>100</v>
      </c>
      <c r="G38" s="504">
        <v>100</v>
      </c>
      <c r="H38" s="47">
        <v>100</v>
      </c>
      <c r="I38" s="47">
        <v>100</v>
      </c>
      <c r="J38" s="47">
        <v>100</v>
      </c>
      <c r="K38" s="47">
        <v>100</v>
      </c>
      <c r="L38" s="510">
        <v>100</v>
      </c>
      <c r="M38" s="47"/>
      <c r="N38" s="505"/>
      <c r="O38" s="47"/>
      <c r="P38" s="47"/>
      <c r="R38"/>
      <c r="S38"/>
      <c r="T38"/>
    </row>
    <row r="39" spans="1:20" x14ac:dyDescent="0.4">
      <c r="A39" s="226">
        <v>33</v>
      </c>
      <c r="B39" s="503" t="s">
        <v>127</v>
      </c>
      <c r="C39" s="503">
        <v>14133</v>
      </c>
      <c r="D39" s="503" t="s">
        <v>405</v>
      </c>
      <c r="E39" s="504">
        <v>100</v>
      </c>
      <c r="F39" s="504">
        <v>100</v>
      </c>
      <c r="G39" s="504">
        <v>100</v>
      </c>
      <c r="H39" s="47">
        <v>100</v>
      </c>
      <c r="I39" s="47">
        <v>100</v>
      </c>
      <c r="J39" s="47">
        <v>100</v>
      </c>
      <c r="K39" s="47">
        <v>100</v>
      </c>
      <c r="L39" s="510">
        <v>100</v>
      </c>
      <c r="M39" s="47"/>
      <c r="N39" s="505"/>
      <c r="O39" s="47"/>
      <c r="P39" s="47"/>
      <c r="R39"/>
      <c r="S39"/>
      <c r="T39"/>
    </row>
    <row r="40" spans="1:20" x14ac:dyDescent="0.4">
      <c r="A40" s="226">
        <v>34</v>
      </c>
      <c r="B40" s="503" t="s">
        <v>127</v>
      </c>
      <c r="C40" s="503">
        <v>28861</v>
      </c>
      <c r="D40" s="503" t="s">
        <v>406</v>
      </c>
      <c r="E40" s="504">
        <v>100</v>
      </c>
      <c r="F40" s="504">
        <v>100</v>
      </c>
      <c r="G40" s="504">
        <v>100</v>
      </c>
      <c r="H40" s="47">
        <v>100</v>
      </c>
      <c r="I40" s="47">
        <v>100</v>
      </c>
      <c r="J40" s="47">
        <v>100</v>
      </c>
      <c r="K40" s="47">
        <v>100</v>
      </c>
      <c r="L40" s="510">
        <v>100</v>
      </c>
      <c r="M40" s="47"/>
      <c r="N40" s="505"/>
      <c r="O40" s="47"/>
      <c r="P40" s="47"/>
      <c r="R40"/>
      <c r="S40"/>
      <c r="T40"/>
    </row>
    <row r="41" spans="1:20" x14ac:dyDescent="0.4">
      <c r="A41" s="226">
        <v>35</v>
      </c>
      <c r="B41" s="503" t="s">
        <v>152</v>
      </c>
      <c r="C41" s="503">
        <v>10710</v>
      </c>
      <c r="D41" s="503" t="s">
        <v>407</v>
      </c>
      <c r="E41" s="504">
        <v>100</v>
      </c>
      <c r="F41" s="504">
        <v>100</v>
      </c>
      <c r="G41" s="504">
        <v>100</v>
      </c>
      <c r="H41" s="47">
        <v>100</v>
      </c>
      <c r="I41" s="507">
        <v>0</v>
      </c>
      <c r="J41" s="47">
        <v>100</v>
      </c>
      <c r="K41" s="47">
        <v>100</v>
      </c>
      <c r="L41" s="510">
        <v>100</v>
      </c>
      <c r="M41" s="47"/>
      <c r="N41" s="505"/>
      <c r="O41" s="47"/>
      <c r="P41" s="47"/>
      <c r="R41"/>
      <c r="S41"/>
      <c r="T41"/>
    </row>
    <row r="42" spans="1:20" x14ac:dyDescent="0.4">
      <c r="A42" s="226">
        <v>36</v>
      </c>
      <c r="B42" s="503" t="s">
        <v>152</v>
      </c>
      <c r="C42" s="503">
        <v>11095</v>
      </c>
      <c r="D42" s="503" t="s">
        <v>414</v>
      </c>
      <c r="E42" s="504">
        <v>100</v>
      </c>
      <c r="F42" s="504">
        <v>100</v>
      </c>
      <c r="G42" s="504">
        <v>100</v>
      </c>
      <c r="H42" s="47">
        <v>100</v>
      </c>
      <c r="I42" s="47">
        <v>100</v>
      </c>
      <c r="J42" s="47">
        <v>100</v>
      </c>
      <c r="K42" s="47">
        <v>100</v>
      </c>
      <c r="L42" s="510">
        <v>100</v>
      </c>
      <c r="M42" s="47"/>
      <c r="N42" s="505"/>
      <c r="O42" s="47"/>
      <c r="P42" s="47"/>
      <c r="R42"/>
      <c r="S42"/>
      <c r="T42"/>
    </row>
    <row r="43" spans="1:20" x14ac:dyDescent="0.4">
      <c r="A43" s="226">
        <v>37</v>
      </c>
      <c r="B43" s="503" t="s">
        <v>152</v>
      </c>
      <c r="C43" s="503">
        <v>11450</v>
      </c>
      <c r="D43" s="503" t="s">
        <v>423</v>
      </c>
      <c r="E43" s="504">
        <v>100</v>
      </c>
      <c r="F43" s="504">
        <v>100</v>
      </c>
      <c r="G43" s="504">
        <v>100</v>
      </c>
      <c r="H43" s="47">
        <v>100</v>
      </c>
      <c r="I43" s="47">
        <v>100</v>
      </c>
      <c r="J43" s="47">
        <v>100</v>
      </c>
      <c r="K43" s="47">
        <v>100</v>
      </c>
      <c r="L43" s="510">
        <v>100</v>
      </c>
      <c r="M43" s="47"/>
      <c r="N43" s="505"/>
      <c r="O43" s="47"/>
      <c r="P43" s="47"/>
      <c r="R43"/>
      <c r="S43"/>
      <c r="T43"/>
    </row>
    <row r="44" spans="1:20" x14ac:dyDescent="0.4">
      <c r="A44" s="226">
        <v>38</v>
      </c>
      <c r="B44" s="503" t="s">
        <v>152</v>
      </c>
      <c r="C44" s="503">
        <v>11089</v>
      </c>
      <c r="D44" s="503" t="s">
        <v>408</v>
      </c>
      <c r="E44" s="504">
        <v>100</v>
      </c>
      <c r="F44" s="504">
        <v>100</v>
      </c>
      <c r="G44" s="504">
        <v>100</v>
      </c>
      <c r="H44" s="47">
        <v>100</v>
      </c>
      <c r="I44" s="47">
        <v>100</v>
      </c>
      <c r="J44" s="47">
        <v>100</v>
      </c>
      <c r="K44" s="47">
        <v>100</v>
      </c>
      <c r="L44" s="510">
        <v>100</v>
      </c>
      <c r="M44" s="47"/>
      <c r="N44" s="505"/>
      <c r="O44" s="47"/>
      <c r="P44" s="47"/>
      <c r="R44"/>
      <c r="S44"/>
      <c r="T44"/>
    </row>
    <row r="45" spans="1:20" x14ac:dyDescent="0.4">
      <c r="A45" s="226">
        <v>39</v>
      </c>
      <c r="B45" s="503" t="s">
        <v>152</v>
      </c>
      <c r="C45" s="503">
        <v>11090</v>
      </c>
      <c r="D45" s="503" t="s">
        <v>409</v>
      </c>
      <c r="E45" s="504">
        <v>100</v>
      </c>
      <c r="F45" s="504">
        <v>100</v>
      </c>
      <c r="G45" s="504">
        <v>100</v>
      </c>
      <c r="H45" s="47">
        <v>100</v>
      </c>
      <c r="I45" s="47">
        <v>100</v>
      </c>
      <c r="J45" s="47">
        <v>100</v>
      </c>
      <c r="K45" s="47">
        <v>100</v>
      </c>
      <c r="L45" s="510">
        <v>100</v>
      </c>
      <c r="M45" s="47"/>
      <c r="N45" s="505"/>
      <c r="O45" s="47"/>
      <c r="P45" s="47"/>
      <c r="R45"/>
      <c r="S45"/>
      <c r="T45"/>
    </row>
    <row r="46" spans="1:20" x14ac:dyDescent="0.4">
      <c r="A46" s="226">
        <v>40</v>
      </c>
      <c r="B46" s="503" t="s">
        <v>152</v>
      </c>
      <c r="C46" s="503">
        <v>11091</v>
      </c>
      <c r="D46" s="503" t="s">
        <v>410</v>
      </c>
      <c r="E46" s="504">
        <v>100</v>
      </c>
      <c r="F46" s="504">
        <v>100</v>
      </c>
      <c r="G46" s="504">
        <v>100</v>
      </c>
      <c r="H46" s="47">
        <v>100</v>
      </c>
      <c r="I46" s="47">
        <v>100</v>
      </c>
      <c r="J46" s="47">
        <v>100</v>
      </c>
      <c r="K46" s="47">
        <v>100</v>
      </c>
      <c r="L46" s="510">
        <v>100</v>
      </c>
      <c r="M46" s="47"/>
      <c r="N46" s="505"/>
      <c r="O46" s="47"/>
      <c r="P46" s="47"/>
      <c r="R46"/>
      <c r="S46"/>
      <c r="T46"/>
    </row>
    <row r="47" spans="1:20" x14ac:dyDescent="0.4">
      <c r="A47" s="226">
        <v>41</v>
      </c>
      <c r="B47" s="503" t="s">
        <v>152</v>
      </c>
      <c r="C47" s="503">
        <v>11092</v>
      </c>
      <c r="D47" s="503" t="s">
        <v>411</v>
      </c>
      <c r="E47" s="504">
        <v>100</v>
      </c>
      <c r="F47" s="504">
        <v>100</v>
      </c>
      <c r="G47" s="504">
        <v>100</v>
      </c>
      <c r="H47" s="47">
        <v>100</v>
      </c>
      <c r="I47" s="47">
        <v>100</v>
      </c>
      <c r="J47" s="47">
        <v>100</v>
      </c>
      <c r="K47" s="47">
        <v>100</v>
      </c>
      <c r="L47" s="510">
        <v>100</v>
      </c>
      <c r="M47" s="47"/>
      <c r="N47" s="505"/>
      <c r="O47" s="47"/>
      <c r="P47" s="47"/>
      <c r="R47"/>
      <c r="S47"/>
      <c r="T47"/>
    </row>
    <row r="48" spans="1:20" x14ac:dyDescent="0.4">
      <c r="A48" s="226">
        <v>42</v>
      </c>
      <c r="B48" s="503" t="s">
        <v>152</v>
      </c>
      <c r="C48" s="503">
        <v>11093</v>
      </c>
      <c r="D48" s="503" t="s">
        <v>412</v>
      </c>
      <c r="E48" s="504">
        <v>100</v>
      </c>
      <c r="F48" s="504">
        <v>100</v>
      </c>
      <c r="G48" s="504">
        <v>100</v>
      </c>
      <c r="H48" s="47">
        <v>100</v>
      </c>
      <c r="I48" s="47">
        <v>100</v>
      </c>
      <c r="J48" s="47">
        <v>100</v>
      </c>
      <c r="K48" s="47">
        <v>100</v>
      </c>
      <c r="L48" s="510">
        <v>100</v>
      </c>
      <c r="M48" s="47"/>
      <c r="N48" s="505"/>
      <c r="O48" s="47"/>
      <c r="P48" s="47"/>
      <c r="R48"/>
      <c r="S48"/>
      <c r="T48"/>
    </row>
    <row r="49" spans="1:20" x14ac:dyDescent="0.4">
      <c r="A49" s="226">
        <v>43</v>
      </c>
      <c r="B49" s="503" t="s">
        <v>152</v>
      </c>
      <c r="C49" s="503">
        <v>11094</v>
      </c>
      <c r="D49" s="503" t="s">
        <v>413</v>
      </c>
      <c r="E49" s="504">
        <v>100</v>
      </c>
      <c r="F49" s="504">
        <v>100</v>
      </c>
      <c r="G49" s="504">
        <v>100</v>
      </c>
      <c r="H49" s="47">
        <v>100</v>
      </c>
      <c r="I49" s="47">
        <v>100</v>
      </c>
      <c r="J49" s="47">
        <v>100</v>
      </c>
      <c r="K49" s="47">
        <v>100</v>
      </c>
      <c r="L49" s="510">
        <v>100</v>
      </c>
      <c r="M49" s="47"/>
      <c r="N49" s="505"/>
      <c r="O49" s="47"/>
      <c r="P49" s="47"/>
      <c r="R49"/>
      <c r="S49"/>
      <c r="T49"/>
    </row>
    <row r="50" spans="1:20" x14ac:dyDescent="0.4">
      <c r="A50" s="226">
        <v>44</v>
      </c>
      <c r="B50" s="503" t="s">
        <v>152</v>
      </c>
      <c r="C50" s="503">
        <v>11096</v>
      </c>
      <c r="D50" s="503" t="s">
        <v>415</v>
      </c>
      <c r="E50" s="504">
        <v>100</v>
      </c>
      <c r="F50" s="504">
        <v>100</v>
      </c>
      <c r="G50" s="504">
        <v>100</v>
      </c>
      <c r="H50" s="47">
        <v>100</v>
      </c>
      <c r="I50" s="47">
        <v>100</v>
      </c>
      <c r="J50" s="47">
        <v>100</v>
      </c>
      <c r="K50" s="47">
        <v>100</v>
      </c>
      <c r="L50" s="510">
        <v>100</v>
      </c>
      <c r="M50" s="47"/>
      <c r="N50" s="505"/>
      <c r="O50" s="47"/>
      <c r="P50" s="47"/>
      <c r="R50"/>
      <c r="S50"/>
      <c r="T50"/>
    </row>
    <row r="51" spans="1:20" x14ac:dyDescent="0.4">
      <c r="A51" s="226">
        <v>45</v>
      </c>
      <c r="B51" s="503" t="s">
        <v>152</v>
      </c>
      <c r="C51" s="503">
        <v>11097</v>
      </c>
      <c r="D51" s="503" t="s">
        <v>416</v>
      </c>
      <c r="E51" s="504">
        <v>100</v>
      </c>
      <c r="F51" s="504">
        <v>100</v>
      </c>
      <c r="G51" s="504">
        <v>100</v>
      </c>
      <c r="H51" s="47">
        <v>100</v>
      </c>
      <c r="I51" s="47">
        <v>100</v>
      </c>
      <c r="J51" s="47">
        <v>100</v>
      </c>
      <c r="K51" s="47">
        <v>100</v>
      </c>
      <c r="L51" s="510">
        <v>100</v>
      </c>
      <c r="M51" s="47"/>
      <c r="N51" s="505"/>
      <c r="O51" s="47"/>
      <c r="P51" s="47"/>
      <c r="R51"/>
      <c r="S51"/>
      <c r="T51"/>
    </row>
    <row r="52" spans="1:20" x14ac:dyDescent="0.4">
      <c r="A52" s="226">
        <v>46</v>
      </c>
      <c r="B52" s="503" t="s">
        <v>152</v>
      </c>
      <c r="C52" s="503">
        <v>11098</v>
      </c>
      <c r="D52" s="503" t="s">
        <v>417</v>
      </c>
      <c r="E52" s="504">
        <v>100</v>
      </c>
      <c r="F52" s="504">
        <v>100</v>
      </c>
      <c r="G52" s="504">
        <v>100</v>
      </c>
      <c r="H52" s="47">
        <v>100</v>
      </c>
      <c r="I52" s="47">
        <v>100</v>
      </c>
      <c r="J52" s="47">
        <v>100</v>
      </c>
      <c r="K52" s="47">
        <v>100</v>
      </c>
      <c r="L52" s="510">
        <v>100</v>
      </c>
      <c r="M52" s="47"/>
      <c r="N52" s="505"/>
      <c r="O52" s="47"/>
      <c r="P52" s="47"/>
      <c r="R52"/>
      <c r="S52"/>
      <c r="T52"/>
    </row>
    <row r="53" spans="1:20" x14ac:dyDescent="0.4">
      <c r="A53" s="226">
        <v>47</v>
      </c>
      <c r="B53" s="503" t="s">
        <v>152</v>
      </c>
      <c r="C53" s="503">
        <v>11099</v>
      </c>
      <c r="D53" s="503" t="s">
        <v>418</v>
      </c>
      <c r="E53" s="504">
        <v>100</v>
      </c>
      <c r="F53" s="504">
        <v>100</v>
      </c>
      <c r="G53" s="504">
        <v>100</v>
      </c>
      <c r="H53" s="47">
        <v>100</v>
      </c>
      <c r="I53" s="47">
        <v>100</v>
      </c>
      <c r="J53" s="47">
        <v>100</v>
      </c>
      <c r="K53" s="47">
        <v>100</v>
      </c>
      <c r="L53" s="510">
        <v>100</v>
      </c>
      <c r="M53" s="47"/>
      <c r="N53" s="505"/>
      <c r="O53" s="47"/>
      <c r="P53" s="47"/>
      <c r="R53"/>
      <c r="S53"/>
      <c r="T53"/>
    </row>
    <row r="54" spans="1:20" x14ac:dyDescent="0.4">
      <c r="A54" s="226">
        <v>48</v>
      </c>
      <c r="B54" s="503" t="s">
        <v>152</v>
      </c>
      <c r="C54" s="503">
        <v>11100</v>
      </c>
      <c r="D54" s="503" t="s">
        <v>419</v>
      </c>
      <c r="E54" s="504">
        <v>100</v>
      </c>
      <c r="F54" s="504">
        <v>100</v>
      </c>
      <c r="G54" s="504">
        <v>100</v>
      </c>
      <c r="H54" s="47">
        <v>100</v>
      </c>
      <c r="I54" s="47">
        <v>100</v>
      </c>
      <c r="J54" s="47">
        <v>100</v>
      </c>
      <c r="K54" s="47">
        <v>100</v>
      </c>
      <c r="L54" s="510">
        <v>100</v>
      </c>
      <c r="M54" s="47"/>
      <c r="N54" s="505"/>
      <c r="O54" s="47"/>
      <c r="P54" s="47"/>
      <c r="R54"/>
      <c r="S54"/>
      <c r="T54"/>
    </row>
    <row r="55" spans="1:20" x14ac:dyDescent="0.4">
      <c r="A55" s="226">
        <v>49</v>
      </c>
      <c r="B55" s="503" t="s">
        <v>152</v>
      </c>
      <c r="C55" s="503">
        <v>11101</v>
      </c>
      <c r="D55" s="503" t="s">
        <v>420</v>
      </c>
      <c r="E55" s="504">
        <v>100</v>
      </c>
      <c r="F55" s="504">
        <v>100</v>
      </c>
      <c r="G55" s="504">
        <v>100</v>
      </c>
      <c r="H55" s="47">
        <v>100</v>
      </c>
      <c r="I55" s="47">
        <v>100</v>
      </c>
      <c r="J55" s="47">
        <v>100</v>
      </c>
      <c r="K55" s="47">
        <v>100</v>
      </c>
      <c r="L55" s="510">
        <v>100</v>
      </c>
      <c r="M55" s="47"/>
      <c r="N55" s="505"/>
      <c r="O55" s="47"/>
      <c r="P55" s="47"/>
      <c r="R55"/>
      <c r="S55"/>
      <c r="T55"/>
    </row>
    <row r="56" spans="1:20" x14ac:dyDescent="0.4">
      <c r="A56" s="226">
        <v>50</v>
      </c>
      <c r="B56" s="503" t="s">
        <v>152</v>
      </c>
      <c r="C56" s="503">
        <v>11102</v>
      </c>
      <c r="D56" s="503" t="s">
        <v>421</v>
      </c>
      <c r="E56" s="504">
        <v>100</v>
      </c>
      <c r="F56" s="504">
        <v>100</v>
      </c>
      <c r="G56" s="504">
        <v>100</v>
      </c>
      <c r="H56" s="47">
        <v>100</v>
      </c>
      <c r="I56" s="47">
        <v>100</v>
      </c>
      <c r="J56" s="47">
        <v>100</v>
      </c>
      <c r="K56" s="47">
        <v>100</v>
      </c>
      <c r="L56" s="510">
        <v>100</v>
      </c>
      <c r="M56" s="47"/>
      <c r="N56" s="505"/>
      <c r="O56" s="47"/>
      <c r="P56" s="47"/>
      <c r="R56"/>
      <c r="S56"/>
      <c r="T56"/>
    </row>
    <row r="57" spans="1:20" x14ac:dyDescent="0.4">
      <c r="A57" s="226">
        <v>51</v>
      </c>
      <c r="B57" s="503" t="s">
        <v>152</v>
      </c>
      <c r="C57" s="503">
        <v>11103</v>
      </c>
      <c r="D57" s="503" t="s">
        <v>422</v>
      </c>
      <c r="E57" s="504">
        <v>100</v>
      </c>
      <c r="F57" s="504">
        <v>100</v>
      </c>
      <c r="G57" s="504">
        <v>100</v>
      </c>
      <c r="H57" s="47">
        <v>100</v>
      </c>
      <c r="I57" s="47">
        <v>100</v>
      </c>
      <c r="J57" s="47">
        <v>100</v>
      </c>
      <c r="K57" s="47">
        <v>100</v>
      </c>
      <c r="L57" s="510">
        <v>100</v>
      </c>
      <c r="M57" s="47"/>
      <c r="N57" s="505"/>
      <c r="O57" s="47"/>
      <c r="P57" s="47"/>
      <c r="R57"/>
      <c r="S57"/>
      <c r="T57"/>
    </row>
    <row r="58" spans="1:20" x14ac:dyDescent="0.4">
      <c r="A58" s="226">
        <v>52</v>
      </c>
      <c r="B58" s="503" t="s">
        <v>152</v>
      </c>
      <c r="C58" s="503">
        <v>21323</v>
      </c>
      <c r="D58" s="503" t="s">
        <v>424</v>
      </c>
      <c r="E58" s="504">
        <v>100</v>
      </c>
      <c r="F58" s="504">
        <v>100</v>
      </c>
      <c r="G58" s="504">
        <v>100</v>
      </c>
      <c r="H58" s="47">
        <v>100</v>
      </c>
      <c r="I58" s="47">
        <v>100</v>
      </c>
      <c r="J58" s="47">
        <v>100</v>
      </c>
      <c r="K58" s="47">
        <v>100</v>
      </c>
      <c r="L58" s="510">
        <v>100</v>
      </c>
      <c r="M58" s="47"/>
      <c r="N58" s="505"/>
      <c r="O58" s="47"/>
      <c r="P58" s="47"/>
      <c r="R58"/>
      <c r="S58"/>
      <c r="T58"/>
    </row>
    <row r="59" spans="1:20" x14ac:dyDescent="0.4">
      <c r="A59" s="226">
        <v>53</v>
      </c>
      <c r="B59" s="503" t="s">
        <v>142</v>
      </c>
      <c r="C59" s="503">
        <v>10706</v>
      </c>
      <c r="D59" s="503" t="s">
        <v>425</v>
      </c>
      <c r="E59" s="504">
        <v>100</v>
      </c>
      <c r="F59" s="504">
        <v>100</v>
      </c>
      <c r="G59" s="504">
        <v>100</v>
      </c>
      <c r="H59" s="47">
        <v>100</v>
      </c>
      <c r="I59" s="47">
        <v>100</v>
      </c>
      <c r="J59" s="47">
        <v>100</v>
      </c>
      <c r="K59" s="47">
        <v>100</v>
      </c>
      <c r="L59" s="510">
        <v>100</v>
      </c>
      <c r="M59" s="47"/>
      <c r="N59" s="505"/>
      <c r="O59" s="47"/>
      <c r="P59" s="47"/>
      <c r="R59"/>
      <c r="S59"/>
      <c r="T59"/>
    </row>
    <row r="60" spans="1:20" x14ac:dyDescent="0.4">
      <c r="A60" s="226">
        <v>54</v>
      </c>
      <c r="B60" s="503" t="s">
        <v>142</v>
      </c>
      <c r="C60" s="503">
        <v>11042</v>
      </c>
      <c r="D60" s="503" t="s">
        <v>426</v>
      </c>
      <c r="E60" s="504">
        <v>100</v>
      </c>
      <c r="F60" s="504">
        <v>100</v>
      </c>
      <c r="G60" s="504">
        <v>100</v>
      </c>
      <c r="H60" s="47">
        <v>100</v>
      </c>
      <c r="I60" s="47">
        <v>100</v>
      </c>
      <c r="J60" s="47">
        <v>100</v>
      </c>
      <c r="K60" s="47">
        <v>100</v>
      </c>
      <c r="L60" s="510">
        <v>100</v>
      </c>
      <c r="M60" s="47"/>
      <c r="N60" s="505"/>
      <c r="O60" s="47"/>
      <c r="P60" s="47"/>
      <c r="R60"/>
      <c r="S60"/>
      <c r="T60"/>
    </row>
    <row r="61" spans="1:20" x14ac:dyDescent="0.4">
      <c r="A61" s="226">
        <v>55</v>
      </c>
      <c r="B61" s="503" t="s">
        <v>142</v>
      </c>
      <c r="C61" s="503">
        <v>11044</v>
      </c>
      <c r="D61" s="503" t="s">
        <v>427</v>
      </c>
      <c r="E61" s="504">
        <v>100</v>
      </c>
      <c r="F61" s="504">
        <v>100</v>
      </c>
      <c r="G61" s="504">
        <v>100</v>
      </c>
      <c r="H61" s="47">
        <v>100</v>
      </c>
      <c r="I61" s="47">
        <v>100</v>
      </c>
      <c r="J61" s="47">
        <v>100</v>
      </c>
      <c r="K61" s="47">
        <v>100</v>
      </c>
      <c r="L61" s="510">
        <v>100</v>
      </c>
      <c r="M61" s="47"/>
      <c r="N61" s="505"/>
      <c r="O61" s="47"/>
      <c r="P61" s="47"/>
      <c r="R61"/>
      <c r="S61"/>
      <c r="T61"/>
    </row>
    <row r="62" spans="1:20" x14ac:dyDescent="0.4">
      <c r="A62" s="226">
        <v>56</v>
      </c>
      <c r="B62" s="503" t="s">
        <v>142</v>
      </c>
      <c r="C62" s="503">
        <v>11045</v>
      </c>
      <c r="D62" s="503" t="s">
        <v>428</v>
      </c>
      <c r="E62" s="504">
        <v>100</v>
      </c>
      <c r="F62" s="504">
        <v>100</v>
      </c>
      <c r="G62" s="504">
        <v>100</v>
      </c>
      <c r="H62" s="47">
        <v>100</v>
      </c>
      <c r="I62" s="47">
        <v>100</v>
      </c>
      <c r="J62" s="47">
        <v>100</v>
      </c>
      <c r="K62" s="47">
        <v>100</v>
      </c>
      <c r="L62" s="510">
        <v>100</v>
      </c>
      <c r="M62" s="47"/>
      <c r="N62" s="505"/>
      <c r="O62" s="47"/>
      <c r="P62" s="47"/>
      <c r="R62"/>
      <c r="S62"/>
      <c r="T62"/>
    </row>
    <row r="63" spans="1:20" x14ac:dyDescent="0.4">
      <c r="A63" s="226">
        <v>57</v>
      </c>
      <c r="B63" s="503" t="s">
        <v>142</v>
      </c>
      <c r="C63" s="503">
        <v>11448</v>
      </c>
      <c r="D63" s="503" t="s">
        <v>657</v>
      </c>
      <c r="E63" s="504">
        <v>100</v>
      </c>
      <c r="F63" s="504">
        <v>100</v>
      </c>
      <c r="G63" s="504">
        <v>100</v>
      </c>
      <c r="H63" s="47">
        <v>100</v>
      </c>
      <c r="I63" s="47">
        <v>100</v>
      </c>
      <c r="J63" s="47">
        <v>100</v>
      </c>
      <c r="K63" s="47">
        <v>100</v>
      </c>
      <c r="L63" s="510">
        <v>100</v>
      </c>
      <c r="M63" s="47"/>
      <c r="N63" s="505"/>
      <c r="O63" s="47"/>
      <c r="P63" s="47"/>
      <c r="R63"/>
      <c r="S63"/>
      <c r="T63"/>
    </row>
    <row r="64" spans="1:20" x14ac:dyDescent="0.4">
      <c r="A64" s="226">
        <v>58</v>
      </c>
      <c r="B64" s="503" t="s">
        <v>142</v>
      </c>
      <c r="C64" s="503">
        <v>21356</v>
      </c>
      <c r="D64" s="503" t="s">
        <v>430</v>
      </c>
      <c r="E64" s="504">
        <v>100</v>
      </c>
      <c r="F64" s="504">
        <v>100</v>
      </c>
      <c r="G64" s="504">
        <v>100</v>
      </c>
      <c r="H64" s="47">
        <v>100</v>
      </c>
      <c r="I64" s="47">
        <v>100</v>
      </c>
      <c r="J64" s="47">
        <v>100</v>
      </c>
      <c r="K64" s="47">
        <v>100</v>
      </c>
      <c r="L64" s="510">
        <v>100</v>
      </c>
      <c r="M64" s="47"/>
      <c r="N64" s="505"/>
      <c r="O64" s="47"/>
      <c r="P64" s="47"/>
      <c r="R64"/>
      <c r="S64"/>
      <c r="T64"/>
    </row>
    <row r="65" spans="1:20" x14ac:dyDescent="0.4">
      <c r="A65" s="226">
        <v>59</v>
      </c>
      <c r="B65" s="503" t="s">
        <v>142</v>
      </c>
      <c r="C65" s="503">
        <v>28778</v>
      </c>
      <c r="D65" s="503" t="s">
        <v>431</v>
      </c>
      <c r="E65" s="504">
        <v>100</v>
      </c>
      <c r="F65" s="504">
        <v>100</v>
      </c>
      <c r="G65" s="504">
        <v>100</v>
      </c>
      <c r="H65" s="47">
        <v>100</v>
      </c>
      <c r="I65" s="47">
        <v>100</v>
      </c>
      <c r="J65" s="47">
        <v>100</v>
      </c>
      <c r="K65" s="47">
        <v>100</v>
      </c>
      <c r="L65" s="510">
        <v>100</v>
      </c>
      <c r="M65" s="47"/>
      <c r="N65" s="505"/>
      <c r="O65" s="47"/>
      <c r="P65" s="47"/>
      <c r="R65"/>
      <c r="S65"/>
      <c r="T65"/>
    </row>
    <row r="66" spans="1:20" x14ac:dyDescent="0.4">
      <c r="A66" s="226">
        <v>60</v>
      </c>
      <c r="B66" s="503" t="s">
        <v>142</v>
      </c>
      <c r="C66" s="503">
        <v>28811</v>
      </c>
      <c r="D66" s="503" t="s">
        <v>432</v>
      </c>
      <c r="E66" s="504">
        <v>100</v>
      </c>
      <c r="F66" s="504">
        <v>100</v>
      </c>
      <c r="G66" s="504">
        <v>100</v>
      </c>
      <c r="H66" s="507">
        <v>95</v>
      </c>
      <c r="I66" s="47">
        <v>100</v>
      </c>
      <c r="J66" s="47">
        <v>100</v>
      </c>
      <c r="K66" s="47">
        <v>100</v>
      </c>
      <c r="L66" s="510">
        <v>100</v>
      </c>
      <c r="M66" s="47"/>
      <c r="N66" s="505"/>
      <c r="O66" s="47"/>
      <c r="P66" s="47"/>
      <c r="R66"/>
      <c r="S66"/>
      <c r="T66"/>
    </row>
    <row r="67" spans="1:20" x14ac:dyDescent="0.4">
      <c r="A67" s="226">
        <v>61</v>
      </c>
      <c r="B67" s="503" t="s">
        <v>142</v>
      </c>
      <c r="C67" s="503">
        <v>28815</v>
      </c>
      <c r="D67" s="503" t="s">
        <v>433</v>
      </c>
      <c r="E67" s="504">
        <v>100</v>
      </c>
      <c r="F67" s="504">
        <v>100</v>
      </c>
      <c r="G67" s="504">
        <v>100</v>
      </c>
      <c r="H67" s="47">
        <v>100</v>
      </c>
      <c r="I67" s="47">
        <v>100</v>
      </c>
      <c r="J67" s="47">
        <v>100</v>
      </c>
      <c r="K67" s="47">
        <v>100</v>
      </c>
      <c r="L67" s="510">
        <v>100</v>
      </c>
      <c r="M67" s="47"/>
      <c r="N67" s="505"/>
      <c r="O67" s="47"/>
      <c r="P67" s="47"/>
      <c r="R67"/>
      <c r="S67"/>
      <c r="T67"/>
    </row>
    <row r="68" spans="1:20" x14ac:dyDescent="0.4">
      <c r="A68" s="226">
        <v>62</v>
      </c>
      <c r="B68" s="503" t="s">
        <v>98</v>
      </c>
      <c r="C68" s="503">
        <v>10704</v>
      </c>
      <c r="D68" s="503" t="s">
        <v>434</v>
      </c>
      <c r="E68" s="504">
        <v>100</v>
      </c>
      <c r="F68" s="504">
        <v>100</v>
      </c>
      <c r="G68" s="504">
        <v>100</v>
      </c>
      <c r="H68" s="47">
        <v>100</v>
      </c>
      <c r="I68" s="47">
        <v>100</v>
      </c>
      <c r="J68" s="47">
        <v>100</v>
      </c>
      <c r="K68" s="47">
        <v>100</v>
      </c>
      <c r="L68" s="510">
        <v>100</v>
      </c>
      <c r="M68" s="47"/>
      <c r="N68" s="505"/>
      <c r="O68" s="47"/>
      <c r="P68" s="47"/>
      <c r="R68"/>
      <c r="S68"/>
      <c r="T68"/>
    </row>
    <row r="69" spans="1:20" x14ac:dyDescent="0.4">
      <c r="A69" s="226">
        <v>63</v>
      </c>
      <c r="B69" s="503" t="s">
        <v>98</v>
      </c>
      <c r="C69" s="503">
        <v>10991</v>
      </c>
      <c r="D69" s="503" t="s">
        <v>435</v>
      </c>
      <c r="E69" s="504">
        <v>100</v>
      </c>
      <c r="F69" s="504">
        <v>100</v>
      </c>
      <c r="G69" s="504">
        <v>100</v>
      </c>
      <c r="H69" s="47">
        <v>100</v>
      </c>
      <c r="I69" s="47">
        <v>100</v>
      </c>
      <c r="J69" s="47">
        <v>100</v>
      </c>
      <c r="K69" s="47">
        <v>100</v>
      </c>
      <c r="L69" s="510">
        <v>100</v>
      </c>
      <c r="M69" s="47"/>
      <c r="N69" s="505"/>
      <c r="O69" s="47"/>
      <c r="P69" s="47"/>
      <c r="R69"/>
      <c r="S69"/>
      <c r="T69"/>
    </row>
    <row r="70" spans="1:20" x14ac:dyDescent="0.4">
      <c r="A70" s="226">
        <v>64</v>
      </c>
      <c r="B70" s="503" t="s">
        <v>98</v>
      </c>
      <c r="C70" s="503">
        <v>10992</v>
      </c>
      <c r="D70" s="503" t="s">
        <v>436</v>
      </c>
      <c r="E70" s="504">
        <v>100</v>
      </c>
      <c r="F70" s="504">
        <v>100</v>
      </c>
      <c r="G70" s="504">
        <v>100</v>
      </c>
      <c r="H70" s="47">
        <v>100</v>
      </c>
      <c r="I70" s="47">
        <v>100</v>
      </c>
      <c r="J70" s="47">
        <v>100</v>
      </c>
      <c r="K70" s="47">
        <v>100</v>
      </c>
      <c r="L70" s="510">
        <v>100</v>
      </c>
      <c r="M70" s="47"/>
      <c r="N70" s="505"/>
      <c r="O70" s="47"/>
      <c r="P70" s="47"/>
      <c r="R70"/>
      <c r="S70"/>
      <c r="T70"/>
    </row>
    <row r="71" spans="1:20" x14ac:dyDescent="0.4">
      <c r="A71" s="226">
        <v>65</v>
      </c>
      <c r="B71" s="503" t="s">
        <v>98</v>
      </c>
      <c r="C71" s="503">
        <v>10993</v>
      </c>
      <c r="D71" s="503" t="s">
        <v>437</v>
      </c>
      <c r="E71" s="504">
        <v>100</v>
      </c>
      <c r="F71" s="504">
        <v>100</v>
      </c>
      <c r="G71" s="504">
        <v>100</v>
      </c>
      <c r="H71" s="47">
        <v>100</v>
      </c>
      <c r="I71" s="47">
        <v>100</v>
      </c>
      <c r="J71" s="47">
        <v>100</v>
      </c>
      <c r="K71" s="47">
        <v>100</v>
      </c>
      <c r="L71" s="510">
        <v>100</v>
      </c>
      <c r="M71" s="47"/>
      <c r="N71" s="505"/>
      <c r="O71" s="47"/>
      <c r="P71" s="47"/>
      <c r="R71"/>
      <c r="S71"/>
      <c r="T71"/>
    </row>
    <row r="72" spans="1:20" x14ac:dyDescent="0.4">
      <c r="A72" s="226">
        <v>66</v>
      </c>
      <c r="B72" s="503" t="s">
        <v>98</v>
      </c>
      <c r="C72" s="503">
        <v>10994</v>
      </c>
      <c r="D72" s="503" t="s">
        <v>438</v>
      </c>
      <c r="E72" s="504">
        <v>100</v>
      </c>
      <c r="F72" s="504">
        <v>100</v>
      </c>
      <c r="G72" s="504">
        <v>100</v>
      </c>
      <c r="H72" s="47">
        <v>100</v>
      </c>
      <c r="I72" s="47">
        <v>100</v>
      </c>
      <c r="J72" s="47">
        <v>100</v>
      </c>
      <c r="K72" s="47">
        <v>100</v>
      </c>
      <c r="L72" s="510">
        <v>100</v>
      </c>
      <c r="M72" s="47"/>
      <c r="N72" s="505"/>
      <c r="O72" s="47"/>
      <c r="P72" s="47"/>
      <c r="R72"/>
      <c r="S72"/>
      <c r="T72"/>
    </row>
    <row r="73" spans="1:20" x14ac:dyDescent="0.4">
      <c r="A73" s="226">
        <v>67</v>
      </c>
      <c r="B73" s="503" t="s">
        <v>98</v>
      </c>
      <c r="C73" s="503">
        <v>23367</v>
      </c>
      <c r="D73" s="503" t="s">
        <v>439</v>
      </c>
      <c r="E73" s="504">
        <v>100</v>
      </c>
      <c r="F73" s="504">
        <v>100</v>
      </c>
      <c r="G73" s="504">
        <v>100</v>
      </c>
      <c r="H73" s="47">
        <v>100</v>
      </c>
      <c r="I73" s="47">
        <v>100</v>
      </c>
      <c r="J73" s="47">
        <v>100</v>
      </c>
      <c r="K73" s="47">
        <v>100</v>
      </c>
      <c r="L73" s="510">
        <v>100</v>
      </c>
      <c r="M73" s="47"/>
      <c r="N73" s="505"/>
      <c r="O73" s="47"/>
      <c r="P73" s="47"/>
      <c r="R73"/>
      <c r="S73"/>
      <c r="T73"/>
    </row>
    <row r="74" spans="1:20" x14ac:dyDescent="0.4">
      <c r="A74" s="226">
        <v>68</v>
      </c>
      <c r="B74" s="503" t="s">
        <v>105</v>
      </c>
      <c r="C74" s="503">
        <v>10671</v>
      </c>
      <c r="D74" s="503" t="s">
        <v>440</v>
      </c>
      <c r="E74" s="504">
        <v>100</v>
      </c>
      <c r="F74" s="504">
        <v>100</v>
      </c>
      <c r="G74" s="504">
        <v>100</v>
      </c>
      <c r="H74" s="47">
        <v>100</v>
      </c>
      <c r="I74" s="47">
        <v>100</v>
      </c>
      <c r="J74" s="47">
        <v>100</v>
      </c>
      <c r="K74" s="47">
        <v>100</v>
      </c>
      <c r="L74" s="510">
        <v>100</v>
      </c>
      <c r="M74" s="47"/>
      <c r="N74" s="505"/>
      <c r="O74" s="47"/>
      <c r="P74" s="47"/>
      <c r="R74"/>
      <c r="S74"/>
      <c r="T74"/>
    </row>
    <row r="75" spans="1:20" x14ac:dyDescent="0.4">
      <c r="A75" s="226">
        <v>69</v>
      </c>
      <c r="B75" s="503" t="s">
        <v>105</v>
      </c>
      <c r="C75" s="503">
        <v>11015</v>
      </c>
      <c r="D75" s="503" t="s">
        <v>443</v>
      </c>
      <c r="E75" s="504">
        <v>100</v>
      </c>
      <c r="F75" s="504">
        <v>100</v>
      </c>
      <c r="G75" s="504">
        <v>100</v>
      </c>
      <c r="H75" s="47">
        <v>100</v>
      </c>
      <c r="I75" s="47">
        <v>100</v>
      </c>
      <c r="J75" s="47">
        <v>100</v>
      </c>
      <c r="K75" s="47">
        <v>100</v>
      </c>
      <c r="L75" s="510">
        <v>100</v>
      </c>
      <c r="M75" s="47"/>
      <c r="N75" s="505"/>
      <c r="O75" s="47"/>
      <c r="P75" s="47"/>
      <c r="R75"/>
      <c r="S75"/>
      <c r="T75"/>
    </row>
    <row r="76" spans="1:20" x14ac:dyDescent="0.4">
      <c r="A76" s="226">
        <v>70</v>
      </c>
      <c r="B76" s="503" t="s">
        <v>105</v>
      </c>
      <c r="C76" s="503">
        <v>11013</v>
      </c>
      <c r="D76" s="503" t="s">
        <v>441</v>
      </c>
      <c r="E76" s="504">
        <v>100</v>
      </c>
      <c r="F76" s="504">
        <v>100</v>
      </c>
      <c r="G76" s="504">
        <v>100</v>
      </c>
      <c r="H76" s="47">
        <v>100</v>
      </c>
      <c r="I76" s="47">
        <v>100</v>
      </c>
      <c r="J76" s="47">
        <v>100</v>
      </c>
      <c r="K76" s="47">
        <v>100</v>
      </c>
      <c r="L76" s="510">
        <v>100</v>
      </c>
      <c r="M76" s="47"/>
      <c r="N76" s="505"/>
      <c r="O76" s="47"/>
      <c r="P76" s="47"/>
      <c r="R76"/>
      <c r="S76"/>
      <c r="T76"/>
    </row>
    <row r="77" spans="1:20" x14ac:dyDescent="0.4">
      <c r="A77" s="226">
        <v>71</v>
      </c>
      <c r="B77" s="503" t="s">
        <v>105</v>
      </c>
      <c r="C77" s="503">
        <v>11014</v>
      </c>
      <c r="D77" s="503" t="s">
        <v>442</v>
      </c>
      <c r="E77" s="504">
        <v>100</v>
      </c>
      <c r="F77" s="504">
        <v>100</v>
      </c>
      <c r="G77" s="504">
        <v>100</v>
      </c>
      <c r="H77" s="47">
        <v>100</v>
      </c>
      <c r="I77" s="47">
        <v>100</v>
      </c>
      <c r="J77" s="47">
        <v>100</v>
      </c>
      <c r="K77" s="47">
        <v>100</v>
      </c>
      <c r="L77" s="510">
        <v>100</v>
      </c>
      <c r="M77" s="47"/>
      <c r="N77" s="505"/>
      <c r="O77" s="47"/>
      <c r="P77" s="47"/>
      <c r="R77"/>
      <c r="S77"/>
      <c r="T77"/>
    </row>
    <row r="78" spans="1:20" x14ac:dyDescent="0.4">
      <c r="A78" s="226">
        <v>72</v>
      </c>
      <c r="B78" s="503" t="s">
        <v>105</v>
      </c>
      <c r="C78" s="503">
        <v>11016</v>
      </c>
      <c r="D78" s="503" t="s">
        <v>444</v>
      </c>
      <c r="E78" s="504">
        <v>100</v>
      </c>
      <c r="F78" s="504">
        <v>100</v>
      </c>
      <c r="G78" s="504">
        <v>100</v>
      </c>
      <c r="H78" s="47">
        <v>100</v>
      </c>
      <c r="I78" s="47">
        <v>100</v>
      </c>
      <c r="J78" s="47">
        <v>95</v>
      </c>
      <c r="K78" s="47">
        <v>100</v>
      </c>
      <c r="L78" s="510">
        <v>100</v>
      </c>
      <c r="M78" s="47"/>
      <c r="N78" s="505"/>
      <c r="O78" s="47"/>
      <c r="P78" s="47"/>
      <c r="R78"/>
      <c r="S78"/>
      <c r="T78"/>
    </row>
    <row r="79" spans="1:20" x14ac:dyDescent="0.4">
      <c r="A79" s="226">
        <v>73</v>
      </c>
      <c r="B79" s="503" t="s">
        <v>105</v>
      </c>
      <c r="C79" s="503">
        <v>11017</v>
      </c>
      <c r="D79" s="503" t="s">
        <v>445</v>
      </c>
      <c r="E79" s="504">
        <v>100</v>
      </c>
      <c r="F79" s="504">
        <v>100</v>
      </c>
      <c r="G79" s="504">
        <v>100</v>
      </c>
      <c r="H79" s="47">
        <v>100</v>
      </c>
      <c r="I79" s="47">
        <v>100</v>
      </c>
      <c r="J79" s="47">
        <v>100</v>
      </c>
      <c r="K79" s="47">
        <v>100</v>
      </c>
      <c r="L79" s="510">
        <v>100</v>
      </c>
      <c r="M79" s="47"/>
      <c r="N79" s="505"/>
      <c r="O79" s="47"/>
      <c r="P79" s="47"/>
      <c r="R79"/>
      <c r="S79"/>
      <c r="T79"/>
    </row>
    <row r="80" spans="1:20" x14ac:dyDescent="0.4">
      <c r="A80" s="226">
        <v>74</v>
      </c>
      <c r="B80" s="503" t="s">
        <v>105</v>
      </c>
      <c r="C80" s="503">
        <v>11018</v>
      </c>
      <c r="D80" s="503" t="s">
        <v>658</v>
      </c>
      <c r="E80" s="504">
        <v>100</v>
      </c>
      <c r="F80" s="504">
        <v>100</v>
      </c>
      <c r="G80" s="504">
        <v>100</v>
      </c>
      <c r="H80" s="47">
        <v>100</v>
      </c>
      <c r="I80" s="47">
        <v>100</v>
      </c>
      <c r="J80" s="47">
        <v>100</v>
      </c>
      <c r="K80" s="47">
        <v>100</v>
      </c>
      <c r="L80" s="510">
        <v>100</v>
      </c>
      <c r="M80" s="47"/>
      <c r="N80" s="505"/>
      <c r="O80" s="47"/>
      <c r="P80" s="47"/>
      <c r="R80"/>
      <c r="S80"/>
      <c r="T80"/>
    </row>
    <row r="81" spans="1:20" x14ac:dyDescent="0.4">
      <c r="A81" s="226">
        <v>75</v>
      </c>
      <c r="B81" s="503" t="s">
        <v>105</v>
      </c>
      <c r="C81" s="503">
        <v>11019</v>
      </c>
      <c r="D81" s="503" t="s">
        <v>447</v>
      </c>
      <c r="E81" s="504">
        <v>100</v>
      </c>
      <c r="F81" s="504">
        <v>100</v>
      </c>
      <c r="G81" s="504">
        <v>100</v>
      </c>
      <c r="H81" s="47">
        <v>100</v>
      </c>
      <c r="I81" s="47">
        <v>100</v>
      </c>
      <c r="J81" s="47">
        <v>100</v>
      </c>
      <c r="K81" s="47">
        <v>100</v>
      </c>
      <c r="L81" s="510">
        <v>100</v>
      </c>
      <c r="M81" s="47"/>
      <c r="N81" s="505"/>
      <c r="O81" s="47"/>
      <c r="P81" s="47"/>
      <c r="R81"/>
      <c r="S81"/>
      <c r="T81"/>
    </row>
    <row r="82" spans="1:20" x14ac:dyDescent="0.4">
      <c r="A82" s="226">
        <v>76</v>
      </c>
      <c r="B82" s="503" t="s">
        <v>105</v>
      </c>
      <c r="C82" s="503">
        <v>11020</v>
      </c>
      <c r="D82" s="503" t="s">
        <v>448</v>
      </c>
      <c r="E82" s="504">
        <v>100</v>
      </c>
      <c r="F82" s="504">
        <v>100</v>
      </c>
      <c r="G82" s="504">
        <v>100</v>
      </c>
      <c r="H82" s="47">
        <v>100</v>
      </c>
      <c r="I82" s="47">
        <v>100</v>
      </c>
      <c r="J82" s="47">
        <v>100</v>
      </c>
      <c r="K82" s="47">
        <v>100</v>
      </c>
      <c r="L82" s="510">
        <v>100</v>
      </c>
      <c r="M82" s="47"/>
      <c r="N82" s="505"/>
      <c r="O82" s="47"/>
      <c r="P82" s="47"/>
      <c r="R82"/>
      <c r="S82"/>
      <c r="T82"/>
    </row>
    <row r="83" spans="1:20" x14ac:dyDescent="0.4">
      <c r="A83" s="226">
        <v>77</v>
      </c>
      <c r="B83" s="503" t="s">
        <v>105</v>
      </c>
      <c r="C83" s="503">
        <v>11021</v>
      </c>
      <c r="D83" s="503" t="s">
        <v>449</v>
      </c>
      <c r="E83" s="504">
        <v>100</v>
      </c>
      <c r="F83" s="504">
        <v>100</v>
      </c>
      <c r="G83" s="504">
        <v>100</v>
      </c>
      <c r="H83" s="47">
        <v>100</v>
      </c>
      <c r="I83" s="47">
        <v>100</v>
      </c>
      <c r="J83" s="47">
        <v>100</v>
      </c>
      <c r="K83" s="47">
        <v>100</v>
      </c>
      <c r="L83" s="510">
        <v>100</v>
      </c>
      <c r="M83" s="47"/>
      <c r="N83" s="505"/>
      <c r="O83" s="47"/>
      <c r="P83" s="47"/>
      <c r="R83"/>
      <c r="S83"/>
      <c r="T83"/>
    </row>
    <row r="84" spans="1:20" x14ac:dyDescent="0.4">
      <c r="A84" s="226">
        <v>78</v>
      </c>
      <c r="B84" s="503" t="s">
        <v>105</v>
      </c>
      <c r="C84" s="503">
        <v>11022</v>
      </c>
      <c r="D84" s="503" t="s">
        <v>450</v>
      </c>
      <c r="E84" s="504">
        <v>100</v>
      </c>
      <c r="F84" s="504">
        <v>100</v>
      </c>
      <c r="G84" s="504">
        <v>100</v>
      </c>
      <c r="H84" s="47">
        <v>100</v>
      </c>
      <c r="I84" s="47">
        <v>100</v>
      </c>
      <c r="J84" s="47">
        <v>100</v>
      </c>
      <c r="K84" s="47">
        <v>100</v>
      </c>
      <c r="L84" s="510">
        <v>100</v>
      </c>
      <c r="M84" s="47"/>
      <c r="N84" s="505"/>
      <c r="O84" s="47"/>
      <c r="P84" s="47"/>
      <c r="R84"/>
      <c r="S84"/>
      <c r="T84"/>
    </row>
    <row r="85" spans="1:20" x14ac:dyDescent="0.4">
      <c r="A85" s="226">
        <v>79</v>
      </c>
      <c r="B85" s="503" t="s">
        <v>105</v>
      </c>
      <c r="C85" s="503">
        <v>11023</v>
      </c>
      <c r="D85" s="503" t="s">
        <v>451</v>
      </c>
      <c r="E85" s="504">
        <v>100</v>
      </c>
      <c r="F85" s="504">
        <v>100</v>
      </c>
      <c r="G85" s="504">
        <v>100</v>
      </c>
      <c r="H85" s="47">
        <v>100</v>
      </c>
      <c r="I85" s="47">
        <v>100</v>
      </c>
      <c r="J85" s="47">
        <v>100</v>
      </c>
      <c r="K85" s="47">
        <v>100</v>
      </c>
      <c r="L85" s="510">
        <v>100</v>
      </c>
      <c r="M85" s="47"/>
      <c r="N85" s="505"/>
      <c r="O85" s="47"/>
      <c r="P85" s="47"/>
      <c r="R85"/>
      <c r="S85"/>
      <c r="T85"/>
    </row>
    <row r="86" spans="1:20" x14ac:dyDescent="0.4">
      <c r="A86" s="226">
        <v>80</v>
      </c>
      <c r="B86" s="503" t="s">
        <v>105</v>
      </c>
      <c r="C86" s="503">
        <v>11024</v>
      </c>
      <c r="D86" s="503" t="s">
        <v>452</v>
      </c>
      <c r="E86" s="504">
        <v>100</v>
      </c>
      <c r="F86" s="504">
        <v>100</v>
      </c>
      <c r="G86" s="504">
        <v>100</v>
      </c>
      <c r="H86" s="47">
        <v>100</v>
      </c>
      <c r="I86" s="47">
        <v>100</v>
      </c>
      <c r="J86" s="47">
        <v>100</v>
      </c>
      <c r="K86" s="47">
        <v>100</v>
      </c>
      <c r="L86" s="510">
        <v>100</v>
      </c>
      <c r="M86" s="47"/>
      <c r="N86" s="505"/>
      <c r="O86" s="47"/>
      <c r="P86" s="47"/>
      <c r="R86"/>
      <c r="S86"/>
      <c r="T86"/>
    </row>
    <row r="87" spans="1:20" x14ac:dyDescent="0.4">
      <c r="A87" s="226">
        <v>81</v>
      </c>
      <c r="B87" s="503" t="s">
        <v>105</v>
      </c>
      <c r="C87" s="503">
        <v>11025</v>
      </c>
      <c r="D87" s="503" t="s">
        <v>453</v>
      </c>
      <c r="E87" s="504">
        <v>100</v>
      </c>
      <c r="F87" s="504">
        <v>100</v>
      </c>
      <c r="G87" s="504">
        <v>100</v>
      </c>
      <c r="H87" s="47">
        <v>100</v>
      </c>
      <c r="I87" s="47">
        <v>100</v>
      </c>
      <c r="J87" s="47">
        <v>100</v>
      </c>
      <c r="K87" s="47">
        <v>100</v>
      </c>
      <c r="L87" s="510">
        <v>100</v>
      </c>
      <c r="M87" s="47"/>
      <c r="N87" s="505"/>
      <c r="O87" s="47"/>
      <c r="P87" s="47"/>
      <c r="R87"/>
      <c r="S87"/>
      <c r="T87"/>
    </row>
    <row r="88" spans="1:20" x14ac:dyDescent="0.4">
      <c r="A88" s="226">
        <v>82</v>
      </c>
      <c r="B88" s="503" t="s">
        <v>105</v>
      </c>
      <c r="C88" s="503">
        <v>11026</v>
      </c>
      <c r="D88" s="503" t="s">
        <v>454</v>
      </c>
      <c r="E88" s="504">
        <v>100</v>
      </c>
      <c r="F88" s="504">
        <v>100</v>
      </c>
      <c r="G88" s="504">
        <v>100</v>
      </c>
      <c r="H88" s="47">
        <v>100</v>
      </c>
      <c r="I88" s="47">
        <v>100</v>
      </c>
      <c r="J88" s="47">
        <v>100</v>
      </c>
      <c r="K88" s="47">
        <v>100</v>
      </c>
      <c r="L88" s="510">
        <v>100</v>
      </c>
      <c r="M88" s="47"/>
      <c r="N88" s="505"/>
      <c r="O88" s="47"/>
      <c r="P88" s="47"/>
      <c r="R88"/>
      <c r="S88"/>
      <c r="T88"/>
    </row>
    <row r="89" spans="1:20" x14ac:dyDescent="0.4">
      <c r="A89" s="226">
        <v>83</v>
      </c>
      <c r="B89" s="503" t="s">
        <v>105</v>
      </c>
      <c r="C89" s="503">
        <v>11027</v>
      </c>
      <c r="D89" s="503" t="s">
        <v>455</v>
      </c>
      <c r="E89" s="504">
        <v>100</v>
      </c>
      <c r="F89" s="504">
        <v>100</v>
      </c>
      <c r="G89" s="504">
        <v>100</v>
      </c>
      <c r="H89" s="47">
        <v>100</v>
      </c>
      <c r="I89" s="47">
        <v>100</v>
      </c>
      <c r="J89" s="47">
        <v>100</v>
      </c>
      <c r="K89" s="47">
        <v>100</v>
      </c>
      <c r="L89" s="510">
        <v>100</v>
      </c>
      <c r="M89" s="47"/>
      <c r="N89" s="505"/>
      <c r="O89" s="47"/>
      <c r="P89" s="47"/>
      <c r="R89"/>
      <c r="S89"/>
      <c r="T89"/>
    </row>
    <row r="90" spans="1:20" x14ac:dyDescent="0.4">
      <c r="A90" s="226">
        <v>84</v>
      </c>
      <c r="B90" s="503" t="s">
        <v>105</v>
      </c>
      <c r="C90" s="503">
        <v>11028</v>
      </c>
      <c r="D90" s="503" t="s">
        <v>456</v>
      </c>
      <c r="E90" s="504">
        <v>100</v>
      </c>
      <c r="F90" s="504">
        <v>100</v>
      </c>
      <c r="G90" s="504">
        <v>100</v>
      </c>
      <c r="H90" s="47">
        <v>100</v>
      </c>
      <c r="I90" s="47">
        <v>100</v>
      </c>
      <c r="J90" s="47">
        <v>95</v>
      </c>
      <c r="K90" s="47">
        <v>100</v>
      </c>
      <c r="L90" s="510">
        <v>100</v>
      </c>
      <c r="M90" s="47"/>
      <c r="N90" s="505"/>
      <c r="O90" s="47"/>
      <c r="P90" s="47"/>
      <c r="R90"/>
      <c r="S90"/>
      <c r="T90"/>
    </row>
    <row r="91" spans="1:20" x14ac:dyDescent="0.4">
      <c r="A91" s="226">
        <v>85</v>
      </c>
      <c r="B91" s="503" t="s">
        <v>105</v>
      </c>
      <c r="C91" s="503">
        <v>11029</v>
      </c>
      <c r="D91" s="503" t="s">
        <v>457</v>
      </c>
      <c r="E91" s="504">
        <v>100</v>
      </c>
      <c r="F91" s="504">
        <v>100</v>
      </c>
      <c r="G91" s="504">
        <v>100</v>
      </c>
      <c r="H91" s="47">
        <v>100</v>
      </c>
      <c r="I91" s="47">
        <v>100</v>
      </c>
      <c r="J91" s="47">
        <v>100</v>
      </c>
      <c r="K91" s="47">
        <v>100</v>
      </c>
      <c r="L91" s="510">
        <v>100</v>
      </c>
      <c r="M91" s="47"/>
      <c r="N91" s="505"/>
      <c r="O91" s="47"/>
      <c r="P91" s="47"/>
      <c r="R91"/>
      <c r="S91"/>
      <c r="T91"/>
    </row>
    <row r="92" spans="1:20" x14ac:dyDescent="0.4">
      <c r="A92" s="226">
        <v>86</v>
      </c>
      <c r="B92" s="503" t="s">
        <v>105</v>
      </c>
      <c r="C92" s="503">
        <v>11446</v>
      </c>
      <c r="D92" s="503" t="s">
        <v>659</v>
      </c>
      <c r="E92" s="504">
        <v>100</v>
      </c>
      <c r="F92" s="504">
        <v>100</v>
      </c>
      <c r="G92" s="504">
        <v>100</v>
      </c>
      <c r="H92" s="47">
        <v>100</v>
      </c>
      <c r="I92" s="47">
        <v>100</v>
      </c>
      <c r="J92" s="47">
        <v>100</v>
      </c>
      <c r="K92" s="47">
        <v>100</v>
      </c>
      <c r="L92" s="510">
        <v>100</v>
      </c>
      <c r="M92" s="47"/>
      <c r="N92" s="505"/>
      <c r="O92" s="47"/>
      <c r="P92" s="47"/>
      <c r="R92"/>
      <c r="S92"/>
      <c r="T92"/>
    </row>
    <row r="93" spans="1:20" x14ac:dyDescent="0.4">
      <c r="A93" s="226">
        <v>87</v>
      </c>
      <c r="B93" s="503" t="s">
        <v>105</v>
      </c>
      <c r="C93" s="503">
        <v>25058</v>
      </c>
      <c r="D93" s="503" t="s">
        <v>459</v>
      </c>
      <c r="E93" s="504">
        <v>100</v>
      </c>
      <c r="F93" s="504">
        <v>100</v>
      </c>
      <c r="G93" s="504">
        <v>100</v>
      </c>
      <c r="H93" s="47">
        <v>100</v>
      </c>
      <c r="I93" s="47">
        <v>100</v>
      </c>
      <c r="J93" s="47">
        <v>100</v>
      </c>
      <c r="K93" s="47">
        <v>100</v>
      </c>
      <c r="L93" s="510">
        <v>100</v>
      </c>
      <c r="M93" s="47"/>
      <c r="N93" s="505"/>
      <c r="O93" s="47"/>
      <c r="P93" s="47"/>
      <c r="R93"/>
      <c r="S93"/>
      <c r="T93"/>
    </row>
    <row r="94" spans="1:20" x14ac:dyDescent="0.4">
      <c r="A94" s="226">
        <v>88</v>
      </c>
      <c r="B94" s="47" t="s">
        <v>105</v>
      </c>
      <c r="C94" s="47">
        <v>25059</v>
      </c>
      <c r="D94" s="47" t="s">
        <v>460</v>
      </c>
      <c r="E94" s="504">
        <v>100</v>
      </c>
      <c r="F94" s="504">
        <v>100</v>
      </c>
      <c r="G94" s="504">
        <v>100</v>
      </c>
      <c r="H94" s="47">
        <v>100</v>
      </c>
      <c r="I94" s="47">
        <v>100</v>
      </c>
      <c r="J94" s="47">
        <v>95</v>
      </c>
      <c r="K94" s="47">
        <v>100</v>
      </c>
      <c r="L94" s="510">
        <v>100</v>
      </c>
      <c r="M94" s="47"/>
      <c r="N94" s="505"/>
      <c r="O94" s="47"/>
      <c r="P94" s="47"/>
      <c r="R94"/>
      <c r="S94"/>
      <c r="T94"/>
    </row>
    <row r="98" spans="10:10" x14ac:dyDescent="0.4">
      <c r="J98" s="508"/>
    </row>
  </sheetData>
  <mergeCells count="4">
    <mergeCell ref="A2:P2"/>
    <mergeCell ref="A3:P3"/>
    <mergeCell ref="A4:P4"/>
    <mergeCell ref="A5:P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02"/>
  <sheetViews>
    <sheetView zoomScale="80" zoomScaleNormal="80" workbookViewId="0">
      <pane xSplit="10" ySplit="4" topLeftCell="L5" activePane="bottomRight" state="frozen"/>
      <selection pane="topRight" activeCell="K1" sqref="K1"/>
      <selection pane="bottomLeft" activeCell="A4" sqref="A4"/>
      <selection pane="bottomRight" activeCell="X20" sqref="X20"/>
    </sheetView>
  </sheetViews>
  <sheetFormatPr defaultColWidth="9" defaultRowHeight="18" x14ac:dyDescent="0.35"/>
  <cols>
    <col min="1" max="1" width="5.09765625" style="15" customWidth="1"/>
    <col min="2" max="2" width="8.8984375" style="6" customWidth="1"/>
    <col min="3" max="3" width="9" style="6"/>
    <col min="4" max="4" width="18.19921875" style="6" customWidth="1"/>
    <col min="5" max="5" width="6.8984375" style="15" hidden="1" customWidth="1"/>
    <col min="6" max="6" width="11.19921875" style="15" hidden="1" customWidth="1"/>
    <col min="7" max="7" width="8.8984375" style="15" hidden="1" customWidth="1"/>
    <col min="8" max="8" width="10.8984375" style="6" hidden="1" customWidth="1"/>
    <col min="9" max="9" width="6.3984375" style="6" hidden="1" customWidth="1"/>
    <col min="10" max="10" width="20" style="6" hidden="1" customWidth="1"/>
    <col min="11" max="11" width="16.59765625" style="6" customWidth="1"/>
    <col min="12" max="12" width="18.8984375" style="6" customWidth="1"/>
    <col min="13" max="13" width="14.296875" style="6" customWidth="1"/>
    <col min="14" max="14" width="13.3984375" style="6" customWidth="1"/>
    <col min="15" max="15" width="16.3984375" style="6" customWidth="1"/>
    <col min="16" max="16" width="13.09765625" style="6" customWidth="1"/>
    <col min="17" max="17" width="14" style="6" customWidth="1"/>
    <col min="18" max="18" width="13.3984375" style="6" customWidth="1"/>
    <col min="19" max="21" width="9" style="9" customWidth="1"/>
    <col min="22" max="16384" width="9" style="6"/>
  </cols>
  <sheetData>
    <row r="1" spans="1:21" ht="21" x14ac:dyDescent="0.4">
      <c r="D1" s="320" t="s">
        <v>303</v>
      </c>
      <c r="E1" s="320"/>
      <c r="F1" s="320"/>
      <c r="G1" s="320"/>
      <c r="H1" s="320"/>
      <c r="S1" s="373"/>
      <c r="T1" s="373"/>
      <c r="U1" s="373"/>
    </row>
    <row r="2" spans="1:21" x14ac:dyDescent="0.35">
      <c r="B2" s="378" t="s">
        <v>304</v>
      </c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16"/>
      <c r="Q2" s="16"/>
      <c r="R2" s="16"/>
      <c r="S2" s="16"/>
      <c r="T2" s="16"/>
      <c r="U2" s="16"/>
    </row>
    <row r="3" spans="1:21" s="17" customFormat="1" x14ac:dyDescent="0.25">
      <c r="A3" s="389" t="s">
        <v>183</v>
      </c>
      <c r="B3" s="389" t="s">
        <v>88</v>
      </c>
      <c r="C3" s="389" t="s">
        <v>182</v>
      </c>
      <c r="D3" s="389" t="s">
        <v>187</v>
      </c>
      <c r="E3" s="376" t="s">
        <v>188</v>
      </c>
      <c r="F3" s="376" t="s">
        <v>214</v>
      </c>
      <c r="G3" s="376" t="s">
        <v>215</v>
      </c>
      <c r="H3" s="374" t="s">
        <v>194</v>
      </c>
      <c r="I3" s="371" t="s">
        <v>241</v>
      </c>
      <c r="J3" s="371" t="s">
        <v>193</v>
      </c>
      <c r="K3" s="379" t="s">
        <v>210</v>
      </c>
      <c r="L3" s="380"/>
      <c r="M3" s="380"/>
      <c r="N3" s="381"/>
      <c r="O3" s="382" t="s">
        <v>224</v>
      </c>
      <c r="P3" s="383"/>
      <c r="Q3" s="383"/>
      <c r="R3" s="384"/>
      <c r="S3" s="385" t="s">
        <v>225</v>
      </c>
      <c r="T3" s="385"/>
      <c r="U3" s="385"/>
    </row>
    <row r="4" spans="1:21" s="21" customFormat="1" ht="36" x14ac:dyDescent="0.35">
      <c r="A4" s="390"/>
      <c r="B4" s="390"/>
      <c r="C4" s="390"/>
      <c r="D4" s="390"/>
      <c r="E4" s="377"/>
      <c r="F4" s="377"/>
      <c r="G4" s="377"/>
      <c r="H4" s="375"/>
      <c r="I4" s="372"/>
      <c r="J4" s="372"/>
      <c r="K4" s="18" t="s">
        <v>195</v>
      </c>
      <c r="L4" s="18" t="s">
        <v>196</v>
      </c>
      <c r="M4" s="18" t="s">
        <v>197</v>
      </c>
      <c r="N4" s="18" t="s">
        <v>209</v>
      </c>
      <c r="O4" s="19" t="s">
        <v>198</v>
      </c>
      <c r="P4" s="20" t="s">
        <v>199</v>
      </c>
      <c r="Q4" s="19" t="s">
        <v>200</v>
      </c>
      <c r="R4" s="19" t="s">
        <v>209</v>
      </c>
      <c r="S4" s="18" t="s">
        <v>211</v>
      </c>
      <c r="T4" s="18" t="s">
        <v>212</v>
      </c>
      <c r="U4" s="34" t="s">
        <v>213</v>
      </c>
    </row>
    <row r="5" spans="1:21" s="9" customFormat="1" ht="23.4" x14ac:dyDescent="0.45">
      <c r="A5" s="22">
        <v>1</v>
      </c>
      <c r="B5" s="28" t="s">
        <v>170</v>
      </c>
      <c r="C5" s="28" t="s">
        <v>5</v>
      </c>
      <c r="D5" s="28" t="s">
        <v>171</v>
      </c>
      <c r="E5" s="22" t="s">
        <v>192</v>
      </c>
      <c r="F5" s="22" t="s">
        <v>201</v>
      </c>
      <c r="G5" s="22">
        <v>369</v>
      </c>
      <c r="H5" s="29">
        <v>106378</v>
      </c>
      <c r="I5" s="22">
        <v>16</v>
      </c>
      <c r="J5" s="30" t="s">
        <v>228</v>
      </c>
      <c r="K5" s="31">
        <v>310204005.56</v>
      </c>
      <c r="L5" s="31">
        <v>281051</v>
      </c>
      <c r="M5" s="32">
        <v>1103.73</v>
      </c>
      <c r="N5" s="25">
        <v>1130.4000000000001</v>
      </c>
      <c r="O5" s="31">
        <v>396972664.43000001</v>
      </c>
      <c r="P5" s="31">
        <v>29933.05</v>
      </c>
      <c r="Q5" s="33">
        <v>13262.02</v>
      </c>
      <c r="R5" s="26">
        <v>18064.52</v>
      </c>
      <c r="S5" s="14" t="str">
        <f>IF(AND(M5&lt;=N5),"1","0")</f>
        <v>1</v>
      </c>
      <c r="T5" s="14" t="str">
        <f>IF(AND(Q5&lt;=R5),"1","0")</f>
        <v>1</v>
      </c>
      <c r="U5" s="14" t="str">
        <f t="shared" ref="U5:U36" si="0">IF(AND(M5&lt;=N5,Q5&lt;=R5),"1","0")</f>
        <v>1</v>
      </c>
    </row>
    <row r="6" spans="1:21" s="9" customFormat="1" ht="23.4" x14ac:dyDescent="0.45">
      <c r="A6" s="22">
        <v>2</v>
      </c>
      <c r="B6" s="28" t="s">
        <v>170</v>
      </c>
      <c r="C6" s="28" t="s">
        <v>63</v>
      </c>
      <c r="D6" s="28" t="s">
        <v>172</v>
      </c>
      <c r="E6" s="22" t="s">
        <v>191</v>
      </c>
      <c r="F6" s="22" t="s">
        <v>202</v>
      </c>
      <c r="G6" s="22">
        <v>30</v>
      </c>
      <c r="H6" s="29">
        <v>39229</v>
      </c>
      <c r="I6" s="22">
        <v>6</v>
      </c>
      <c r="J6" s="30" t="s">
        <v>229</v>
      </c>
      <c r="K6" s="31">
        <v>71561829.609999999</v>
      </c>
      <c r="L6" s="31">
        <v>74001</v>
      </c>
      <c r="M6" s="32">
        <v>967.04</v>
      </c>
      <c r="N6" s="25">
        <v>969.42</v>
      </c>
      <c r="O6" s="31">
        <v>13640513.09</v>
      </c>
      <c r="P6" s="31">
        <v>887.52</v>
      </c>
      <c r="Q6" s="33">
        <v>15369.3</v>
      </c>
      <c r="R6" s="26">
        <v>18417.36</v>
      </c>
      <c r="S6" s="14" t="str">
        <f t="shared" ref="S6:S36" si="1">IF(AND(M6&lt;=N6),"1","0")</f>
        <v>1</v>
      </c>
      <c r="T6" s="14" t="str">
        <f t="shared" ref="T6:T69" si="2">IF(AND(Q6&lt;=R6),"1","0")</f>
        <v>1</v>
      </c>
      <c r="U6" s="14" t="str">
        <f t="shared" si="0"/>
        <v>1</v>
      </c>
    </row>
    <row r="7" spans="1:21" s="9" customFormat="1" ht="23.4" x14ac:dyDescent="0.45">
      <c r="A7" s="22">
        <v>3</v>
      </c>
      <c r="B7" s="28" t="s">
        <v>170</v>
      </c>
      <c r="C7" s="28" t="s">
        <v>64</v>
      </c>
      <c r="D7" s="28" t="s">
        <v>173</v>
      </c>
      <c r="E7" s="22" t="s">
        <v>191</v>
      </c>
      <c r="F7" s="22" t="s">
        <v>202</v>
      </c>
      <c r="G7" s="22">
        <v>40</v>
      </c>
      <c r="H7" s="29">
        <v>44414</v>
      </c>
      <c r="I7" s="22">
        <v>6</v>
      </c>
      <c r="J7" s="30" t="s">
        <v>229</v>
      </c>
      <c r="K7" s="31">
        <v>59428668.270000003</v>
      </c>
      <c r="L7" s="31">
        <v>62858</v>
      </c>
      <c r="M7" s="32">
        <v>945.44</v>
      </c>
      <c r="N7" s="25">
        <v>969.42</v>
      </c>
      <c r="O7" s="31">
        <v>19950937.870000001</v>
      </c>
      <c r="P7" s="31">
        <v>1125.28</v>
      </c>
      <c r="Q7" s="33">
        <v>17729.759999999998</v>
      </c>
      <c r="R7" s="26">
        <v>18417.36</v>
      </c>
      <c r="S7" s="14" t="str">
        <f t="shared" si="1"/>
        <v>1</v>
      </c>
      <c r="T7" s="14" t="str">
        <f t="shared" si="2"/>
        <v>1</v>
      </c>
      <c r="U7" s="14" t="str">
        <f t="shared" si="0"/>
        <v>1</v>
      </c>
    </row>
    <row r="8" spans="1:21" s="9" customFormat="1" ht="23.4" x14ac:dyDescent="0.45">
      <c r="A8" s="22">
        <v>4</v>
      </c>
      <c r="B8" s="28" t="s">
        <v>170</v>
      </c>
      <c r="C8" s="28" t="s">
        <v>65</v>
      </c>
      <c r="D8" s="28" t="s">
        <v>174</v>
      </c>
      <c r="E8" s="22" t="s">
        <v>191</v>
      </c>
      <c r="F8" s="22" t="s">
        <v>202</v>
      </c>
      <c r="G8" s="22">
        <v>43</v>
      </c>
      <c r="H8" s="29">
        <v>26994</v>
      </c>
      <c r="I8" s="22">
        <v>5</v>
      </c>
      <c r="J8" s="30" t="s">
        <v>230</v>
      </c>
      <c r="K8" s="31">
        <v>62289935.630000003</v>
      </c>
      <c r="L8" s="31">
        <v>69126</v>
      </c>
      <c r="M8" s="32">
        <v>901.11</v>
      </c>
      <c r="N8" s="25">
        <v>1008.53</v>
      </c>
      <c r="O8" s="31">
        <v>25675996.41</v>
      </c>
      <c r="P8" s="31">
        <v>1169.31</v>
      </c>
      <c r="Q8" s="33">
        <v>21958.23</v>
      </c>
      <c r="R8" s="26">
        <v>21459.75</v>
      </c>
      <c r="S8" s="14" t="str">
        <f t="shared" si="1"/>
        <v>1</v>
      </c>
      <c r="T8" s="14" t="str">
        <f t="shared" si="2"/>
        <v>0</v>
      </c>
      <c r="U8" s="14" t="str">
        <f t="shared" si="0"/>
        <v>0</v>
      </c>
    </row>
    <row r="9" spans="1:21" s="9" customFormat="1" ht="23.4" x14ac:dyDescent="0.45">
      <c r="A9" s="22">
        <v>5</v>
      </c>
      <c r="B9" s="28" t="s">
        <v>170</v>
      </c>
      <c r="C9" s="28" t="s">
        <v>66</v>
      </c>
      <c r="D9" s="28" t="s">
        <v>175</v>
      </c>
      <c r="E9" s="22" t="s">
        <v>191</v>
      </c>
      <c r="F9" s="22" t="s">
        <v>202</v>
      </c>
      <c r="G9" s="22">
        <v>36</v>
      </c>
      <c r="H9" s="29">
        <v>17669</v>
      </c>
      <c r="I9" s="22">
        <v>5</v>
      </c>
      <c r="J9" s="30" t="s">
        <v>230</v>
      </c>
      <c r="K9" s="31">
        <v>42169313.219999999</v>
      </c>
      <c r="L9" s="31">
        <v>43411</v>
      </c>
      <c r="M9" s="32">
        <v>971.4</v>
      </c>
      <c r="N9" s="25">
        <v>1008.53</v>
      </c>
      <c r="O9" s="31">
        <v>11596557.060000001</v>
      </c>
      <c r="P9" s="31">
        <v>744.44</v>
      </c>
      <c r="Q9" s="33">
        <v>15577.55</v>
      </c>
      <c r="R9" s="26">
        <v>21459.75</v>
      </c>
      <c r="S9" s="14" t="str">
        <f t="shared" si="1"/>
        <v>1</v>
      </c>
      <c r="T9" s="14" t="str">
        <f t="shared" si="2"/>
        <v>1</v>
      </c>
      <c r="U9" s="14" t="str">
        <f t="shared" si="0"/>
        <v>1</v>
      </c>
    </row>
    <row r="10" spans="1:21" s="9" customFormat="1" ht="23.4" x14ac:dyDescent="0.45">
      <c r="A10" s="22">
        <v>6</v>
      </c>
      <c r="B10" s="28" t="s">
        <v>170</v>
      </c>
      <c r="C10" s="28" t="s">
        <v>67</v>
      </c>
      <c r="D10" s="28" t="s">
        <v>176</v>
      </c>
      <c r="E10" s="22" t="s">
        <v>191</v>
      </c>
      <c r="F10" s="22" t="s">
        <v>202</v>
      </c>
      <c r="G10" s="22">
        <v>30</v>
      </c>
      <c r="H10" s="29">
        <v>32646</v>
      </c>
      <c r="I10" s="22">
        <v>6</v>
      </c>
      <c r="J10" s="30" t="s">
        <v>229</v>
      </c>
      <c r="K10" s="31">
        <v>69080657.299999997</v>
      </c>
      <c r="L10" s="31">
        <v>83419</v>
      </c>
      <c r="M10" s="32">
        <v>828.12</v>
      </c>
      <c r="N10" s="25">
        <v>969.42</v>
      </c>
      <c r="O10" s="31">
        <v>15547852.1</v>
      </c>
      <c r="P10" s="31">
        <v>848.44</v>
      </c>
      <c r="Q10" s="33">
        <v>18325.18</v>
      </c>
      <c r="R10" s="26">
        <v>18417.36</v>
      </c>
      <c r="S10" s="14" t="str">
        <f t="shared" si="1"/>
        <v>1</v>
      </c>
      <c r="T10" s="14" t="str">
        <f t="shared" si="2"/>
        <v>1</v>
      </c>
      <c r="U10" s="14" t="str">
        <f t="shared" si="0"/>
        <v>1</v>
      </c>
    </row>
    <row r="11" spans="1:21" s="9" customFormat="1" ht="23.4" x14ac:dyDescent="0.45">
      <c r="A11" s="22">
        <v>7</v>
      </c>
      <c r="B11" s="28" t="s">
        <v>170</v>
      </c>
      <c r="C11" s="28" t="s">
        <v>68</v>
      </c>
      <c r="D11" s="28" t="s">
        <v>177</v>
      </c>
      <c r="E11" s="22" t="s">
        <v>191</v>
      </c>
      <c r="F11" s="22" t="s">
        <v>202</v>
      </c>
      <c r="G11" s="22">
        <v>60</v>
      </c>
      <c r="H11" s="29">
        <v>54029</v>
      </c>
      <c r="I11" s="22">
        <v>6</v>
      </c>
      <c r="J11" s="30" t="s">
        <v>229</v>
      </c>
      <c r="K11" s="31">
        <v>73973259.790000007</v>
      </c>
      <c r="L11" s="31">
        <v>85876</v>
      </c>
      <c r="M11" s="32">
        <v>861.4</v>
      </c>
      <c r="N11" s="25">
        <v>969.42</v>
      </c>
      <c r="O11" s="31">
        <v>31026908.309999999</v>
      </c>
      <c r="P11" s="31">
        <v>2154.87</v>
      </c>
      <c r="Q11" s="33">
        <v>14398.53</v>
      </c>
      <c r="R11" s="26">
        <v>18417.36</v>
      </c>
      <c r="S11" s="14" t="str">
        <f t="shared" si="1"/>
        <v>1</v>
      </c>
      <c r="T11" s="14" t="str">
        <f t="shared" si="2"/>
        <v>1</v>
      </c>
      <c r="U11" s="14" t="str">
        <f t="shared" si="0"/>
        <v>1</v>
      </c>
    </row>
    <row r="12" spans="1:21" s="9" customFormat="1" ht="23.4" x14ac:dyDescent="0.45">
      <c r="A12" s="22">
        <v>8</v>
      </c>
      <c r="B12" s="28" t="s">
        <v>170</v>
      </c>
      <c r="C12" s="28" t="s">
        <v>69</v>
      </c>
      <c r="D12" s="28" t="s">
        <v>178</v>
      </c>
      <c r="E12" s="22" t="s">
        <v>191</v>
      </c>
      <c r="F12" s="22" t="s">
        <v>203</v>
      </c>
      <c r="G12" s="22">
        <v>90</v>
      </c>
      <c r="H12" s="29">
        <v>53438</v>
      </c>
      <c r="I12" s="22">
        <v>12</v>
      </c>
      <c r="J12" s="30" t="s">
        <v>235</v>
      </c>
      <c r="K12" s="31">
        <v>135163360.22</v>
      </c>
      <c r="L12" s="31">
        <v>141738</v>
      </c>
      <c r="M12" s="32">
        <v>953.61</v>
      </c>
      <c r="N12" s="25">
        <v>1009.64</v>
      </c>
      <c r="O12" s="31">
        <v>46144895.969999999</v>
      </c>
      <c r="P12" s="31">
        <v>3095.6</v>
      </c>
      <c r="Q12" s="33">
        <v>14906.61</v>
      </c>
      <c r="R12" s="26">
        <v>19601.939999999999</v>
      </c>
      <c r="S12" s="14" t="str">
        <f t="shared" si="1"/>
        <v>1</v>
      </c>
      <c r="T12" s="14" t="str">
        <f t="shared" si="2"/>
        <v>1</v>
      </c>
      <c r="U12" s="14" t="str">
        <f t="shared" si="0"/>
        <v>1</v>
      </c>
    </row>
    <row r="13" spans="1:21" s="9" customFormat="1" ht="23.4" x14ac:dyDescent="0.45">
      <c r="A13" s="22">
        <v>9</v>
      </c>
      <c r="B13" s="28" t="s">
        <v>170</v>
      </c>
      <c r="C13" s="28" t="s">
        <v>70</v>
      </c>
      <c r="D13" s="28" t="s">
        <v>179</v>
      </c>
      <c r="E13" s="22" t="s">
        <v>191</v>
      </c>
      <c r="F13" s="22" t="s">
        <v>202</v>
      </c>
      <c r="G13" s="22">
        <v>36</v>
      </c>
      <c r="H13" s="29">
        <v>37692</v>
      </c>
      <c r="I13" s="22">
        <v>6</v>
      </c>
      <c r="J13" s="30" t="s">
        <v>229</v>
      </c>
      <c r="K13" s="31">
        <v>66111429.289999999</v>
      </c>
      <c r="L13" s="31">
        <v>70850</v>
      </c>
      <c r="M13" s="32">
        <v>933.12</v>
      </c>
      <c r="N13" s="25">
        <v>969.42</v>
      </c>
      <c r="O13" s="31">
        <v>19706792.789999999</v>
      </c>
      <c r="P13" s="31">
        <v>1335.55</v>
      </c>
      <c r="Q13" s="33">
        <v>14755.55</v>
      </c>
      <c r="R13" s="26">
        <v>18417.36</v>
      </c>
      <c r="S13" s="14" t="str">
        <f t="shared" si="1"/>
        <v>1</v>
      </c>
      <c r="T13" s="14" t="str">
        <f t="shared" si="2"/>
        <v>1</v>
      </c>
      <c r="U13" s="14" t="str">
        <f t="shared" si="0"/>
        <v>1</v>
      </c>
    </row>
    <row r="14" spans="1:21" s="9" customFormat="1" ht="23.4" x14ac:dyDescent="0.45">
      <c r="A14" s="22">
        <v>10</v>
      </c>
      <c r="B14" s="28" t="s">
        <v>170</v>
      </c>
      <c r="C14" s="28" t="s">
        <v>71</v>
      </c>
      <c r="D14" s="28" t="s">
        <v>180</v>
      </c>
      <c r="E14" s="22" t="s">
        <v>191</v>
      </c>
      <c r="F14" s="22" t="s">
        <v>202</v>
      </c>
      <c r="G14" s="22">
        <v>40</v>
      </c>
      <c r="H14" s="29">
        <v>43356</v>
      </c>
      <c r="I14" s="22">
        <v>6</v>
      </c>
      <c r="J14" s="30" t="s">
        <v>229</v>
      </c>
      <c r="K14" s="31">
        <v>71308443.609999999</v>
      </c>
      <c r="L14" s="31">
        <v>77243</v>
      </c>
      <c r="M14" s="32">
        <v>923.17</v>
      </c>
      <c r="N14" s="25">
        <v>969.42</v>
      </c>
      <c r="O14" s="31">
        <v>28830813.34</v>
      </c>
      <c r="P14" s="31">
        <v>1726.18</v>
      </c>
      <c r="Q14" s="33">
        <v>16702.11</v>
      </c>
      <c r="R14" s="26">
        <v>18417.36</v>
      </c>
      <c r="S14" s="14" t="str">
        <f t="shared" si="1"/>
        <v>1</v>
      </c>
      <c r="T14" s="14" t="str">
        <f t="shared" si="2"/>
        <v>1</v>
      </c>
      <c r="U14" s="14" t="str">
        <f t="shared" si="0"/>
        <v>1</v>
      </c>
    </row>
    <row r="15" spans="1:21" s="9" customFormat="1" ht="23.4" x14ac:dyDescent="0.45">
      <c r="A15" s="22">
        <v>11</v>
      </c>
      <c r="B15" s="28" t="s">
        <v>170</v>
      </c>
      <c r="C15" s="28" t="s">
        <v>76</v>
      </c>
      <c r="D15" s="28" t="s">
        <v>181</v>
      </c>
      <c r="E15" s="22" t="s">
        <v>191</v>
      </c>
      <c r="F15" s="22" t="s">
        <v>204</v>
      </c>
      <c r="G15" s="22">
        <v>126</v>
      </c>
      <c r="H15" s="29">
        <v>60381</v>
      </c>
      <c r="I15" s="22">
        <v>13</v>
      </c>
      <c r="J15" s="30" t="s">
        <v>232</v>
      </c>
      <c r="K15" s="31">
        <v>119980810.58</v>
      </c>
      <c r="L15" s="31">
        <v>121663</v>
      </c>
      <c r="M15" s="32">
        <v>986.17</v>
      </c>
      <c r="N15" s="25">
        <v>998.02</v>
      </c>
      <c r="O15" s="31">
        <v>98395579.140000001</v>
      </c>
      <c r="P15" s="31">
        <v>7939.21</v>
      </c>
      <c r="Q15" s="33">
        <v>12393.62</v>
      </c>
      <c r="R15" s="26">
        <v>17323.400000000001</v>
      </c>
      <c r="S15" s="14" t="str">
        <f t="shared" si="1"/>
        <v>1</v>
      </c>
      <c r="T15" s="14" t="str">
        <f t="shared" si="2"/>
        <v>1</v>
      </c>
      <c r="U15" s="14" t="str">
        <f t="shared" si="0"/>
        <v>1</v>
      </c>
    </row>
    <row r="16" spans="1:21" s="9" customFormat="1" ht="23.4" x14ac:dyDescent="0.45">
      <c r="A16" s="22">
        <v>12</v>
      </c>
      <c r="B16" s="28" t="s">
        <v>170</v>
      </c>
      <c r="C16" s="28" t="s">
        <v>87</v>
      </c>
      <c r="D16" s="28" t="s">
        <v>205</v>
      </c>
      <c r="E16" s="22" t="s">
        <v>191</v>
      </c>
      <c r="F16" s="22" t="s">
        <v>206</v>
      </c>
      <c r="G16" s="22">
        <v>20</v>
      </c>
      <c r="H16" s="29">
        <v>11638</v>
      </c>
      <c r="I16" s="22">
        <v>2</v>
      </c>
      <c r="J16" s="30" t="s">
        <v>233</v>
      </c>
      <c r="K16" s="31">
        <v>23389103.300000001</v>
      </c>
      <c r="L16" s="31">
        <v>29341</v>
      </c>
      <c r="M16" s="32">
        <v>797.15</v>
      </c>
      <c r="N16" s="25">
        <v>1263.29</v>
      </c>
      <c r="O16" s="31">
        <v>8772316.7400000002</v>
      </c>
      <c r="P16" s="31">
        <v>556.61</v>
      </c>
      <c r="Q16" s="33">
        <v>15760.12</v>
      </c>
      <c r="R16" s="26">
        <v>27256.03</v>
      </c>
      <c r="S16" s="14" t="str">
        <f t="shared" si="1"/>
        <v>1</v>
      </c>
      <c r="T16" s="14" t="str">
        <f t="shared" si="2"/>
        <v>1</v>
      </c>
      <c r="U16" s="14" t="str">
        <f t="shared" si="0"/>
        <v>1</v>
      </c>
    </row>
    <row r="17" spans="1:21" s="9" customFormat="1" ht="23.4" x14ac:dyDescent="0.45">
      <c r="A17" s="22">
        <v>13</v>
      </c>
      <c r="B17" s="28" t="s">
        <v>89</v>
      </c>
      <c r="C17" s="28" t="s">
        <v>37</v>
      </c>
      <c r="D17" s="28" t="s">
        <v>90</v>
      </c>
      <c r="E17" s="22" t="s">
        <v>192</v>
      </c>
      <c r="F17" s="22" t="s">
        <v>201</v>
      </c>
      <c r="G17" s="22">
        <v>240</v>
      </c>
      <c r="H17" s="29">
        <v>76101</v>
      </c>
      <c r="I17" s="22">
        <v>16</v>
      </c>
      <c r="J17" s="30" t="s">
        <v>228</v>
      </c>
      <c r="K17" s="31">
        <v>209306474.19</v>
      </c>
      <c r="L17" s="31">
        <v>180448</v>
      </c>
      <c r="M17" s="32">
        <v>1159.93</v>
      </c>
      <c r="N17" s="25">
        <v>1130.4000000000001</v>
      </c>
      <c r="O17" s="31">
        <v>294962460.66000003</v>
      </c>
      <c r="P17" s="31">
        <v>18361.25</v>
      </c>
      <c r="Q17" s="33">
        <v>16064.4</v>
      </c>
      <c r="R17" s="26">
        <v>18064.52</v>
      </c>
      <c r="S17" s="14" t="str">
        <f t="shared" si="1"/>
        <v>0</v>
      </c>
      <c r="T17" s="14" t="str">
        <f t="shared" si="2"/>
        <v>1</v>
      </c>
      <c r="U17" s="14" t="str">
        <f t="shared" si="0"/>
        <v>0</v>
      </c>
    </row>
    <row r="18" spans="1:21" s="9" customFormat="1" ht="23.4" x14ac:dyDescent="0.45">
      <c r="A18" s="22">
        <v>14</v>
      </c>
      <c r="B18" s="28" t="s">
        <v>89</v>
      </c>
      <c r="C18" s="28" t="s">
        <v>38</v>
      </c>
      <c r="D18" s="28" t="s">
        <v>91</v>
      </c>
      <c r="E18" s="22" t="s">
        <v>191</v>
      </c>
      <c r="F18" s="22" t="s">
        <v>202</v>
      </c>
      <c r="G18" s="22">
        <v>37</v>
      </c>
      <c r="H18" s="29">
        <v>41639</v>
      </c>
      <c r="I18" s="22">
        <v>6</v>
      </c>
      <c r="J18" s="30" t="s">
        <v>229</v>
      </c>
      <c r="K18" s="31">
        <v>65804247.490000002</v>
      </c>
      <c r="L18" s="31">
        <v>73997</v>
      </c>
      <c r="M18" s="32">
        <v>889.28</v>
      </c>
      <c r="N18" s="25">
        <v>969.42</v>
      </c>
      <c r="O18" s="31">
        <v>22802865.710000001</v>
      </c>
      <c r="P18" s="31">
        <v>1622.53</v>
      </c>
      <c r="Q18" s="33">
        <v>14053.89</v>
      </c>
      <c r="R18" s="26">
        <v>18417.36</v>
      </c>
      <c r="S18" s="14" t="str">
        <f t="shared" si="1"/>
        <v>1</v>
      </c>
      <c r="T18" s="14" t="str">
        <f t="shared" si="2"/>
        <v>1</v>
      </c>
      <c r="U18" s="14" t="str">
        <f t="shared" si="0"/>
        <v>1</v>
      </c>
    </row>
    <row r="19" spans="1:21" s="9" customFormat="1" ht="23.4" x14ac:dyDescent="0.45">
      <c r="A19" s="22">
        <v>15</v>
      </c>
      <c r="B19" s="28" t="s">
        <v>89</v>
      </c>
      <c r="C19" s="28" t="s">
        <v>40</v>
      </c>
      <c r="D19" s="28" t="s">
        <v>92</v>
      </c>
      <c r="E19" s="22" t="s">
        <v>191</v>
      </c>
      <c r="F19" s="22" t="s">
        <v>202</v>
      </c>
      <c r="G19" s="22">
        <v>74</v>
      </c>
      <c r="H19" s="29">
        <v>48907</v>
      </c>
      <c r="I19" s="22">
        <v>9</v>
      </c>
      <c r="J19" s="30" t="s">
        <v>296</v>
      </c>
      <c r="K19" s="31">
        <v>79329347.340000004</v>
      </c>
      <c r="L19" s="31">
        <v>100050</v>
      </c>
      <c r="M19" s="32">
        <v>792.9</v>
      </c>
      <c r="N19" s="25">
        <v>985.1</v>
      </c>
      <c r="O19" s="31">
        <v>43602708.759999998</v>
      </c>
      <c r="P19" s="31">
        <v>3845.36</v>
      </c>
      <c r="Q19" s="33">
        <v>11339.04</v>
      </c>
      <c r="R19" s="26">
        <v>19824.13</v>
      </c>
      <c r="S19" s="14" t="str">
        <f t="shared" si="1"/>
        <v>1</v>
      </c>
      <c r="T19" s="14" t="str">
        <f t="shared" si="2"/>
        <v>1</v>
      </c>
      <c r="U19" s="14" t="str">
        <f t="shared" si="0"/>
        <v>1</v>
      </c>
    </row>
    <row r="20" spans="1:21" s="9" customFormat="1" ht="23.4" x14ac:dyDescent="0.45">
      <c r="A20" s="22">
        <v>16</v>
      </c>
      <c r="B20" s="28" t="s">
        <v>89</v>
      </c>
      <c r="C20" s="28" t="s">
        <v>43</v>
      </c>
      <c r="D20" s="28" t="s">
        <v>93</v>
      </c>
      <c r="E20" s="22" t="s">
        <v>191</v>
      </c>
      <c r="F20" s="22" t="s">
        <v>204</v>
      </c>
      <c r="G20" s="22">
        <v>116</v>
      </c>
      <c r="H20" s="29">
        <v>53566</v>
      </c>
      <c r="I20" s="22">
        <v>13</v>
      </c>
      <c r="J20" s="30" t="s">
        <v>232</v>
      </c>
      <c r="K20" s="31">
        <v>87194765.400000006</v>
      </c>
      <c r="L20" s="31">
        <v>87312</v>
      </c>
      <c r="M20" s="32">
        <v>998.66</v>
      </c>
      <c r="N20" s="25">
        <v>998.02</v>
      </c>
      <c r="O20" s="31">
        <v>65940655.950000003</v>
      </c>
      <c r="P20" s="31">
        <v>4032.26</v>
      </c>
      <c r="Q20" s="33">
        <v>16353.27</v>
      </c>
      <c r="R20" s="26">
        <v>17323.400000000001</v>
      </c>
      <c r="S20" s="14" t="str">
        <f t="shared" si="1"/>
        <v>0</v>
      </c>
      <c r="T20" s="14" t="str">
        <f t="shared" si="2"/>
        <v>1</v>
      </c>
      <c r="U20" s="14" t="str">
        <f t="shared" si="0"/>
        <v>0</v>
      </c>
    </row>
    <row r="21" spans="1:21" s="9" customFormat="1" ht="23.4" x14ac:dyDescent="0.45">
      <c r="A21" s="22">
        <v>17</v>
      </c>
      <c r="B21" s="28" t="s">
        <v>89</v>
      </c>
      <c r="C21" s="28" t="s">
        <v>44</v>
      </c>
      <c r="D21" s="28" t="s">
        <v>94</v>
      </c>
      <c r="E21" s="22" t="s">
        <v>191</v>
      </c>
      <c r="F21" s="22" t="s">
        <v>202</v>
      </c>
      <c r="G21" s="22">
        <v>37</v>
      </c>
      <c r="H21" s="29">
        <v>30903</v>
      </c>
      <c r="I21" s="22">
        <v>6</v>
      </c>
      <c r="J21" s="30" t="s">
        <v>229</v>
      </c>
      <c r="K21" s="31">
        <v>59467312.380000003</v>
      </c>
      <c r="L21" s="31">
        <v>72858</v>
      </c>
      <c r="M21" s="32">
        <v>816.21</v>
      </c>
      <c r="N21" s="25">
        <v>969.42</v>
      </c>
      <c r="O21" s="31">
        <v>25746669.890000001</v>
      </c>
      <c r="P21" s="31">
        <v>1572.28</v>
      </c>
      <c r="Q21" s="33">
        <v>16375.36</v>
      </c>
      <c r="R21" s="26">
        <v>18417.36</v>
      </c>
      <c r="S21" s="14" t="str">
        <f t="shared" si="1"/>
        <v>1</v>
      </c>
      <c r="T21" s="14" t="str">
        <f t="shared" si="2"/>
        <v>1</v>
      </c>
      <c r="U21" s="14" t="str">
        <f t="shared" si="0"/>
        <v>1</v>
      </c>
    </row>
    <row r="22" spans="1:21" s="9" customFormat="1" ht="23.4" x14ac:dyDescent="0.45">
      <c r="A22" s="22">
        <v>18</v>
      </c>
      <c r="B22" s="28" t="s">
        <v>89</v>
      </c>
      <c r="C22" s="28" t="s">
        <v>45</v>
      </c>
      <c r="D22" s="28" t="s">
        <v>95</v>
      </c>
      <c r="E22" s="22" t="s">
        <v>191</v>
      </c>
      <c r="F22" s="22" t="s">
        <v>202</v>
      </c>
      <c r="G22" s="22">
        <v>52</v>
      </c>
      <c r="H22" s="29">
        <v>31150</v>
      </c>
      <c r="I22" s="22">
        <v>6</v>
      </c>
      <c r="J22" s="30" t="s">
        <v>229</v>
      </c>
      <c r="K22" s="31">
        <v>56038397.75</v>
      </c>
      <c r="L22" s="31">
        <v>58736</v>
      </c>
      <c r="M22" s="32">
        <v>954.07</v>
      </c>
      <c r="N22" s="25">
        <v>969.42</v>
      </c>
      <c r="O22" s="31">
        <v>30514045.300000001</v>
      </c>
      <c r="P22" s="31">
        <v>1816.34</v>
      </c>
      <c r="Q22" s="33">
        <v>16799.740000000002</v>
      </c>
      <c r="R22" s="26">
        <v>18417.36</v>
      </c>
      <c r="S22" s="14" t="str">
        <f t="shared" si="1"/>
        <v>1</v>
      </c>
      <c r="T22" s="14" t="str">
        <f t="shared" si="2"/>
        <v>1</v>
      </c>
      <c r="U22" s="14" t="str">
        <f t="shared" si="0"/>
        <v>1</v>
      </c>
    </row>
    <row r="23" spans="1:21" s="9" customFormat="1" ht="23.4" x14ac:dyDescent="0.45">
      <c r="A23" s="22">
        <v>19</v>
      </c>
      <c r="B23" s="28" t="s">
        <v>89</v>
      </c>
      <c r="C23" s="28" t="s">
        <v>46</v>
      </c>
      <c r="D23" s="28" t="s">
        <v>96</v>
      </c>
      <c r="E23" s="22" t="s">
        <v>191</v>
      </c>
      <c r="F23" s="22" t="s">
        <v>202</v>
      </c>
      <c r="G23" s="22">
        <v>38</v>
      </c>
      <c r="H23" s="29">
        <v>31592</v>
      </c>
      <c r="I23" s="22">
        <v>6</v>
      </c>
      <c r="J23" s="30" t="s">
        <v>229</v>
      </c>
      <c r="K23" s="31">
        <v>55004419.130000003</v>
      </c>
      <c r="L23" s="31">
        <v>59114</v>
      </c>
      <c r="M23" s="32">
        <v>930.48</v>
      </c>
      <c r="N23" s="25">
        <v>969.42</v>
      </c>
      <c r="O23" s="31">
        <v>19682113.149999999</v>
      </c>
      <c r="P23" s="31">
        <v>1253.71</v>
      </c>
      <c r="Q23" s="33">
        <v>15699.04</v>
      </c>
      <c r="R23" s="26">
        <v>18417.36</v>
      </c>
      <c r="S23" s="14" t="str">
        <f t="shared" si="1"/>
        <v>1</v>
      </c>
      <c r="T23" s="14" t="str">
        <f t="shared" si="2"/>
        <v>1</v>
      </c>
      <c r="U23" s="14" t="str">
        <f t="shared" si="0"/>
        <v>1</v>
      </c>
    </row>
    <row r="24" spans="1:21" s="9" customFormat="1" ht="23.4" x14ac:dyDescent="0.45">
      <c r="A24" s="22">
        <v>20</v>
      </c>
      <c r="B24" s="28" t="s">
        <v>89</v>
      </c>
      <c r="C24" s="28" t="s">
        <v>47</v>
      </c>
      <c r="D24" s="28" t="s">
        <v>97</v>
      </c>
      <c r="E24" s="22" t="s">
        <v>191</v>
      </c>
      <c r="F24" s="22" t="s">
        <v>206</v>
      </c>
      <c r="G24" s="22">
        <v>32</v>
      </c>
      <c r="H24" s="29">
        <v>11241</v>
      </c>
      <c r="I24" s="22">
        <v>2</v>
      </c>
      <c r="J24" s="30" t="s">
        <v>233</v>
      </c>
      <c r="K24" s="31">
        <v>34918972.280000001</v>
      </c>
      <c r="L24" s="31">
        <v>31749</v>
      </c>
      <c r="M24" s="32">
        <v>1099.8399999999999</v>
      </c>
      <c r="N24" s="25">
        <v>1263.29</v>
      </c>
      <c r="O24" s="31">
        <v>10575019.99</v>
      </c>
      <c r="P24" s="31">
        <v>623.04999999999995</v>
      </c>
      <c r="Q24" s="33">
        <v>16973.05</v>
      </c>
      <c r="R24" s="26">
        <v>27256.03</v>
      </c>
      <c r="S24" s="14" t="str">
        <f t="shared" si="1"/>
        <v>1</v>
      </c>
      <c r="T24" s="14" t="str">
        <f t="shared" si="2"/>
        <v>1</v>
      </c>
      <c r="U24" s="14" t="str">
        <f t="shared" si="0"/>
        <v>1</v>
      </c>
    </row>
    <row r="25" spans="1:21" s="9" customFormat="1" ht="23.4" x14ac:dyDescent="0.45">
      <c r="A25" s="22">
        <v>21</v>
      </c>
      <c r="B25" s="28" t="s">
        <v>127</v>
      </c>
      <c r="C25" s="28" t="s">
        <v>2</v>
      </c>
      <c r="D25" s="28" t="s">
        <v>128</v>
      </c>
      <c r="E25" s="22" t="s">
        <v>192</v>
      </c>
      <c r="F25" s="22" t="s">
        <v>201</v>
      </c>
      <c r="G25" s="22">
        <v>502</v>
      </c>
      <c r="H25" s="29">
        <v>92386</v>
      </c>
      <c r="I25" s="22">
        <v>17</v>
      </c>
      <c r="J25" s="30" t="s">
        <v>234</v>
      </c>
      <c r="K25" s="31">
        <v>341327263.31999999</v>
      </c>
      <c r="L25" s="31">
        <v>281620</v>
      </c>
      <c r="M25" s="32">
        <v>1212.01</v>
      </c>
      <c r="N25" s="25">
        <v>1201.67</v>
      </c>
      <c r="O25" s="31">
        <v>556082381.44000006</v>
      </c>
      <c r="P25" s="31">
        <v>41331.58</v>
      </c>
      <c r="Q25" s="33">
        <v>13454.18</v>
      </c>
      <c r="R25" s="26">
        <v>17353.189999999999</v>
      </c>
      <c r="S25" s="14" t="str">
        <f t="shared" si="1"/>
        <v>0</v>
      </c>
      <c r="T25" s="14" t="str">
        <f t="shared" si="2"/>
        <v>1</v>
      </c>
      <c r="U25" s="14" t="str">
        <f t="shared" si="0"/>
        <v>0</v>
      </c>
    </row>
    <row r="26" spans="1:21" s="9" customFormat="1" ht="23.4" x14ac:dyDescent="0.45">
      <c r="A26" s="22">
        <v>22</v>
      </c>
      <c r="B26" s="28" t="s">
        <v>127</v>
      </c>
      <c r="C26" s="28" t="s">
        <v>27</v>
      </c>
      <c r="D26" s="28" t="s">
        <v>129</v>
      </c>
      <c r="E26" s="22" t="s">
        <v>191</v>
      </c>
      <c r="F26" s="22" t="s">
        <v>202</v>
      </c>
      <c r="G26" s="22">
        <v>40</v>
      </c>
      <c r="H26" s="29">
        <v>21566</v>
      </c>
      <c r="I26" s="22">
        <v>5</v>
      </c>
      <c r="J26" s="30" t="s">
        <v>230</v>
      </c>
      <c r="K26" s="31">
        <v>41926193.229999997</v>
      </c>
      <c r="L26" s="31">
        <v>52813</v>
      </c>
      <c r="M26" s="32">
        <v>793.86</v>
      </c>
      <c r="N26" s="25">
        <v>1008.53</v>
      </c>
      <c r="O26" s="31">
        <v>25085117.260000002</v>
      </c>
      <c r="P26" s="31">
        <v>1566.31</v>
      </c>
      <c r="Q26" s="33">
        <v>16015.39</v>
      </c>
      <c r="R26" s="26">
        <v>21459.75</v>
      </c>
      <c r="S26" s="14" t="str">
        <f t="shared" si="1"/>
        <v>1</v>
      </c>
      <c r="T26" s="14" t="str">
        <f t="shared" si="2"/>
        <v>1</v>
      </c>
      <c r="U26" s="14" t="str">
        <f t="shared" si="0"/>
        <v>1</v>
      </c>
    </row>
    <row r="27" spans="1:21" s="9" customFormat="1" ht="23.4" x14ac:dyDescent="0.45">
      <c r="A27" s="22">
        <v>23</v>
      </c>
      <c r="B27" s="28" t="s">
        <v>127</v>
      </c>
      <c r="C27" s="28" t="s">
        <v>28</v>
      </c>
      <c r="D27" s="28" t="s">
        <v>130</v>
      </c>
      <c r="E27" s="22" t="s">
        <v>191</v>
      </c>
      <c r="F27" s="22" t="s">
        <v>202</v>
      </c>
      <c r="G27" s="22">
        <v>59</v>
      </c>
      <c r="H27" s="29">
        <v>47483</v>
      </c>
      <c r="I27" s="22">
        <v>6</v>
      </c>
      <c r="J27" s="30" t="s">
        <v>229</v>
      </c>
      <c r="K27" s="31">
        <v>77654778.359999999</v>
      </c>
      <c r="L27" s="31">
        <v>92724</v>
      </c>
      <c r="M27" s="32">
        <v>837.48</v>
      </c>
      <c r="N27" s="25">
        <v>969.42</v>
      </c>
      <c r="O27" s="31">
        <v>29236555.02</v>
      </c>
      <c r="P27" s="31">
        <v>1976.37</v>
      </c>
      <c r="Q27" s="33">
        <v>14793.09</v>
      </c>
      <c r="R27" s="26">
        <v>18417.36</v>
      </c>
      <c r="S27" s="14" t="str">
        <f t="shared" si="1"/>
        <v>1</v>
      </c>
      <c r="T27" s="14" t="str">
        <f t="shared" si="2"/>
        <v>1</v>
      </c>
      <c r="U27" s="14" t="str">
        <f t="shared" si="0"/>
        <v>1</v>
      </c>
    </row>
    <row r="28" spans="1:21" s="9" customFormat="1" ht="23.4" x14ac:dyDescent="0.45">
      <c r="A28" s="22">
        <v>24</v>
      </c>
      <c r="B28" s="28" t="s">
        <v>127</v>
      </c>
      <c r="C28" s="28" t="s">
        <v>29</v>
      </c>
      <c r="D28" s="28" t="s">
        <v>131</v>
      </c>
      <c r="E28" s="22" t="s">
        <v>191</v>
      </c>
      <c r="F28" s="22" t="s">
        <v>202</v>
      </c>
      <c r="G28" s="22">
        <v>34</v>
      </c>
      <c r="H28" s="29">
        <v>35158</v>
      </c>
      <c r="I28" s="22">
        <v>6</v>
      </c>
      <c r="J28" s="30" t="s">
        <v>229</v>
      </c>
      <c r="K28" s="31">
        <v>54750963.68</v>
      </c>
      <c r="L28" s="31">
        <v>64937</v>
      </c>
      <c r="M28" s="32">
        <v>843.14</v>
      </c>
      <c r="N28" s="25">
        <v>969.42</v>
      </c>
      <c r="O28" s="31">
        <v>26184965.550000001</v>
      </c>
      <c r="P28" s="31">
        <v>2334.09</v>
      </c>
      <c r="Q28" s="33">
        <v>11218.51</v>
      </c>
      <c r="R28" s="26">
        <v>18417.36</v>
      </c>
      <c r="S28" s="14" t="str">
        <f t="shared" si="1"/>
        <v>1</v>
      </c>
      <c r="T28" s="14" t="str">
        <f t="shared" si="2"/>
        <v>1</v>
      </c>
      <c r="U28" s="14" t="str">
        <f t="shared" si="0"/>
        <v>1</v>
      </c>
    </row>
    <row r="29" spans="1:21" s="9" customFormat="1" ht="23.4" x14ac:dyDescent="0.45">
      <c r="A29" s="22">
        <v>25</v>
      </c>
      <c r="B29" s="28" t="s">
        <v>127</v>
      </c>
      <c r="C29" s="28" t="s">
        <v>30</v>
      </c>
      <c r="D29" s="28" t="s">
        <v>132</v>
      </c>
      <c r="E29" s="22" t="s">
        <v>191</v>
      </c>
      <c r="F29" s="22" t="s">
        <v>206</v>
      </c>
      <c r="G29" s="22">
        <v>30</v>
      </c>
      <c r="H29" s="29">
        <v>8768</v>
      </c>
      <c r="I29" s="22">
        <v>2</v>
      </c>
      <c r="J29" s="30" t="s">
        <v>233</v>
      </c>
      <c r="K29" s="31">
        <v>34905957.850000001</v>
      </c>
      <c r="L29" s="31">
        <v>26555</v>
      </c>
      <c r="M29" s="32">
        <v>1314.48</v>
      </c>
      <c r="N29" s="25">
        <v>1263.29</v>
      </c>
      <c r="O29" s="31">
        <v>11677894.640000001</v>
      </c>
      <c r="P29" s="31">
        <v>671.34</v>
      </c>
      <c r="Q29" s="33">
        <v>17395.02</v>
      </c>
      <c r="R29" s="26">
        <v>27256.03</v>
      </c>
      <c r="S29" s="14" t="str">
        <f t="shared" si="1"/>
        <v>0</v>
      </c>
      <c r="T29" s="14" t="str">
        <f t="shared" si="2"/>
        <v>1</v>
      </c>
      <c r="U29" s="14" t="str">
        <f t="shared" si="0"/>
        <v>0</v>
      </c>
    </row>
    <row r="30" spans="1:21" s="9" customFormat="1" ht="23.4" x14ac:dyDescent="0.45">
      <c r="A30" s="22">
        <v>26</v>
      </c>
      <c r="B30" s="28" t="s">
        <v>127</v>
      </c>
      <c r="C30" s="28" t="s">
        <v>31</v>
      </c>
      <c r="D30" s="28" t="s">
        <v>133</v>
      </c>
      <c r="E30" s="22" t="s">
        <v>191</v>
      </c>
      <c r="F30" s="22" t="s">
        <v>202</v>
      </c>
      <c r="G30" s="22">
        <v>42</v>
      </c>
      <c r="H30" s="29">
        <v>18002</v>
      </c>
      <c r="I30" s="22">
        <v>5</v>
      </c>
      <c r="J30" s="30" t="s">
        <v>230</v>
      </c>
      <c r="K30" s="31">
        <v>36598682.549999997</v>
      </c>
      <c r="L30" s="31">
        <v>52482</v>
      </c>
      <c r="M30" s="32">
        <v>697.36</v>
      </c>
      <c r="N30" s="25">
        <v>1008.53</v>
      </c>
      <c r="O30" s="31">
        <v>14733547.310000001</v>
      </c>
      <c r="P30" s="31">
        <v>1217.95</v>
      </c>
      <c r="Q30" s="33">
        <v>12097.04</v>
      </c>
      <c r="R30" s="26">
        <v>21459.75</v>
      </c>
      <c r="S30" s="14" t="str">
        <f t="shared" si="1"/>
        <v>1</v>
      </c>
      <c r="T30" s="14" t="str">
        <f t="shared" si="2"/>
        <v>1</v>
      </c>
      <c r="U30" s="14" t="str">
        <f t="shared" si="0"/>
        <v>1</v>
      </c>
    </row>
    <row r="31" spans="1:21" s="9" customFormat="1" ht="23.4" x14ac:dyDescent="0.45">
      <c r="A31" s="22">
        <v>27</v>
      </c>
      <c r="B31" s="28" t="s">
        <v>127</v>
      </c>
      <c r="C31" s="28" t="s">
        <v>32</v>
      </c>
      <c r="D31" s="28" t="s">
        <v>134</v>
      </c>
      <c r="E31" s="22" t="s">
        <v>191</v>
      </c>
      <c r="F31" s="22" t="s">
        <v>202</v>
      </c>
      <c r="G31" s="22">
        <v>45</v>
      </c>
      <c r="H31" s="29">
        <v>20876</v>
      </c>
      <c r="I31" s="22">
        <v>5</v>
      </c>
      <c r="J31" s="30" t="s">
        <v>230</v>
      </c>
      <c r="K31" s="31">
        <v>46948156.07</v>
      </c>
      <c r="L31" s="31">
        <v>49448</v>
      </c>
      <c r="M31" s="32">
        <v>949.44</v>
      </c>
      <c r="N31" s="25">
        <v>1008.53</v>
      </c>
      <c r="O31" s="31">
        <v>17656351.710000001</v>
      </c>
      <c r="P31" s="31">
        <v>1437.65</v>
      </c>
      <c r="Q31" s="33">
        <v>12281.37</v>
      </c>
      <c r="R31" s="26">
        <v>21459.75</v>
      </c>
      <c r="S31" s="14" t="str">
        <f t="shared" si="1"/>
        <v>1</v>
      </c>
      <c r="T31" s="14" t="str">
        <f t="shared" si="2"/>
        <v>1</v>
      </c>
      <c r="U31" s="14" t="str">
        <f t="shared" si="0"/>
        <v>1</v>
      </c>
    </row>
    <row r="32" spans="1:21" s="9" customFormat="1" ht="23.4" x14ac:dyDescent="0.45">
      <c r="A32" s="22">
        <v>28</v>
      </c>
      <c r="B32" s="28" t="s">
        <v>127</v>
      </c>
      <c r="C32" s="28" t="s">
        <v>33</v>
      </c>
      <c r="D32" s="28" t="s">
        <v>135</v>
      </c>
      <c r="E32" s="22" t="s">
        <v>191</v>
      </c>
      <c r="F32" s="22" t="s">
        <v>204</v>
      </c>
      <c r="G32" s="22">
        <v>113</v>
      </c>
      <c r="H32" s="29">
        <v>85793</v>
      </c>
      <c r="I32" s="22">
        <v>13</v>
      </c>
      <c r="J32" s="30" t="s">
        <v>232</v>
      </c>
      <c r="K32" s="31">
        <v>128237012.7</v>
      </c>
      <c r="L32" s="31">
        <v>157570</v>
      </c>
      <c r="M32" s="32">
        <v>813.84</v>
      </c>
      <c r="N32" s="25">
        <v>998.02</v>
      </c>
      <c r="O32" s="31">
        <v>104882873.62</v>
      </c>
      <c r="P32" s="31">
        <v>7348.67</v>
      </c>
      <c r="Q32" s="33">
        <v>14272.36</v>
      </c>
      <c r="R32" s="26">
        <v>17323.400000000001</v>
      </c>
      <c r="S32" s="14" t="str">
        <f t="shared" si="1"/>
        <v>1</v>
      </c>
      <c r="T32" s="14" t="str">
        <f t="shared" si="2"/>
        <v>1</v>
      </c>
      <c r="U32" s="14" t="str">
        <f t="shared" si="0"/>
        <v>1</v>
      </c>
    </row>
    <row r="33" spans="1:21" s="9" customFormat="1" ht="23.4" x14ac:dyDescent="0.45">
      <c r="A33" s="22">
        <v>29</v>
      </c>
      <c r="B33" s="28" t="s">
        <v>127</v>
      </c>
      <c r="C33" s="28" t="s">
        <v>34</v>
      </c>
      <c r="D33" s="28" t="s">
        <v>136</v>
      </c>
      <c r="E33" s="22" t="s">
        <v>191</v>
      </c>
      <c r="F33" s="22" t="s">
        <v>202</v>
      </c>
      <c r="G33" s="22">
        <v>42</v>
      </c>
      <c r="H33" s="29">
        <v>26706</v>
      </c>
      <c r="I33" s="22">
        <v>5</v>
      </c>
      <c r="J33" s="30" t="s">
        <v>230</v>
      </c>
      <c r="K33" s="31">
        <v>38108575.789999999</v>
      </c>
      <c r="L33" s="31">
        <v>57232</v>
      </c>
      <c r="M33" s="32">
        <v>665.86</v>
      </c>
      <c r="N33" s="25">
        <v>1008.53</v>
      </c>
      <c r="O33" s="31">
        <v>22202328.129999999</v>
      </c>
      <c r="P33" s="31">
        <v>1296.33</v>
      </c>
      <c r="Q33" s="33">
        <v>17127.060000000001</v>
      </c>
      <c r="R33" s="26">
        <v>21459.75</v>
      </c>
      <c r="S33" s="14" t="str">
        <f t="shared" si="1"/>
        <v>1</v>
      </c>
      <c r="T33" s="14" t="str">
        <f t="shared" si="2"/>
        <v>1</v>
      </c>
      <c r="U33" s="14" t="str">
        <f t="shared" si="0"/>
        <v>1</v>
      </c>
    </row>
    <row r="34" spans="1:21" s="9" customFormat="1" ht="23.4" x14ac:dyDescent="0.45">
      <c r="A34" s="22">
        <v>30</v>
      </c>
      <c r="B34" s="28" t="s">
        <v>127</v>
      </c>
      <c r="C34" s="28" t="s">
        <v>35</v>
      </c>
      <c r="D34" s="28" t="s">
        <v>137</v>
      </c>
      <c r="E34" s="22" t="s">
        <v>191</v>
      </c>
      <c r="F34" s="22" t="s">
        <v>202</v>
      </c>
      <c r="G34" s="22">
        <v>42</v>
      </c>
      <c r="H34" s="29">
        <v>20307</v>
      </c>
      <c r="I34" s="22">
        <v>5</v>
      </c>
      <c r="J34" s="30" t="s">
        <v>230</v>
      </c>
      <c r="K34" s="31">
        <v>40772347.030000001</v>
      </c>
      <c r="L34" s="31">
        <v>53000</v>
      </c>
      <c r="M34" s="32">
        <v>769.29</v>
      </c>
      <c r="N34" s="25">
        <v>1008.53</v>
      </c>
      <c r="O34" s="31">
        <v>25452781.719999999</v>
      </c>
      <c r="P34" s="31">
        <v>2003.24</v>
      </c>
      <c r="Q34" s="33">
        <v>12705.83</v>
      </c>
      <c r="R34" s="26">
        <v>21459.75</v>
      </c>
      <c r="S34" s="14" t="str">
        <f t="shared" si="1"/>
        <v>1</v>
      </c>
      <c r="T34" s="14" t="str">
        <f t="shared" si="2"/>
        <v>1</v>
      </c>
      <c r="U34" s="14" t="str">
        <f t="shared" si="0"/>
        <v>1</v>
      </c>
    </row>
    <row r="35" spans="1:21" s="9" customFormat="1" ht="23.4" x14ac:dyDescent="0.45">
      <c r="A35" s="22">
        <v>31</v>
      </c>
      <c r="B35" s="28" t="s">
        <v>127</v>
      </c>
      <c r="C35" s="28" t="s">
        <v>36</v>
      </c>
      <c r="D35" s="28" t="s">
        <v>138</v>
      </c>
      <c r="E35" s="22" t="s">
        <v>191</v>
      </c>
      <c r="F35" s="22" t="s">
        <v>202</v>
      </c>
      <c r="G35" s="22">
        <v>40</v>
      </c>
      <c r="H35" s="29">
        <v>31737</v>
      </c>
      <c r="I35" s="22">
        <v>6</v>
      </c>
      <c r="J35" s="30" t="s">
        <v>229</v>
      </c>
      <c r="K35" s="31">
        <v>62676026.670000002</v>
      </c>
      <c r="L35" s="31">
        <v>86703</v>
      </c>
      <c r="M35" s="32">
        <v>722.88</v>
      </c>
      <c r="N35" s="25">
        <v>969.42</v>
      </c>
      <c r="O35" s="31">
        <v>25377254.210000001</v>
      </c>
      <c r="P35" s="31">
        <v>1808.72</v>
      </c>
      <c r="Q35" s="33">
        <v>14030.51</v>
      </c>
      <c r="R35" s="26">
        <v>18417.36</v>
      </c>
      <c r="S35" s="14" t="str">
        <f t="shared" si="1"/>
        <v>1</v>
      </c>
      <c r="T35" s="14" t="str">
        <f t="shared" si="2"/>
        <v>1</v>
      </c>
      <c r="U35" s="14" t="str">
        <f t="shared" si="0"/>
        <v>1</v>
      </c>
    </row>
    <row r="36" spans="1:21" s="9" customFormat="1" ht="23.4" x14ac:dyDescent="0.45">
      <c r="A36" s="22">
        <v>32</v>
      </c>
      <c r="B36" s="28" t="s">
        <v>127</v>
      </c>
      <c r="C36" s="28" t="s">
        <v>73</v>
      </c>
      <c r="D36" s="28" t="s">
        <v>139</v>
      </c>
      <c r="E36" s="22" t="s">
        <v>191</v>
      </c>
      <c r="F36" s="22" t="s">
        <v>204</v>
      </c>
      <c r="G36" s="22">
        <v>60</v>
      </c>
      <c r="H36" s="29">
        <v>41934</v>
      </c>
      <c r="I36" s="22">
        <v>12</v>
      </c>
      <c r="J36" s="30" t="s">
        <v>235</v>
      </c>
      <c r="K36" s="31">
        <v>88363774.310000002</v>
      </c>
      <c r="L36" s="31">
        <v>105527</v>
      </c>
      <c r="M36" s="32">
        <v>837.36</v>
      </c>
      <c r="N36" s="25">
        <v>1009.64</v>
      </c>
      <c r="O36" s="31">
        <v>39920611.75</v>
      </c>
      <c r="P36" s="31">
        <v>2819.05</v>
      </c>
      <c r="Q36" s="33">
        <v>14161.01</v>
      </c>
      <c r="R36" s="26">
        <v>19601.939999999999</v>
      </c>
      <c r="S36" s="14" t="str">
        <f t="shared" si="1"/>
        <v>1</v>
      </c>
      <c r="T36" s="14" t="str">
        <f t="shared" si="2"/>
        <v>1</v>
      </c>
      <c r="U36" s="14" t="str">
        <f t="shared" si="0"/>
        <v>1</v>
      </c>
    </row>
    <row r="37" spans="1:21" s="9" customFormat="1" ht="26.4" customHeight="1" x14ac:dyDescent="0.45">
      <c r="A37" s="22">
        <v>33</v>
      </c>
      <c r="B37" s="28" t="s">
        <v>127</v>
      </c>
      <c r="C37" s="28" t="s">
        <v>77</v>
      </c>
      <c r="D37" s="28" t="s">
        <v>140</v>
      </c>
      <c r="E37" s="22" t="s">
        <v>191</v>
      </c>
      <c r="F37" s="22" t="s">
        <v>202</v>
      </c>
      <c r="G37" s="22">
        <v>38</v>
      </c>
      <c r="H37" s="29">
        <v>31088</v>
      </c>
      <c r="I37" s="22">
        <v>6</v>
      </c>
      <c r="J37" s="30" t="s">
        <v>229</v>
      </c>
      <c r="K37" s="31">
        <v>50187968.240000002</v>
      </c>
      <c r="L37" s="31">
        <v>58738</v>
      </c>
      <c r="M37" s="32">
        <v>854.44</v>
      </c>
      <c r="N37" s="25">
        <v>969.42</v>
      </c>
      <c r="O37" s="31">
        <v>21884375.550000001</v>
      </c>
      <c r="P37" s="31">
        <v>1183.1400000000001</v>
      </c>
      <c r="Q37" s="33">
        <v>18496.86</v>
      </c>
      <c r="R37" s="26">
        <v>18417.36</v>
      </c>
      <c r="S37" s="14" t="str">
        <f t="shared" ref="S37:S68" si="3">IF(AND(M37&lt;=N37),"1","0")</f>
        <v>1</v>
      </c>
      <c r="T37" s="14" t="str">
        <f t="shared" si="2"/>
        <v>0</v>
      </c>
      <c r="U37" s="14" t="str">
        <f t="shared" ref="U37:U68" si="4">IF(AND(M37&lt;=N37,Q37&lt;=R37),"1","0")</f>
        <v>0</v>
      </c>
    </row>
    <row r="38" spans="1:21" s="9" customFormat="1" ht="23.4" x14ac:dyDescent="0.45">
      <c r="A38" s="22">
        <v>34</v>
      </c>
      <c r="B38" s="28" t="s">
        <v>127</v>
      </c>
      <c r="C38" s="28" t="s">
        <v>86</v>
      </c>
      <c r="D38" s="28" t="s">
        <v>141</v>
      </c>
      <c r="E38" s="22" t="s">
        <v>191</v>
      </c>
      <c r="F38" s="22" t="s">
        <v>202</v>
      </c>
      <c r="G38" s="22">
        <v>33</v>
      </c>
      <c r="H38" s="29">
        <v>19761</v>
      </c>
      <c r="I38" s="22">
        <v>5</v>
      </c>
      <c r="J38" s="30" t="s">
        <v>230</v>
      </c>
      <c r="K38" s="31">
        <v>37020479.649999999</v>
      </c>
      <c r="L38" s="31">
        <v>51029</v>
      </c>
      <c r="M38" s="32">
        <v>725.48</v>
      </c>
      <c r="N38" s="25">
        <v>1008.53</v>
      </c>
      <c r="O38" s="31">
        <v>13468836.25</v>
      </c>
      <c r="P38" s="31">
        <v>859.95</v>
      </c>
      <c r="Q38" s="33">
        <v>15662.37</v>
      </c>
      <c r="R38" s="26">
        <v>21459.75</v>
      </c>
      <c r="S38" s="14" t="str">
        <f t="shared" si="3"/>
        <v>1</v>
      </c>
      <c r="T38" s="14" t="str">
        <f t="shared" si="2"/>
        <v>1</v>
      </c>
      <c r="U38" s="14" t="str">
        <f t="shared" si="4"/>
        <v>1</v>
      </c>
    </row>
    <row r="39" spans="1:21" s="9" customFormat="1" ht="23.4" x14ac:dyDescent="0.45">
      <c r="A39" s="22">
        <v>35</v>
      </c>
      <c r="B39" s="28" t="s">
        <v>152</v>
      </c>
      <c r="C39" s="28" t="s">
        <v>4</v>
      </c>
      <c r="D39" s="28" t="s">
        <v>153</v>
      </c>
      <c r="E39" s="22" t="s">
        <v>190</v>
      </c>
      <c r="F39" s="22" t="s">
        <v>207</v>
      </c>
      <c r="G39" s="22">
        <v>909</v>
      </c>
      <c r="H39" s="29">
        <v>142594</v>
      </c>
      <c r="I39" s="22">
        <v>19</v>
      </c>
      <c r="J39" s="30" t="s">
        <v>236</v>
      </c>
      <c r="K39" s="31">
        <v>698495008.92999995</v>
      </c>
      <c r="L39" s="31">
        <v>623002</v>
      </c>
      <c r="M39" s="32">
        <v>1121.18</v>
      </c>
      <c r="N39" s="25">
        <v>1577.25</v>
      </c>
      <c r="O39" s="31">
        <v>1103351099.23</v>
      </c>
      <c r="P39" s="31">
        <v>78015.899999999994</v>
      </c>
      <c r="Q39" s="33">
        <v>14142.64</v>
      </c>
      <c r="R39" s="26">
        <v>17059.41</v>
      </c>
      <c r="S39" s="14" t="str">
        <f t="shared" si="3"/>
        <v>1</v>
      </c>
      <c r="T39" s="14" t="str">
        <f t="shared" si="2"/>
        <v>1</v>
      </c>
      <c r="U39" s="14" t="str">
        <f t="shared" si="4"/>
        <v>1</v>
      </c>
    </row>
    <row r="40" spans="1:21" s="9" customFormat="1" ht="23.4" x14ac:dyDescent="0.45">
      <c r="A40" s="22">
        <v>36</v>
      </c>
      <c r="B40" s="28" t="s">
        <v>152</v>
      </c>
      <c r="C40" s="28" t="s">
        <v>48</v>
      </c>
      <c r="D40" s="28" t="s">
        <v>154</v>
      </c>
      <c r="E40" s="22" t="s">
        <v>191</v>
      </c>
      <c r="F40" s="22" t="s">
        <v>202</v>
      </c>
      <c r="G40" s="22">
        <v>40</v>
      </c>
      <c r="H40" s="29">
        <v>36040</v>
      </c>
      <c r="I40" s="22">
        <v>6</v>
      </c>
      <c r="J40" s="30" t="s">
        <v>229</v>
      </c>
      <c r="K40" s="31">
        <v>57999713.399999999</v>
      </c>
      <c r="L40" s="31">
        <v>67627</v>
      </c>
      <c r="M40" s="32">
        <v>857.64</v>
      </c>
      <c r="N40" s="25">
        <v>969.42</v>
      </c>
      <c r="O40" s="31">
        <v>28379350</v>
      </c>
      <c r="P40" s="31">
        <v>2715.54</v>
      </c>
      <c r="Q40" s="33">
        <v>10450.700000000001</v>
      </c>
      <c r="R40" s="26">
        <v>18417.36</v>
      </c>
      <c r="S40" s="14" t="str">
        <f t="shared" si="3"/>
        <v>1</v>
      </c>
      <c r="T40" s="14" t="str">
        <f t="shared" si="2"/>
        <v>1</v>
      </c>
      <c r="U40" s="14" t="str">
        <f t="shared" si="4"/>
        <v>1</v>
      </c>
    </row>
    <row r="41" spans="1:21" s="9" customFormat="1" ht="23.4" x14ac:dyDescent="0.45">
      <c r="A41" s="22">
        <v>37</v>
      </c>
      <c r="B41" s="28" t="s">
        <v>152</v>
      </c>
      <c r="C41" s="28" t="s">
        <v>49</v>
      </c>
      <c r="D41" s="28" t="s">
        <v>155</v>
      </c>
      <c r="E41" s="22" t="s">
        <v>191</v>
      </c>
      <c r="F41" s="22" t="s">
        <v>202</v>
      </c>
      <c r="G41" s="22">
        <v>39</v>
      </c>
      <c r="H41" s="29">
        <v>23937</v>
      </c>
      <c r="I41" s="22">
        <v>5</v>
      </c>
      <c r="J41" s="30" t="s">
        <v>230</v>
      </c>
      <c r="K41" s="31">
        <v>47528310.43</v>
      </c>
      <c r="L41" s="31">
        <v>48537</v>
      </c>
      <c r="M41" s="32">
        <v>979.22</v>
      </c>
      <c r="N41" s="25">
        <v>1008.53</v>
      </c>
      <c r="O41" s="31">
        <v>16609145.310000001</v>
      </c>
      <c r="P41" s="31">
        <v>1552.22</v>
      </c>
      <c r="Q41" s="33">
        <v>10700.28</v>
      </c>
      <c r="R41" s="26">
        <v>21459.75</v>
      </c>
      <c r="S41" s="14" t="str">
        <f t="shared" si="3"/>
        <v>1</v>
      </c>
      <c r="T41" s="14" t="str">
        <f t="shared" si="2"/>
        <v>1</v>
      </c>
      <c r="U41" s="14" t="str">
        <f t="shared" si="4"/>
        <v>1</v>
      </c>
    </row>
    <row r="42" spans="1:21" s="9" customFormat="1" ht="23.4" x14ac:dyDescent="0.45">
      <c r="A42" s="22">
        <v>38</v>
      </c>
      <c r="B42" s="28" t="s">
        <v>152</v>
      </c>
      <c r="C42" s="28" t="s">
        <v>50</v>
      </c>
      <c r="D42" s="28" t="s">
        <v>156</v>
      </c>
      <c r="E42" s="22" t="s">
        <v>191</v>
      </c>
      <c r="F42" s="22" t="s">
        <v>202</v>
      </c>
      <c r="G42" s="22">
        <v>90</v>
      </c>
      <c r="H42" s="29">
        <v>54535</v>
      </c>
      <c r="I42" s="22">
        <v>10</v>
      </c>
      <c r="J42" s="30" t="s">
        <v>231</v>
      </c>
      <c r="K42" s="31">
        <v>76775673.469999999</v>
      </c>
      <c r="L42" s="31">
        <v>96607</v>
      </c>
      <c r="M42" s="32">
        <v>794.72</v>
      </c>
      <c r="N42" s="25">
        <v>1019.61</v>
      </c>
      <c r="O42" s="31">
        <v>74389635.120000005</v>
      </c>
      <c r="P42" s="31">
        <v>5075.8500000000004</v>
      </c>
      <c r="Q42" s="33">
        <v>14655.6</v>
      </c>
      <c r="R42" s="26">
        <v>19831.84</v>
      </c>
      <c r="S42" s="14" t="str">
        <f t="shared" si="3"/>
        <v>1</v>
      </c>
      <c r="T42" s="14" t="str">
        <f t="shared" si="2"/>
        <v>1</v>
      </c>
      <c r="U42" s="14" t="str">
        <f t="shared" si="4"/>
        <v>1</v>
      </c>
    </row>
    <row r="43" spans="1:21" s="9" customFormat="1" ht="23.4" x14ac:dyDescent="0.45">
      <c r="A43" s="22">
        <v>39</v>
      </c>
      <c r="B43" s="28" t="s">
        <v>152</v>
      </c>
      <c r="C43" s="28" t="s">
        <v>51</v>
      </c>
      <c r="D43" s="28" t="s">
        <v>157</v>
      </c>
      <c r="E43" s="22" t="s">
        <v>191</v>
      </c>
      <c r="F43" s="22" t="s">
        <v>204</v>
      </c>
      <c r="G43" s="22">
        <v>108</v>
      </c>
      <c r="H43" s="29">
        <v>38443</v>
      </c>
      <c r="I43" s="22">
        <v>13</v>
      </c>
      <c r="J43" s="30" t="s">
        <v>232</v>
      </c>
      <c r="K43" s="31">
        <v>71421286.519999996</v>
      </c>
      <c r="L43" s="31">
        <v>92328</v>
      </c>
      <c r="M43" s="32">
        <v>773.56</v>
      </c>
      <c r="N43" s="25">
        <v>998.02</v>
      </c>
      <c r="O43" s="31">
        <v>73641086.590000004</v>
      </c>
      <c r="P43" s="31">
        <v>6111.76</v>
      </c>
      <c r="Q43" s="33">
        <v>12049.08</v>
      </c>
      <c r="R43" s="26">
        <v>17323.400000000001</v>
      </c>
      <c r="S43" s="14" t="str">
        <f t="shared" si="3"/>
        <v>1</v>
      </c>
      <c r="T43" s="14" t="str">
        <f t="shared" si="2"/>
        <v>1</v>
      </c>
      <c r="U43" s="14" t="str">
        <f t="shared" si="4"/>
        <v>1</v>
      </c>
    </row>
    <row r="44" spans="1:21" s="9" customFormat="1" ht="23.4" x14ac:dyDescent="0.45">
      <c r="A44" s="22">
        <v>40</v>
      </c>
      <c r="B44" s="28" t="s">
        <v>152</v>
      </c>
      <c r="C44" s="28" t="s">
        <v>52</v>
      </c>
      <c r="D44" s="28" t="s">
        <v>158</v>
      </c>
      <c r="E44" s="22" t="s">
        <v>191</v>
      </c>
      <c r="F44" s="22" t="s">
        <v>202</v>
      </c>
      <c r="G44" s="22">
        <v>38</v>
      </c>
      <c r="H44" s="29">
        <v>37390</v>
      </c>
      <c r="I44" s="22">
        <v>6</v>
      </c>
      <c r="J44" s="30" t="s">
        <v>229</v>
      </c>
      <c r="K44" s="31">
        <v>63820509.759999998</v>
      </c>
      <c r="L44" s="31">
        <v>70578</v>
      </c>
      <c r="M44" s="32">
        <v>904.26</v>
      </c>
      <c r="N44" s="25">
        <v>969.42</v>
      </c>
      <c r="O44" s="31">
        <v>26883905.989999998</v>
      </c>
      <c r="P44" s="31">
        <v>1526.38</v>
      </c>
      <c r="Q44" s="33">
        <v>17612.87</v>
      </c>
      <c r="R44" s="26">
        <v>18417.36</v>
      </c>
      <c r="S44" s="14" t="str">
        <f t="shared" si="3"/>
        <v>1</v>
      </c>
      <c r="T44" s="14" t="str">
        <f t="shared" si="2"/>
        <v>1</v>
      </c>
      <c r="U44" s="14" t="str">
        <f t="shared" si="4"/>
        <v>1</v>
      </c>
    </row>
    <row r="45" spans="1:21" s="9" customFormat="1" ht="23.4" x14ac:dyDescent="0.45">
      <c r="A45" s="22">
        <v>41</v>
      </c>
      <c r="B45" s="28" t="s">
        <v>152</v>
      </c>
      <c r="C45" s="28" t="s">
        <v>53</v>
      </c>
      <c r="D45" s="28" t="s">
        <v>159</v>
      </c>
      <c r="E45" s="22" t="s">
        <v>191</v>
      </c>
      <c r="F45" s="22" t="s">
        <v>206</v>
      </c>
      <c r="G45" s="22">
        <v>15</v>
      </c>
      <c r="H45" s="29">
        <v>10820</v>
      </c>
      <c r="I45" s="22">
        <v>2</v>
      </c>
      <c r="J45" s="30" t="s">
        <v>233</v>
      </c>
      <c r="K45" s="31">
        <v>29792479.43</v>
      </c>
      <c r="L45" s="31">
        <v>24089</v>
      </c>
      <c r="M45" s="32">
        <v>1236.77</v>
      </c>
      <c r="N45" s="25">
        <v>1263.29</v>
      </c>
      <c r="O45" s="31">
        <v>12607197.26</v>
      </c>
      <c r="P45" s="31">
        <v>485.29</v>
      </c>
      <c r="Q45" s="33">
        <v>25978.47</v>
      </c>
      <c r="R45" s="26">
        <v>27256.03</v>
      </c>
      <c r="S45" s="14" t="str">
        <f t="shared" si="3"/>
        <v>1</v>
      </c>
      <c r="T45" s="14" t="str">
        <f t="shared" si="2"/>
        <v>1</v>
      </c>
      <c r="U45" s="14" t="str">
        <f t="shared" si="4"/>
        <v>1</v>
      </c>
    </row>
    <row r="46" spans="1:21" s="9" customFormat="1" ht="23.4" x14ac:dyDescent="0.45">
      <c r="A46" s="22">
        <v>42</v>
      </c>
      <c r="B46" s="28" t="s">
        <v>152</v>
      </c>
      <c r="C46" s="28" t="s">
        <v>54</v>
      </c>
      <c r="D46" s="28" t="s">
        <v>160</v>
      </c>
      <c r="E46" s="22" t="s">
        <v>192</v>
      </c>
      <c r="F46" s="22" t="s">
        <v>208</v>
      </c>
      <c r="G46" s="22">
        <v>246</v>
      </c>
      <c r="H46" s="29">
        <v>91963</v>
      </c>
      <c r="I46" s="22">
        <v>15</v>
      </c>
      <c r="J46" s="30" t="s">
        <v>237</v>
      </c>
      <c r="K46" s="31">
        <v>221950183.90000001</v>
      </c>
      <c r="L46" s="31">
        <v>194419</v>
      </c>
      <c r="M46" s="32">
        <v>1141.6099999999999</v>
      </c>
      <c r="N46" s="25">
        <v>1026.6400000000001</v>
      </c>
      <c r="O46" s="31">
        <v>199126185.66999999</v>
      </c>
      <c r="P46" s="31">
        <v>16391.900000000001</v>
      </c>
      <c r="Q46" s="33">
        <v>12147.84</v>
      </c>
      <c r="R46" s="26">
        <v>19817.150000000001</v>
      </c>
      <c r="S46" s="14" t="str">
        <f t="shared" si="3"/>
        <v>0</v>
      </c>
      <c r="T46" s="14" t="str">
        <f t="shared" si="2"/>
        <v>1</v>
      </c>
      <c r="U46" s="14" t="str">
        <f t="shared" si="4"/>
        <v>0</v>
      </c>
    </row>
    <row r="47" spans="1:21" s="9" customFormat="1" ht="23.4" x14ac:dyDescent="0.45">
      <c r="A47" s="22">
        <v>43</v>
      </c>
      <c r="B47" s="28" t="s">
        <v>152</v>
      </c>
      <c r="C47" s="28" t="s">
        <v>55</v>
      </c>
      <c r="D47" s="28" t="s">
        <v>161</v>
      </c>
      <c r="E47" s="22" t="s">
        <v>191</v>
      </c>
      <c r="F47" s="22" t="s">
        <v>202</v>
      </c>
      <c r="G47" s="22">
        <v>55</v>
      </c>
      <c r="H47" s="29">
        <v>30555</v>
      </c>
      <c r="I47" s="22">
        <v>6</v>
      </c>
      <c r="J47" s="30" t="s">
        <v>229</v>
      </c>
      <c r="K47" s="31">
        <v>55594389.539999999</v>
      </c>
      <c r="L47" s="31">
        <v>60988</v>
      </c>
      <c r="M47" s="32">
        <v>911.56</v>
      </c>
      <c r="N47" s="25">
        <v>969.42</v>
      </c>
      <c r="O47" s="31">
        <v>22376969.27</v>
      </c>
      <c r="P47" s="31">
        <v>1755.79</v>
      </c>
      <c r="Q47" s="33">
        <v>12744.71</v>
      </c>
      <c r="R47" s="26">
        <v>18417.36</v>
      </c>
      <c r="S47" s="14" t="str">
        <f t="shared" si="3"/>
        <v>1</v>
      </c>
      <c r="T47" s="14" t="str">
        <f t="shared" si="2"/>
        <v>1</v>
      </c>
      <c r="U47" s="14" t="str">
        <f t="shared" si="4"/>
        <v>1</v>
      </c>
    </row>
    <row r="48" spans="1:21" s="9" customFormat="1" ht="23.4" x14ac:dyDescent="0.45">
      <c r="A48" s="22">
        <v>44</v>
      </c>
      <c r="B48" s="28" t="s">
        <v>152</v>
      </c>
      <c r="C48" s="28" t="s">
        <v>56</v>
      </c>
      <c r="D48" s="28" t="s">
        <v>302</v>
      </c>
      <c r="E48" s="22" t="s">
        <v>191</v>
      </c>
      <c r="F48" s="22" t="s">
        <v>203</v>
      </c>
      <c r="G48" s="22">
        <v>78</v>
      </c>
      <c r="H48" s="29">
        <v>52573</v>
      </c>
      <c r="I48" s="22">
        <v>10</v>
      </c>
      <c r="J48" s="30" t="s">
        <v>231</v>
      </c>
      <c r="K48" s="31">
        <v>98431393.109999999</v>
      </c>
      <c r="L48" s="31">
        <v>98482</v>
      </c>
      <c r="M48" s="32">
        <v>999.49</v>
      </c>
      <c r="N48" s="25">
        <v>1019.61</v>
      </c>
      <c r="O48" s="31">
        <v>48768569.700000003</v>
      </c>
      <c r="P48" s="31">
        <v>5440.42</v>
      </c>
      <c r="Q48" s="33">
        <v>8964.1200000000008</v>
      </c>
      <c r="R48" s="26">
        <v>19831.84</v>
      </c>
      <c r="S48" s="14" t="str">
        <f t="shared" si="3"/>
        <v>1</v>
      </c>
      <c r="T48" s="14" t="str">
        <f t="shared" si="2"/>
        <v>1</v>
      </c>
      <c r="U48" s="14" t="str">
        <f t="shared" si="4"/>
        <v>1</v>
      </c>
    </row>
    <row r="49" spans="1:21" s="9" customFormat="1" ht="23.4" x14ac:dyDescent="0.45">
      <c r="A49" s="22">
        <v>45</v>
      </c>
      <c r="B49" s="28" t="s">
        <v>152</v>
      </c>
      <c r="C49" s="28" t="s">
        <v>57</v>
      </c>
      <c r="D49" s="28" t="s">
        <v>162</v>
      </c>
      <c r="E49" s="22" t="s">
        <v>191</v>
      </c>
      <c r="F49" s="22" t="s">
        <v>203</v>
      </c>
      <c r="G49" s="22">
        <v>105</v>
      </c>
      <c r="H49" s="29">
        <v>52908</v>
      </c>
      <c r="I49" s="22">
        <v>10</v>
      </c>
      <c r="J49" s="30" t="s">
        <v>231</v>
      </c>
      <c r="K49" s="31">
        <v>90957621.730000004</v>
      </c>
      <c r="L49" s="31">
        <v>103882</v>
      </c>
      <c r="M49" s="32">
        <v>875.59</v>
      </c>
      <c r="N49" s="25">
        <v>1019.61</v>
      </c>
      <c r="O49" s="31">
        <v>45160101.149999999</v>
      </c>
      <c r="P49" s="31">
        <v>4547.87</v>
      </c>
      <c r="Q49" s="33">
        <v>9929.94</v>
      </c>
      <c r="R49" s="26">
        <v>19831.84</v>
      </c>
      <c r="S49" s="14" t="str">
        <f t="shared" si="3"/>
        <v>1</v>
      </c>
      <c r="T49" s="14" t="str">
        <f t="shared" si="2"/>
        <v>1</v>
      </c>
      <c r="U49" s="14" t="str">
        <f t="shared" si="4"/>
        <v>1</v>
      </c>
    </row>
    <row r="50" spans="1:21" s="9" customFormat="1" ht="23.4" x14ac:dyDescent="0.45">
      <c r="A50" s="22">
        <v>46</v>
      </c>
      <c r="B50" s="28" t="s">
        <v>152</v>
      </c>
      <c r="C50" s="28" t="s">
        <v>58</v>
      </c>
      <c r="D50" s="28" t="s">
        <v>163</v>
      </c>
      <c r="E50" s="22" t="s">
        <v>191</v>
      </c>
      <c r="F50" s="22" t="s">
        <v>202</v>
      </c>
      <c r="G50" s="22">
        <v>42</v>
      </c>
      <c r="H50" s="29">
        <v>26439</v>
      </c>
      <c r="I50" s="22">
        <v>5</v>
      </c>
      <c r="J50" s="30" t="s">
        <v>230</v>
      </c>
      <c r="K50" s="31">
        <v>48962746.310000002</v>
      </c>
      <c r="L50" s="31">
        <v>69591</v>
      </c>
      <c r="M50" s="32">
        <v>703.58</v>
      </c>
      <c r="N50" s="25">
        <v>1008.53</v>
      </c>
      <c r="O50" s="31">
        <v>25657340.079999998</v>
      </c>
      <c r="P50" s="31">
        <v>1831.84</v>
      </c>
      <c r="Q50" s="33">
        <v>14006.31</v>
      </c>
      <c r="R50" s="26">
        <v>21459.75</v>
      </c>
      <c r="S50" s="14" t="str">
        <f t="shared" si="3"/>
        <v>1</v>
      </c>
      <c r="T50" s="14" t="str">
        <f t="shared" si="2"/>
        <v>1</v>
      </c>
      <c r="U50" s="14" t="str">
        <f t="shared" si="4"/>
        <v>1</v>
      </c>
    </row>
    <row r="51" spans="1:21" s="9" customFormat="1" ht="23.4" x14ac:dyDescent="0.45">
      <c r="A51" s="22">
        <v>47</v>
      </c>
      <c r="B51" s="28" t="s">
        <v>152</v>
      </c>
      <c r="C51" s="28" t="s">
        <v>59</v>
      </c>
      <c r="D51" s="28" t="s">
        <v>164</v>
      </c>
      <c r="E51" s="22" t="s">
        <v>191</v>
      </c>
      <c r="F51" s="22" t="s">
        <v>202</v>
      </c>
      <c r="G51" s="22">
        <v>40</v>
      </c>
      <c r="H51" s="29">
        <v>17778</v>
      </c>
      <c r="I51" s="22">
        <v>5</v>
      </c>
      <c r="J51" s="30" t="s">
        <v>230</v>
      </c>
      <c r="K51" s="31">
        <v>32995729.059999999</v>
      </c>
      <c r="L51" s="31">
        <v>37810</v>
      </c>
      <c r="M51" s="32">
        <v>872.67</v>
      </c>
      <c r="N51" s="25">
        <v>1008.53</v>
      </c>
      <c r="O51" s="31">
        <v>16247760.83</v>
      </c>
      <c r="P51" s="31">
        <v>766.23</v>
      </c>
      <c r="Q51" s="33">
        <v>21204.83</v>
      </c>
      <c r="R51" s="26">
        <v>21459.75</v>
      </c>
      <c r="S51" s="14" t="str">
        <f t="shared" si="3"/>
        <v>1</v>
      </c>
      <c r="T51" s="14" t="str">
        <f t="shared" si="2"/>
        <v>1</v>
      </c>
      <c r="U51" s="14" t="str">
        <f t="shared" si="4"/>
        <v>1</v>
      </c>
    </row>
    <row r="52" spans="1:21" s="9" customFormat="1" ht="23.4" x14ac:dyDescent="0.45">
      <c r="A52" s="22">
        <v>48</v>
      </c>
      <c r="B52" s="28" t="s">
        <v>152</v>
      </c>
      <c r="C52" s="28" t="s">
        <v>60</v>
      </c>
      <c r="D52" s="28" t="s">
        <v>165</v>
      </c>
      <c r="E52" s="22" t="s">
        <v>191</v>
      </c>
      <c r="F52" s="22" t="s">
        <v>202</v>
      </c>
      <c r="G52" s="22">
        <v>42</v>
      </c>
      <c r="H52" s="29">
        <v>24795</v>
      </c>
      <c r="I52" s="22">
        <v>5</v>
      </c>
      <c r="J52" s="30" t="s">
        <v>230</v>
      </c>
      <c r="K52" s="31">
        <v>55935849.289999999</v>
      </c>
      <c r="L52" s="31">
        <v>69017</v>
      </c>
      <c r="M52" s="32">
        <v>810.46</v>
      </c>
      <c r="N52" s="25">
        <v>1008.53</v>
      </c>
      <c r="O52" s="31">
        <v>28293625.800000001</v>
      </c>
      <c r="P52" s="31">
        <v>2496.56</v>
      </c>
      <c r="Q52" s="33">
        <v>11333.03</v>
      </c>
      <c r="R52" s="26">
        <v>21459.75</v>
      </c>
      <c r="S52" s="14" t="str">
        <f t="shared" si="3"/>
        <v>1</v>
      </c>
      <c r="T52" s="14" t="str">
        <f t="shared" si="2"/>
        <v>1</v>
      </c>
      <c r="U52" s="14" t="str">
        <f t="shared" si="4"/>
        <v>1</v>
      </c>
    </row>
    <row r="53" spans="1:21" s="9" customFormat="1" ht="23.4" x14ac:dyDescent="0.45">
      <c r="A53" s="22">
        <v>49</v>
      </c>
      <c r="B53" s="28" t="s">
        <v>152</v>
      </c>
      <c r="C53" s="28" t="s">
        <v>61</v>
      </c>
      <c r="D53" s="28" t="s">
        <v>166</v>
      </c>
      <c r="E53" s="22" t="s">
        <v>191</v>
      </c>
      <c r="F53" s="22" t="s">
        <v>202</v>
      </c>
      <c r="G53" s="22">
        <v>40</v>
      </c>
      <c r="H53" s="29">
        <v>32820</v>
      </c>
      <c r="I53" s="22">
        <v>6</v>
      </c>
      <c r="J53" s="30" t="s">
        <v>229</v>
      </c>
      <c r="K53" s="31">
        <v>55997411.200000003</v>
      </c>
      <c r="L53" s="31">
        <v>67007</v>
      </c>
      <c r="M53" s="32">
        <v>835.69</v>
      </c>
      <c r="N53" s="25">
        <v>969.42</v>
      </c>
      <c r="O53" s="31">
        <v>16086442.039999999</v>
      </c>
      <c r="P53" s="31">
        <v>1441.46</v>
      </c>
      <c r="Q53" s="33">
        <v>11159.79</v>
      </c>
      <c r="R53" s="26">
        <v>18417.36</v>
      </c>
      <c r="S53" s="14" t="str">
        <f t="shared" si="3"/>
        <v>1</v>
      </c>
      <c r="T53" s="14" t="str">
        <f t="shared" si="2"/>
        <v>1</v>
      </c>
      <c r="U53" s="14" t="str">
        <f t="shared" si="4"/>
        <v>1</v>
      </c>
    </row>
    <row r="54" spans="1:21" s="9" customFormat="1" ht="23.4" x14ac:dyDescent="0.45">
      <c r="A54" s="22">
        <v>50</v>
      </c>
      <c r="B54" s="28" t="s">
        <v>152</v>
      </c>
      <c r="C54" s="28" t="s">
        <v>62</v>
      </c>
      <c r="D54" s="28" t="s">
        <v>167</v>
      </c>
      <c r="E54" s="22" t="s">
        <v>191</v>
      </c>
      <c r="F54" s="22" t="s">
        <v>202</v>
      </c>
      <c r="G54" s="22">
        <v>34</v>
      </c>
      <c r="H54" s="29">
        <v>28073</v>
      </c>
      <c r="I54" s="22">
        <v>5</v>
      </c>
      <c r="J54" s="30" t="s">
        <v>230</v>
      </c>
      <c r="K54" s="31">
        <v>50726029.490000002</v>
      </c>
      <c r="L54" s="31">
        <v>58644</v>
      </c>
      <c r="M54" s="32">
        <v>864.98</v>
      </c>
      <c r="N54" s="25">
        <v>1008.53</v>
      </c>
      <c r="O54" s="31">
        <v>15085317.68</v>
      </c>
      <c r="P54" s="31">
        <v>1498.12</v>
      </c>
      <c r="Q54" s="33">
        <v>10069.5</v>
      </c>
      <c r="R54" s="26">
        <v>21459.75</v>
      </c>
      <c r="S54" s="14" t="str">
        <f t="shared" si="3"/>
        <v>1</v>
      </c>
      <c r="T54" s="14" t="str">
        <f t="shared" si="2"/>
        <v>1</v>
      </c>
      <c r="U54" s="14" t="str">
        <f t="shared" si="4"/>
        <v>1</v>
      </c>
    </row>
    <row r="55" spans="1:21" s="9" customFormat="1" ht="23.4" x14ac:dyDescent="0.45">
      <c r="A55" s="22">
        <v>51</v>
      </c>
      <c r="B55" s="28" t="s">
        <v>152</v>
      </c>
      <c r="C55" s="28" t="s">
        <v>75</v>
      </c>
      <c r="D55" s="28" t="s">
        <v>168</v>
      </c>
      <c r="E55" s="22" t="s">
        <v>192</v>
      </c>
      <c r="F55" s="22" t="s">
        <v>201</v>
      </c>
      <c r="G55" s="22">
        <v>301</v>
      </c>
      <c r="H55" s="29">
        <v>113238</v>
      </c>
      <c r="I55" s="22">
        <v>16</v>
      </c>
      <c r="J55" s="30" t="s">
        <v>228</v>
      </c>
      <c r="K55" s="31">
        <v>229457766.16999999</v>
      </c>
      <c r="L55" s="31">
        <v>249123</v>
      </c>
      <c r="M55" s="32">
        <v>921.06</v>
      </c>
      <c r="N55" s="25">
        <v>1130.4000000000001</v>
      </c>
      <c r="O55" s="31">
        <v>215696389.69999999</v>
      </c>
      <c r="P55" s="31">
        <v>16673.57</v>
      </c>
      <c r="Q55" s="33">
        <v>12936.42</v>
      </c>
      <c r="R55" s="26">
        <v>18064.52</v>
      </c>
      <c r="S55" s="14" t="str">
        <f t="shared" si="3"/>
        <v>1</v>
      </c>
      <c r="T55" s="14" t="str">
        <f t="shared" si="2"/>
        <v>1</v>
      </c>
      <c r="U55" s="14" t="str">
        <f t="shared" si="4"/>
        <v>1</v>
      </c>
    </row>
    <row r="56" spans="1:21" s="9" customFormat="1" ht="23.4" x14ac:dyDescent="0.45">
      <c r="A56" s="22">
        <v>52</v>
      </c>
      <c r="B56" s="28" t="s">
        <v>152</v>
      </c>
      <c r="C56" s="28" t="s">
        <v>78</v>
      </c>
      <c r="D56" s="28" t="s">
        <v>169</v>
      </c>
      <c r="E56" s="22" t="s">
        <v>191</v>
      </c>
      <c r="F56" s="22" t="s">
        <v>202</v>
      </c>
      <c r="G56" s="22">
        <v>40</v>
      </c>
      <c r="H56" s="29">
        <v>28539</v>
      </c>
      <c r="I56" s="22">
        <v>5</v>
      </c>
      <c r="J56" s="30" t="s">
        <v>230</v>
      </c>
      <c r="K56" s="31">
        <v>40500971.93</v>
      </c>
      <c r="L56" s="31">
        <v>43801</v>
      </c>
      <c r="M56" s="32">
        <v>924.66</v>
      </c>
      <c r="N56" s="25">
        <v>1008.53</v>
      </c>
      <c r="O56" s="31">
        <v>28162343.649999999</v>
      </c>
      <c r="P56" s="31">
        <v>1992.22</v>
      </c>
      <c r="Q56" s="33">
        <v>14136.14</v>
      </c>
      <c r="R56" s="26">
        <v>21459.75</v>
      </c>
      <c r="S56" s="14" t="str">
        <f t="shared" si="3"/>
        <v>1</v>
      </c>
      <c r="T56" s="14" t="str">
        <f t="shared" si="2"/>
        <v>1</v>
      </c>
      <c r="U56" s="14" t="str">
        <f t="shared" si="4"/>
        <v>1</v>
      </c>
    </row>
    <row r="57" spans="1:21" s="9" customFormat="1" ht="23.4" x14ac:dyDescent="0.45">
      <c r="A57" s="22">
        <v>53</v>
      </c>
      <c r="B57" s="28" t="s">
        <v>142</v>
      </c>
      <c r="C57" s="28" t="s">
        <v>3</v>
      </c>
      <c r="D57" s="28" t="s">
        <v>143</v>
      </c>
      <c r="E57" s="22" t="s">
        <v>192</v>
      </c>
      <c r="F57" s="22" t="s">
        <v>201</v>
      </c>
      <c r="G57" s="22">
        <v>420</v>
      </c>
      <c r="H57" s="29">
        <v>112292</v>
      </c>
      <c r="I57" s="22">
        <v>17</v>
      </c>
      <c r="J57" s="30" t="s">
        <v>234</v>
      </c>
      <c r="K57" s="31">
        <v>355051247.81999999</v>
      </c>
      <c r="L57" s="31">
        <v>339979</v>
      </c>
      <c r="M57" s="32">
        <v>1044.33</v>
      </c>
      <c r="N57" s="25">
        <v>1201.67</v>
      </c>
      <c r="O57" s="31">
        <v>467373579.69</v>
      </c>
      <c r="P57" s="31">
        <v>36961.33</v>
      </c>
      <c r="Q57" s="33">
        <v>12644.94</v>
      </c>
      <c r="R57" s="26">
        <v>17353.189999999999</v>
      </c>
      <c r="S57" s="14" t="str">
        <f t="shared" si="3"/>
        <v>1</v>
      </c>
      <c r="T57" s="14" t="str">
        <f t="shared" si="2"/>
        <v>1</v>
      </c>
      <c r="U57" s="14" t="str">
        <f t="shared" si="4"/>
        <v>1</v>
      </c>
    </row>
    <row r="58" spans="1:21" s="9" customFormat="1" ht="23.4" x14ac:dyDescent="0.45">
      <c r="A58" s="22">
        <v>54</v>
      </c>
      <c r="B58" s="28" t="s">
        <v>142</v>
      </c>
      <c r="C58" s="28" t="s">
        <v>39</v>
      </c>
      <c r="D58" s="28" t="s">
        <v>144</v>
      </c>
      <c r="E58" s="22" t="s">
        <v>191</v>
      </c>
      <c r="F58" s="22" t="s">
        <v>204</v>
      </c>
      <c r="G58" s="22">
        <v>113</v>
      </c>
      <c r="H58" s="29">
        <v>59176</v>
      </c>
      <c r="I58" s="22">
        <v>13</v>
      </c>
      <c r="J58" s="30" t="s">
        <v>232</v>
      </c>
      <c r="K58" s="31">
        <v>105383452.58</v>
      </c>
      <c r="L58" s="31">
        <v>105861</v>
      </c>
      <c r="M58" s="32">
        <v>995.49</v>
      </c>
      <c r="N58" s="25">
        <v>998.02</v>
      </c>
      <c r="O58" s="31">
        <v>90582976.659999996</v>
      </c>
      <c r="P58" s="31">
        <v>5676.89</v>
      </c>
      <c r="Q58" s="33">
        <v>15956.44</v>
      </c>
      <c r="R58" s="26">
        <v>17323.400000000001</v>
      </c>
      <c r="S58" s="14" t="str">
        <f t="shared" si="3"/>
        <v>1</v>
      </c>
      <c r="T58" s="14" t="str">
        <f t="shared" si="2"/>
        <v>1</v>
      </c>
      <c r="U58" s="14" t="str">
        <f t="shared" si="4"/>
        <v>1</v>
      </c>
    </row>
    <row r="59" spans="1:21" s="9" customFormat="1" ht="23.4" x14ac:dyDescent="0.45">
      <c r="A59" s="22">
        <v>55</v>
      </c>
      <c r="B59" s="28" t="s">
        <v>142</v>
      </c>
      <c r="C59" s="28" t="s">
        <v>41</v>
      </c>
      <c r="D59" s="28" t="s">
        <v>145</v>
      </c>
      <c r="E59" s="22" t="s">
        <v>191</v>
      </c>
      <c r="F59" s="22" t="s">
        <v>202</v>
      </c>
      <c r="G59" s="22">
        <v>30</v>
      </c>
      <c r="H59" s="29">
        <v>23304</v>
      </c>
      <c r="I59" s="22">
        <v>5</v>
      </c>
      <c r="J59" s="30" t="s">
        <v>230</v>
      </c>
      <c r="K59" s="31">
        <v>43521706.390000001</v>
      </c>
      <c r="L59" s="31">
        <v>48550</v>
      </c>
      <c r="M59" s="32">
        <v>896.43</v>
      </c>
      <c r="N59" s="25">
        <v>1008.53</v>
      </c>
      <c r="O59" s="31">
        <v>22733267.010000002</v>
      </c>
      <c r="P59" s="31">
        <v>1332.08</v>
      </c>
      <c r="Q59" s="33">
        <v>17066</v>
      </c>
      <c r="R59" s="26">
        <v>21459.75</v>
      </c>
      <c r="S59" s="14" t="str">
        <f t="shared" si="3"/>
        <v>1</v>
      </c>
      <c r="T59" s="14" t="str">
        <f t="shared" si="2"/>
        <v>1</v>
      </c>
      <c r="U59" s="14" t="str">
        <f t="shared" si="4"/>
        <v>1</v>
      </c>
    </row>
    <row r="60" spans="1:21" s="9" customFormat="1" ht="23.4" x14ac:dyDescent="0.45">
      <c r="A60" s="22">
        <v>56</v>
      </c>
      <c r="B60" s="28" t="s">
        <v>142</v>
      </c>
      <c r="C60" s="28" t="s">
        <v>42</v>
      </c>
      <c r="D60" s="28" t="s">
        <v>146</v>
      </c>
      <c r="E60" s="22" t="s">
        <v>191</v>
      </c>
      <c r="F60" s="22" t="s">
        <v>202</v>
      </c>
      <c r="G60" s="22">
        <v>30</v>
      </c>
      <c r="H60" s="29">
        <v>20814</v>
      </c>
      <c r="I60" s="22">
        <v>5</v>
      </c>
      <c r="J60" s="30" t="s">
        <v>230</v>
      </c>
      <c r="K60" s="31">
        <v>57999732.210000001</v>
      </c>
      <c r="L60" s="31">
        <v>59913</v>
      </c>
      <c r="M60" s="32">
        <v>968.07</v>
      </c>
      <c r="N60" s="25">
        <v>1008.53</v>
      </c>
      <c r="O60" s="31">
        <v>19972607.559999999</v>
      </c>
      <c r="P60" s="31">
        <v>1246.47</v>
      </c>
      <c r="Q60" s="33">
        <v>16023.33</v>
      </c>
      <c r="R60" s="26">
        <v>21459.75</v>
      </c>
      <c r="S60" s="14" t="str">
        <f t="shared" si="3"/>
        <v>1</v>
      </c>
      <c r="T60" s="14" t="str">
        <f t="shared" si="2"/>
        <v>1</v>
      </c>
      <c r="U60" s="14" t="str">
        <f t="shared" si="4"/>
        <v>1</v>
      </c>
    </row>
    <row r="61" spans="1:21" s="9" customFormat="1" ht="23.4" x14ac:dyDescent="0.45">
      <c r="A61" s="22">
        <v>57</v>
      </c>
      <c r="B61" s="28" t="s">
        <v>142</v>
      </c>
      <c r="C61" s="28" t="s">
        <v>74</v>
      </c>
      <c r="D61" s="28" t="s">
        <v>147</v>
      </c>
      <c r="E61" s="22" t="s">
        <v>192</v>
      </c>
      <c r="F61" s="22" t="s">
        <v>208</v>
      </c>
      <c r="G61" s="22">
        <v>266</v>
      </c>
      <c r="H61" s="29">
        <v>62978</v>
      </c>
      <c r="I61" s="22">
        <v>15</v>
      </c>
      <c r="J61" s="30" t="s">
        <v>237</v>
      </c>
      <c r="K61" s="31">
        <v>178190550.08000001</v>
      </c>
      <c r="L61" s="31">
        <v>182276</v>
      </c>
      <c r="M61" s="32">
        <v>977.59</v>
      </c>
      <c r="N61" s="25">
        <v>1026.6400000000001</v>
      </c>
      <c r="O61" s="31">
        <v>295875712.51999998</v>
      </c>
      <c r="P61" s="31">
        <v>20191.14</v>
      </c>
      <c r="Q61" s="33">
        <v>14653.74</v>
      </c>
      <c r="R61" s="26">
        <v>19817.150000000001</v>
      </c>
      <c r="S61" s="14" t="str">
        <f t="shared" si="3"/>
        <v>1</v>
      </c>
      <c r="T61" s="14" t="str">
        <f t="shared" si="2"/>
        <v>1</v>
      </c>
      <c r="U61" s="14" t="str">
        <f t="shared" si="4"/>
        <v>1</v>
      </c>
    </row>
    <row r="62" spans="1:21" s="9" customFormat="1" ht="23.4" x14ac:dyDescent="0.45">
      <c r="A62" s="22">
        <v>58</v>
      </c>
      <c r="B62" s="28" t="s">
        <v>142</v>
      </c>
      <c r="C62" s="28" t="s">
        <v>79</v>
      </c>
      <c r="D62" s="28" t="s">
        <v>148</v>
      </c>
      <c r="E62" s="22" t="s">
        <v>191</v>
      </c>
      <c r="F62" s="22" t="s">
        <v>206</v>
      </c>
      <c r="G62" s="22">
        <v>30</v>
      </c>
      <c r="H62" s="29">
        <v>20272</v>
      </c>
      <c r="I62" s="22">
        <v>5</v>
      </c>
      <c r="J62" s="30" t="s">
        <v>230</v>
      </c>
      <c r="K62" s="31">
        <v>31668909.850000001</v>
      </c>
      <c r="L62" s="31">
        <v>41638</v>
      </c>
      <c r="M62" s="32">
        <v>760.58</v>
      </c>
      <c r="N62" s="25">
        <v>1008.53</v>
      </c>
      <c r="O62" s="31">
        <v>18408709.34</v>
      </c>
      <c r="P62" s="31">
        <v>1331.48</v>
      </c>
      <c r="Q62" s="33">
        <v>13825.79</v>
      </c>
      <c r="R62" s="26">
        <v>21459.75</v>
      </c>
      <c r="S62" s="14" t="str">
        <f t="shared" si="3"/>
        <v>1</v>
      </c>
      <c r="T62" s="14" t="str">
        <f t="shared" si="2"/>
        <v>1</v>
      </c>
      <c r="U62" s="14" t="str">
        <f t="shared" si="4"/>
        <v>1</v>
      </c>
    </row>
    <row r="63" spans="1:21" s="9" customFormat="1" ht="23.4" x14ac:dyDescent="0.45">
      <c r="A63" s="22">
        <v>59</v>
      </c>
      <c r="B63" s="28" t="s">
        <v>142</v>
      </c>
      <c r="C63" s="28" t="s">
        <v>83</v>
      </c>
      <c r="D63" s="28" t="s">
        <v>149</v>
      </c>
      <c r="E63" s="22" t="s">
        <v>191</v>
      </c>
      <c r="F63" s="22" t="s">
        <v>206</v>
      </c>
      <c r="G63" s="22">
        <v>15</v>
      </c>
      <c r="H63" s="29">
        <v>12022</v>
      </c>
      <c r="I63" s="22">
        <v>2</v>
      </c>
      <c r="J63" s="30" t="s">
        <v>233</v>
      </c>
      <c r="K63" s="31">
        <v>28489691.239999998</v>
      </c>
      <c r="L63" s="31">
        <v>59101</v>
      </c>
      <c r="M63" s="32">
        <v>482.05</v>
      </c>
      <c r="N63" s="25">
        <v>1263.29</v>
      </c>
      <c r="O63" s="31">
        <v>11956983.5</v>
      </c>
      <c r="P63" s="31">
        <v>575.86</v>
      </c>
      <c r="Q63" s="33">
        <v>20763.72</v>
      </c>
      <c r="R63" s="26">
        <v>27256.03</v>
      </c>
      <c r="S63" s="14" t="str">
        <f t="shared" si="3"/>
        <v>1</v>
      </c>
      <c r="T63" s="14" t="str">
        <f t="shared" si="2"/>
        <v>1</v>
      </c>
      <c r="U63" s="14" t="str">
        <f t="shared" si="4"/>
        <v>1</v>
      </c>
    </row>
    <row r="64" spans="1:21" s="9" customFormat="1" ht="23.4" x14ac:dyDescent="0.45">
      <c r="A64" s="22">
        <v>60</v>
      </c>
      <c r="B64" s="28" t="s">
        <v>142</v>
      </c>
      <c r="C64" s="28" t="s">
        <v>84</v>
      </c>
      <c r="D64" s="28" t="s">
        <v>150</v>
      </c>
      <c r="E64" s="22" t="s">
        <v>191</v>
      </c>
      <c r="F64" s="22" t="s">
        <v>202</v>
      </c>
      <c r="G64" s="22">
        <v>30</v>
      </c>
      <c r="H64" s="29">
        <v>36388</v>
      </c>
      <c r="I64" s="22">
        <v>6</v>
      </c>
      <c r="J64" s="30" t="s">
        <v>229</v>
      </c>
      <c r="K64" s="31">
        <v>41046486.799999997</v>
      </c>
      <c r="L64" s="31">
        <v>51065</v>
      </c>
      <c r="M64" s="32">
        <v>803.81</v>
      </c>
      <c r="N64" s="25">
        <v>969.42</v>
      </c>
      <c r="O64" s="31">
        <v>18390223.440000001</v>
      </c>
      <c r="P64" s="31">
        <v>1499.28</v>
      </c>
      <c r="Q64" s="33">
        <v>12266.01</v>
      </c>
      <c r="R64" s="26">
        <v>18417.36</v>
      </c>
      <c r="S64" s="14" t="str">
        <f t="shared" si="3"/>
        <v>1</v>
      </c>
      <c r="T64" s="14" t="str">
        <f t="shared" si="2"/>
        <v>1</v>
      </c>
      <c r="U64" s="14" t="str">
        <f t="shared" si="4"/>
        <v>1</v>
      </c>
    </row>
    <row r="65" spans="1:21" s="9" customFormat="1" ht="23.4" x14ac:dyDescent="0.45">
      <c r="A65" s="22">
        <v>61</v>
      </c>
      <c r="B65" s="28" t="s">
        <v>142</v>
      </c>
      <c r="C65" s="28" t="s">
        <v>85</v>
      </c>
      <c r="D65" s="28" t="s">
        <v>151</v>
      </c>
      <c r="E65" s="22" t="s">
        <v>191</v>
      </c>
      <c r="F65" s="22" t="s">
        <v>202</v>
      </c>
      <c r="G65" s="22">
        <v>30</v>
      </c>
      <c r="H65" s="29">
        <v>28793</v>
      </c>
      <c r="I65" s="22">
        <v>5</v>
      </c>
      <c r="J65" s="30" t="s">
        <v>230</v>
      </c>
      <c r="K65" s="31">
        <v>37884314.210000001</v>
      </c>
      <c r="L65" s="31">
        <v>43637</v>
      </c>
      <c r="M65" s="32">
        <v>868.17</v>
      </c>
      <c r="N65" s="25">
        <v>1008.53</v>
      </c>
      <c r="O65" s="31">
        <v>16735349.810000001</v>
      </c>
      <c r="P65" s="31">
        <v>1042.53</v>
      </c>
      <c r="Q65" s="33">
        <v>16052.62</v>
      </c>
      <c r="R65" s="26">
        <v>21459.75</v>
      </c>
      <c r="S65" s="14" t="str">
        <f t="shared" si="3"/>
        <v>1</v>
      </c>
      <c r="T65" s="14" t="str">
        <f t="shared" si="2"/>
        <v>1</v>
      </c>
      <c r="U65" s="14" t="str">
        <f t="shared" si="4"/>
        <v>1</v>
      </c>
    </row>
    <row r="66" spans="1:21" s="9" customFormat="1" ht="23.4" x14ac:dyDescent="0.45">
      <c r="A66" s="22">
        <v>62</v>
      </c>
      <c r="B66" s="28" t="s">
        <v>98</v>
      </c>
      <c r="C66" s="28" t="s">
        <v>1</v>
      </c>
      <c r="D66" s="28" t="s">
        <v>99</v>
      </c>
      <c r="E66" s="22" t="s">
        <v>192</v>
      </c>
      <c r="F66" s="22" t="s">
        <v>201</v>
      </c>
      <c r="G66" s="22">
        <v>379</v>
      </c>
      <c r="H66" s="29">
        <v>101105</v>
      </c>
      <c r="I66" s="22">
        <v>16</v>
      </c>
      <c r="J66" s="30" t="s">
        <v>228</v>
      </c>
      <c r="K66" s="31">
        <v>230144845.03</v>
      </c>
      <c r="L66" s="31">
        <v>228745</v>
      </c>
      <c r="M66" s="32">
        <v>1006.12</v>
      </c>
      <c r="N66" s="25">
        <v>1130.4000000000001</v>
      </c>
      <c r="O66" s="31">
        <v>298820811.57999998</v>
      </c>
      <c r="P66" s="31">
        <v>21623.03</v>
      </c>
      <c r="Q66" s="33">
        <v>13819.56</v>
      </c>
      <c r="R66" s="26">
        <v>18064.52</v>
      </c>
      <c r="S66" s="14" t="str">
        <f t="shared" si="3"/>
        <v>1</v>
      </c>
      <c r="T66" s="14" t="str">
        <f t="shared" si="2"/>
        <v>1</v>
      </c>
      <c r="U66" s="14" t="str">
        <f t="shared" si="4"/>
        <v>1</v>
      </c>
    </row>
    <row r="67" spans="1:21" s="9" customFormat="1" ht="23.4" x14ac:dyDescent="0.45">
      <c r="A67" s="22">
        <v>63</v>
      </c>
      <c r="B67" s="28" t="s">
        <v>98</v>
      </c>
      <c r="C67" s="28" t="s">
        <v>6</v>
      </c>
      <c r="D67" s="28" t="s">
        <v>100</v>
      </c>
      <c r="E67" s="22" t="s">
        <v>191</v>
      </c>
      <c r="F67" s="22" t="s">
        <v>203</v>
      </c>
      <c r="G67" s="22">
        <v>70</v>
      </c>
      <c r="H67" s="29">
        <v>69140</v>
      </c>
      <c r="I67" s="22">
        <v>10</v>
      </c>
      <c r="J67" s="30" t="s">
        <v>231</v>
      </c>
      <c r="K67" s="31">
        <v>97127930.510000005</v>
      </c>
      <c r="L67" s="31">
        <v>115368</v>
      </c>
      <c r="M67" s="32">
        <v>841.9</v>
      </c>
      <c r="N67" s="25">
        <v>1019.61</v>
      </c>
      <c r="O67" s="31">
        <v>35787650.270000003</v>
      </c>
      <c r="P67" s="31">
        <v>2358.1</v>
      </c>
      <c r="Q67" s="33">
        <v>15176.49</v>
      </c>
      <c r="R67" s="26">
        <v>19831.84</v>
      </c>
      <c r="S67" s="14" t="str">
        <f t="shared" si="3"/>
        <v>1</v>
      </c>
      <c r="T67" s="14" t="str">
        <f t="shared" si="2"/>
        <v>1</v>
      </c>
      <c r="U67" s="14" t="str">
        <f t="shared" si="4"/>
        <v>1</v>
      </c>
    </row>
    <row r="68" spans="1:21" s="9" customFormat="1" ht="23.4" x14ac:dyDescent="0.45">
      <c r="A68" s="22">
        <v>64</v>
      </c>
      <c r="B68" s="28" t="s">
        <v>98</v>
      </c>
      <c r="C68" s="28" t="s">
        <v>7</v>
      </c>
      <c r="D68" s="28" t="s">
        <v>101</v>
      </c>
      <c r="E68" s="22" t="s">
        <v>191</v>
      </c>
      <c r="F68" s="22" t="s">
        <v>202</v>
      </c>
      <c r="G68" s="22">
        <v>40</v>
      </c>
      <c r="H68" s="29">
        <v>46890</v>
      </c>
      <c r="I68" s="22">
        <v>6</v>
      </c>
      <c r="J68" s="30" t="s">
        <v>229</v>
      </c>
      <c r="K68" s="31">
        <v>72022281.950000003</v>
      </c>
      <c r="L68" s="31">
        <v>65966</v>
      </c>
      <c r="M68" s="32">
        <v>1091.81</v>
      </c>
      <c r="N68" s="25">
        <v>969.42</v>
      </c>
      <c r="O68" s="31">
        <v>25539197.800000001</v>
      </c>
      <c r="P68" s="31">
        <v>1581.34</v>
      </c>
      <c r="Q68" s="33">
        <v>16150.36</v>
      </c>
      <c r="R68" s="26">
        <v>18417.36</v>
      </c>
      <c r="S68" s="14" t="str">
        <f t="shared" si="3"/>
        <v>0</v>
      </c>
      <c r="T68" s="14" t="str">
        <f t="shared" si="2"/>
        <v>1</v>
      </c>
      <c r="U68" s="14" t="str">
        <f t="shared" si="4"/>
        <v>0</v>
      </c>
    </row>
    <row r="69" spans="1:21" s="9" customFormat="1" ht="23.4" x14ac:dyDescent="0.45">
      <c r="A69" s="22">
        <v>65</v>
      </c>
      <c r="B69" s="28" t="s">
        <v>98</v>
      </c>
      <c r="C69" s="28" t="s">
        <v>8</v>
      </c>
      <c r="D69" s="28" t="s">
        <v>102</v>
      </c>
      <c r="E69" s="22" t="s">
        <v>191</v>
      </c>
      <c r="F69" s="22" t="s">
        <v>203</v>
      </c>
      <c r="G69" s="22">
        <v>90</v>
      </c>
      <c r="H69" s="29">
        <v>81383</v>
      </c>
      <c r="I69" s="22">
        <v>12</v>
      </c>
      <c r="J69" s="30" t="s">
        <v>235</v>
      </c>
      <c r="K69" s="31">
        <v>97262673.859999999</v>
      </c>
      <c r="L69" s="31">
        <v>98579</v>
      </c>
      <c r="M69" s="32">
        <v>986.65</v>
      </c>
      <c r="N69" s="25">
        <v>1009.64</v>
      </c>
      <c r="O69" s="31">
        <v>67616362.230000004</v>
      </c>
      <c r="P69" s="31">
        <v>4417.29</v>
      </c>
      <c r="Q69" s="33">
        <v>15307.21</v>
      </c>
      <c r="R69" s="26">
        <v>19601.939999999999</v>
      </c>
      <c r="S69" s="14" t="str">
        <f t="shared" ref="S69:S92" si="5">IF(AND(M69&lt;=N69),"1","0")</f>
        <v>1</v>
      </c>
      <c r="T69" s="14" t="str">
        <f t="shared" si="2"/>
        <v>1</v>
      </c>
      <c r="U69" s="14" t="str">
        <f t="shared" ref="U69:U92" si="6">IF(AND(M69&lt;=N69,Q69&lt;=R69),"1","0")</f>
        <v>1</v>
      </c>
    </row>
    <row r="70" spans="1:21" s="9" customFormat="1" ht="23.4" x14ac:dyDescent="0.45">
      <c r="A70" s="22">
        <v>66</v>
      </c>
      <c r="B70" s="28" t="s">
        <v>98</v>
      </c>
      <c r="C70" s="28" t="s">
        <v>9</v>
      </c>
      <c r="D70" s="28" t="s">
        <v>103</v>
      </c>
      <c r="E70" s="22" t="s">
        <v>191</v>
      </c>
      <c r="F70" s="22" t="s">
        <v>202</v>
      </c>
      <c r="G70" s="22">
        <v>40</v>
      </c>
      <c r="H70" s="29">
        <v>53162</v>
      </c>
      <c r="I70" s="22">
        <v>10</v>
      </c>
      <c r="J70" s="30" t="s">
        <v>231</v>
      </c>
      <c r="K70" s="31">
        <v>73189883.349999994</v>
      </c>
      <c r="L70" s="31">
        <v>65988</v>
      </c>
      <c r="M70" s="32">
        <v>1109.1400000000001</v>
      </c>
      <c r="N70" s="25">
        <v>1019.61</v>
      </c>
      <c r="O70" s="31">
        <v>35093110.600000001</v>
      </c>
      <c r="P70" s="31">
        <v>1490.84</v>
      </c>
      <c r="Q70" s="33">
        <v>23539.11</v>
      </c>
      <c r="R70" s="26">
        <v>19831.84</v>
      </c>
      <c r="S70" s="14" t="str">
        <f t="shared" si="5"/>
        <v>0</v>
      </c>
      <c r="T70" s="14" t="str">
        <f t="shared" ref="T70:T92" si="7">IF(AND(Q70&lt;=R70),"1","0")</f>
        <v>0</v>
      </c>
      <c r="U70" s="14" t="str">
        <f t="shared" si="6"/>
        <v>0</v>
      </c>
    </row>
    <row r="71" spans="1:21" s="9" customFormat="1" ht="23.4" x14ac:dyDescent="0.45">
      <c r="A71" s="22">
        <v>67</v>
      </c>
      <c r="B71" s="28" t="s">
        <v>98</v>
      </c>
      <c r="C71" s="28" t="s">
        <v>80</v>
      </c>
      <c r="D71" s="28" t="s">
        <v>104</v>
      </c>
      <c r="E71" s="22" t="s">
        <v>191</v>
      </c>
      <c r="F71" s="22" t="s">
        <v>202</v>
      </c>
      <c r="G71" s="22">
        <v>30</v>
      </c>
      <c r="H71" s="29">
        <v>28737</v>
      </c>
      <c r="I71" s="22">
        <v>5</v>
      </c>
      <c r="J71" s="30" t="s">
        <v>230</v>
      </c>
      <c r="K71" s="31">
        <v>52888084.549999997</v>
      </c>
      <c r="L71" s="31">
        <v>49341</v>
      </c>
      <c r="M71" s="32">
        <v>1071.8900000000001</v>
      </c>
      <c r="N71" s="25">
        <v>1008.53</v>
      </c>
      <c r="O71" s="31">
        <v>25501982.300000001</v>
      </c>
      <c r="P71" s="31">
        <v>1551.91</v>
      </c>
      <c r="Q71" s="33">
        <v>16432.669999999998</v>
      </c>
      <c r="R71" s="26">
        <v>21459.75</v>
      </c>
      <c r="S71" s="14" t="str">
        <f t="shared" si="5"/>
        <v>0</v>
      </c>
      <c r="T71" s="14" t="str">
        <f t="shared" si="7"/>
        <v>1</v>
      </c>
      <c r="U71" s="14" t="str">
        <f t="shared" si="6"/>
        <v>0</v>
      </c>
    </row>
    <row r="72" spans="1:21" s="9" customFormat="1" ht="23.4" x14ac:dyDescent="0.45">
      <c r="A72" s="22">
        <v>68</v>
      </c>
      <c r="B72" s="28" t="s">
        <v>105</v>
      </c>
      <c r="C72" s="28" t="s">
        <v>0</v>
      </c>
      <c r="D72" s="28" t="s">
        <v>106</v>
      </c>
      <c r="E72" s="22" t="s">
        <v>190</v>
      </c>
      <c r="F72" s="22" t="s">
        <v>207</v>
      </c>
      <c r="G72" s="22">
        <v>1154</v>
      </c>
      <c r="H72" s="29">
        <v>258303</v>
      </c>
      <c r="I72" s="22">
        <v>20</v>
      </c>
      <c r="J72" s="30" t="s">
        <v>239</v>
      </c>
      <c r="K72" s="31">
        <v>920425982.16999996</v>
      </c>
      <c r="L72" s="31">
        <v>579193</v>
      </c>
      <c r="M72" s="32">
        <v>1589.15</v>
      </c>
      <c r="N72" s="25">
        <v>1957.76</v>
      </c>
      <c r="O72" s="31">
        <v>1889176595.0699999</v>
      </c>
      <c r="P72" s="31">
        <v>125165.11</v>
      </c>
      <c r="Q72" s="33">
        <v>15093.48</v>
      </c>
      <c r="R72" s="26">
        <v>19587.09</v>
      </c>
      <c r="S72" s="14" t="str">
        <f t="shared" si="5"/>
        <v>1</v>
      </c>
      <c r="T72" s="14" t="str">
        <f t="shared" si="7"/>
        <v>1</v>
      </c>
      <c r="U72" s="14" t="str">
        <f t="shared" si="6"/>
        <v>1</v>
      </c>
    </row>
    <row r="73" spans="1:21" s="9" customFormat="1" ht="23.4" x14ac:dyDescent="0.45">
      <c r="A73" s="22">
        <v>69</v>
      </c>
      <c r="B73" s="28" t="s">
        <v>105</v>
      </c>
      <c r="C73" s="28" t="s">
        <v>10</v>
      </c>
      <c r="D73" s="28" t="s">
        <v>107</v>
      </c>
      <c r="E73" s="22" t="s">
        <v>191</v>
      </c>
      <c r="F73" s="22" t="s">
        <v>202</v>
      </c>
      <c r="G73" s="22">
        <v>60</v>
      </c>
      <c r="H73" s="29">
        <v>51023</v>
      </c>
      <c r="I73" s="22">
        <v>10</v>
      </c>
      <c r="J73" s="30" t="s">
        <v>231</v>
      </c>
      <c r="K73" s="31">
        <v>69933126.379999995</v>
      </c>
      <c r="L73" s="31">
        <v>93473</v>
      </c>
      <c r="M73" s="32">
        <v>748.16</v>
      </c>
      <c r="N73" s="25">
        <v>1019.61</v>
      </c>
      <c r="O73" s="31">
        <v>33741295.420000002</v>
      </c>
      <c r="P73" s="31">
        <v>2275.7399999999998</v>
      </c>
      <c r="Q73" s="33">
        <v>14826.54</v>
      </c>
      <c r="R73" s="26">
        <v>19831.84</v>
      </c>
      <c r="S73" s="14" t="str">
        <f t="shared" si="5"/>
        <v>1</v>
      </c>
      <c r="T73" s="14" t="str">
        <f t="shared" si="7"/>
        <v>1</v>
      </c>
      <c r="U73" s="14" t="str">
        <f t="shared" si="6"/>
        <v>1</v>
      </c>
    </row>
    <row r="74" spans="1:21" s="9" customFormat="1" ht="23.4" x14ac:dyDescent="0.45">
      <c r="A74" s="22">
        <v>70</v>
      </c>
      <c r="B74" s="28" t="s">
        <v>105</v>
      </c>
      <c r="C74" s="28" t="s">
        <v>11</v>
      </c>
      <c r="D74" s="28" t="s">
        <v>108</v>
      </c>
      <c r="E74" s="22" t="s">
        <v>191</v>
      </c>
      <c r="F74" s="22" t="s">
        <v>202</v>
      </c>
      <c r="G74" s="22">
        <v>60</v>
      </c>
      <c r="H74" s="29">
        <v>49182</v>
      </c>
      <c r="I74" s="22">
        <v>9</v>
      </c>
      <c r="J74" s="30" t="s">
        <v>296</v>
      </c>
      <c r="K74" s="31">
        <v>60352833.310000002</v>
      </c>
      <c r="L74" s="31">
        <v>76092</v>
      </c>
      <c r="M74" s="32">
        <v>793.16</v>
      </c>
      <c r="N74" s="25">
        <v>985.1</v>
      </c>
      <c r="O74" s="31">
        <v>34698495.609999999</v>
      </c>
      <c r="P74" s="31">
        <v>2194.36</v>
      </c>
      <c r="Q74" s="33">
        <v>15812.62</v>
      </c>
      <c r="R74" s="26">
        <v>19824.13</v>
      </c>
      <c r="S74" s="14" t="str">
        <f t="shared" si="5"/>
        <v>1</v>
      </c>
      <c r="T74" s="14" t="str">
        <f t="shared" si="7"/>
        <v>1</v>
      </c>
      <c r="U74" s="14" t="str">
        <f t="shared" si="6"/>
        <v>1</v>
      </c>
    </row>
    <row r="75" spans="1:21" s="9" customFormat="1" ht="23.4" x14ac:dyDescent="0.45">
      <c r="A75" s="22">
        <v>71</v>
      </c>
      <c r="B75" s="43" t="s">
        <v>105</v>
      </c>
      <c r="C75" s="43" t="s">
        <v>12</v>
      </c>
      <c r="D75" s="43" t="s">
        <v>109</v>
      </c>
      <c r="E75" s="42" t="s">
        <v>192</v>
      </c>
      <c r="F75" s="42" t="s">
        <v>208</v>
      </c>
      <c r="G75" s="42">
        <v>288</v>
      </c>
      <c r="H75" s="44">
        <v>83829</v>
      </c>
      <c r="I75" s="42">
        <v>16</v>
      </c>
      <c r="J75" s="30" t="s">
        <v>228</v>
      </c>
      <c r="K75" s="31">
        <v>214003022.84999999</v>
      </c>
      <c r="L75" s="31">
        <v>235131</v>
      </c>
      <c r="M75" s="32">
        <v>910.14</v>
      </c>
      <c r="N75" s="25">
        <v>1130.4000000000001</v>
      </c>
      <c r="O75" s="31">
        <v>245489156.25999999</v>
      </c>
      <c r="P75" s="31">
        <v>19546.560000000001</v>
      </c>
      <c r="Q75" s="33">
        <v>12559.2</v>
      </c>
      <c r="R75" s="26">
        <v>18064.52</v>
      </c>
      <c r="S75" s="14" t="str">
        <f t="shared" si="5"/>
        <v>1</v>
      </c>
      <c r="T75" s="14" t="str">
        <f t="shared" si="7"/>
        <v>1</v>
      </c>
      <c r="U75" s="14" t="str">
        <f t="shared" si="6"/>
        <v>1</v>
      </c>
    </row>
    <row r="76" spans="1:21" s="9" customFormat="1" ht="23.4" x14ac:dyDescent="0.45">
      <c r="A76" s="22">
        <v>72</v>
      </c>
      <c r="B76" s="28" t="s">
        <v>105</v>
      </c>
      <c r="C76" s="28" t="s">
        <v>13</v>
      </c>
      <c r="D76" s="28" t="s">
        <v>110</v>
      </c>
      <c r="E76" s="22" t="s">
        <v>191</v>
      </c>
      <c r="F76" s="22" t="s">
        <v>206</v>
      </c>
      <c r="G76" s="22">
        <v>8</v>
      </c>
      <c r="H76" s="29">
        <v>4063</v>
      </c>
      <c r="I76" s="22">
        <v>2</v>
      </c>
      <c r="J76" s="30" t="s">
        <v>233</v>
      </c>
      <c r="K76" s="31">
        <v>23098707.420000002</v>
      </c>
      <c r="L76" s="31">
        <v>20655</v>
      </c>
      <c r="M76" s="32">
        <v>1118.31</v>
      </c>
      <c r="N76" s="25">
        <v>1263.29</v>
      </c>
      <c r="O76" s="31">
        <v>7886505.6900000004</v>
      </c>
      <c r="P76" s="31">
        <v>286.36</v>
      </c>
      <c r="Q76" s="33">
        <v>27540.36</v>
      </c>
      <c r="R76" s="26">
        <v>27256.03</v>
      </c>
      <c r="S76" s="14" t="str">
        <f t="shared" si="5"/>
        <v>1</v>
      </c>
      <c r="T76" s="14" t="str">
        <f t="shared" si="7"/>
        <v>0</v>
      </c>
      <c r="U76" s="14" t="str">
        <f t="shared" si="6"/>
        <v>0</v>
      </c>
    </row>
    <row r="77" spans="1:21" s="9" customFormat="1" ht="23.4" x14ac:dyDescent="0.45">
      <c r="A77" s="22">
        <v>73</v>
      </c>
      <c r="B77" s="28" t="s">
        <v>105</v>
      </c>
      <c r="C77" s="28" t="s">
        <v>14</v>
      </c>
      <c r="D77" s="28" t="s">
        <v>111</v>
      </c>
      <c r="E77" s="22" t="s">
        <v>191</v>
      </c>
      <c r="F77" s="22" t="s">
        <v>202</v>
      </c>
      <c r="G77" s="22">
        <v>40</v>
      </c>
      <c r="H77" s="29">
        <v>36493</v>
      </c>
      <c r="I77" s="22">
        <v>6</v>
      </c>
      <c r="J77" s="30" t="s">
        <v>229</v>
      </c>
      <c r="K77" s="31">
        <v>57875541.350000001</v>
      </c>
      <c r="L77" s="31">
        <v>69512</v>
      </c>
      <c r="M77" s="32">
        <v>832.6</v>
      </c>
      <c r="N77" s="25">
        <v>969.42</v>
      </c>
      <c r="O77" s="31">
        <v>24569562.920000002</v>
      </c>
      <c r="P77" s="31">
        <v>1890.43</v>
      </c>
      <c r="Q77" s="33">
        <v>12996.79</v>
      </c>
      <c r="R77" s="26">
        <v>18417.36</v>
      </c>
      <c r="S77" s="14" t="str">
        <f t="shared" si="5"/>
        <v>1</v>
      </c>
      <c r="T77" s="14" t="str">
        <f t="shared" si="7"/>
        <v>1</v>
      </c>
      <c r="U77" s="14" t="str">
        <f t="shared" si="6"/>
        <v>1</v>
      </c>
    </row>
    <row r="78" spans="1:21" s="9" customFormat="1" ht="23.4" x14ac:dyDescent="0.45">
      <c r="A78" s="22">
        <v>74</v>
      </c>
      <c r="B78" s="28" t="s">
        <v>105</v>
      </c>
      <c r="C78" s="28" t="s">
        <v>15</v>
      </c>
      <c r="D78" s="28" t="s">
        <v>112</v>
      </c>
      <c r="E78" s="22" t="s">
        <v>191</v>
      </c>
      <c r="F78" s="22" t="s">
        <v>204</v>
      </c>
      <c r="G78" s="22">
        <v>120</v>
      </c>
      <c r="H78" s="29">
        <v>90942</v>
      </c>
      <c r="I78" s="22">
        <v>13</v>
      </c>
      <c r="J78" s="30" t="s">
        <v>232</v>
      </c>
      <c r="K78" s="31">
        <v>127104198.59999999</v>
      </c>
      <c r="L78" s="31">
        <v>152509</v>
      </c>
      <c r="M78" s="32">
        <v>833.42</v>
      </c>
      <c r="N78" s="25">
        <v>998.02</v>
      </c>
      <c r="O78" s="31">
        <v>115064557.34</v>
      </c>
      <c r="P78" s="31">
        <v>9419.61</v>
      </c>
      <c r="Q78" s="33">
        <v>12215.43</v>
      </c>
      <c r="R78" s="26">
        <v>17323.400000000001</v>
      </c>
      <c r="S78" s="14" t="str">
        <f t="shared" si="5"/>
        <v>1</v>
      </c>
      <c r="T78" s="14" t="str">
        <f t="shared" si="7"/>
        <v>1</v>
      </c>
      <c r="U78" s="14" t="str">
        <f t="shared" si="6"/>
        <v>1</v>
      </c>
    </row>
    <row r="79" spans="1:21" s="9" customFormat="1" ht="23.4" x14ac:dyDescent="0.45">
      <c r="A79" s="22">
        <v>75</v>
      </c>
      <c r="B79" s="28" t="s">
        <v>105</v>
      </c>
      <c r="C79" s="28" t="s">
        <v>16</v>
      </c>
      <c r="D79" s="28" t="s">
        <v>113</v>
      </c>
      <c r="E79" s="22" t="s">
        <v>191</v>
      </c>
      <c r="F79" s="22" t="s">
        <v>202</v>
      </c>
      <c r="G79" s="22">
        <v>30</v>
      </c>
      <c r="H79" s="29">
        <v>24948</v>
      </c>
      <c r="I79" s="22">
        <v>5</v>
      </c>
      <c r="J79" s="30" t="s">
        <v>230</v>
      </c>
      <c r="K79" s="31">
        <v>43349990.520000003</v>
      </c>
      <c r="L79" s="31">
        <v>54189</v>
      </c>
      <c r="M79" s="32">
        <v>799.98</v>
      </c>
      <c r="N79" s="25">
        <v>1008.53</v>
      </c>
      <c r="O79" s="31">
        <v>18184537</v>
      </c>
      <c r="P79" s="31">
        <v>1184.6400000000001</v>
      </c>
      <c r="Q79" s="33">
        <v>15350.26</v>
      </c>
      <c r="R79" s="26">
        <v>21459.75</v>
      </c>
      <c r="S79" s="14" t="str">
        <f t="shared" si="5"/>
        <v>1</v>
      </c>
      <c r="T79" s="14" t="str">
        <f t="shared" si="7"/>
        <v>1</v>
      </c>
      <c r="U79" s="14" t="str">
        <f t="shared" si="6"/>
        <v>1</v>
      </c>
    </row>
    <row r="80" spans="1:21" s="9" customFormat="1" ht="23.4" x14ac:dyDescent="0.45">
      <c r="A80" s="22">
        <v>76</v>
      </c>
      <c r="B80" s="28" t="s">
        <v>105</v>
      </c>
      <c r="C80" s="28" t="s">
        <v>17</v>
      </c>
      <c r="D80" s="28" t="s">
        <v>114</v>
      </c>
      <c r="E80" s="22" t="s">
        <v>191</v>
      </c>
      <c r="F80" s="22" t="s">
        <v>202</v>
      </c>
      <c r="G80" s="22">
        <v>30</v>
      </c>
      <c r="H80" s="29">
        <v>29634</v>
      </c>
      <c r="I80" s="22">
        <v>5</v>
      </c>
      <c r="J80" s="30" t="s">
        <v>230</v>
      </c>
      <c r="K80" s="31">
        <v>51337709.920000002</v>
      </c>
      <c r="L80" s="31">
        <v>58694</v>
      </c>
      <c r="M80" s="32">
        <v>874.67</v>
      </c>
      <c r="N80" s="25">
        <v>1008.53</v>
      </c>
      <c r="O80" s="31">
        <v>10512994.619999999</v>
      </c>
      <c r="P80" s="31">
        <v>871.02</v>
      </c>
      <c r="Q80" s="33">
        <v>12069.78</v>
      </c>
      <c r="R80" s="26">
        <v>21459.75</v>
      </c>
      <c r="S80" s="14" t="str">
        <f t="shared" si="5"/>
        <v>1</v>
      </c>
      <c r="T80" s="14" t="str">
        <f t="shared" si="7"/>
        <v>1</v>
      </c>
      <c r="U80" s="14" t="str">
        <f t="shared" si="6"/>
        <v>1</v>
      </c>
    </row>
    <row r="81" spans="1:21" s="9" customFormat="1" ht="23.4" x14ac:dyDescent="0.45">
      <c r="A81" s="22">
        <v>77</v>
      </c>
      <c r="B81" s="28" t="s">
        <v>105</v>
      </c>
      <c r="C81" s="28" t="s">
        <v>18</v>
      </c>
      <c r="D81" s="28" t="s">
        <v>115</v>
      </c>
      <c r="E81" s="22" t="s">
        <v>191</v>
      </c>
      <c r="F81" s="22" t="s">
        <v>202</v>
      </c>
      <c r="G81" s="22">
        <v>30</v>
      </c>
      <c r="H81" s="29">
        <v>36267</v>
      </c>
      <c r="I81" s="22">
        <v>6</v>
      </c>
      <c r="J81" s="30" t="s">
        <v>229</v>
      </c>
      <c r="K81" s="31">
        <v>59217942.630000003</v>
      </c>
      <c r="L81" s="31">
        <v>66598</v>
      </c>
      <c r="M81" s="32">
        <v>889.18</v>
      </c>
      <c r="N81" s="25">
        <v>969.42</v>
      </c>
      <c r="O81" s="31">
        <v>21378166.699999999</v>
      </c>
      <c r="P81" s="31">
        <v>1405.92</v>
      </c>
      <c r="Q81" s="33">
        <v>15205.82</v>
      </c>
      <c r="R81" s="26">
        <v>18417.36</v>
      </c>
      <c r="S81" s="14" t="str">
        <f t="shared" si="5"/>
        <v>1</v>
      </c>
      <c r="T81" s="14" t="str">
        <f t="shared" si="7"/>
        <v>1</v>
      </c>
      <c r="U81" s="14" t="str">
        <f t="shared" si="6"/>
        <v>1</v>
      </c>
    </row>
    <row r="82" spans="1:21" s="9" customFormat="1" ht="23.4" x14ac:dyDescent="0.45">
      <c r="A82" s="22">
        <v>78</v>
      </c>
      <c r="B82" s="28" t="s">
        <v>105</v>
      </c>
      <c r="C82" s="28" t="s">
        <v>19</v>
      </c>
      <c r="D82" s="28" t="s">
        <v>116</v>
      </c>
      <c r="E82" s="22" t="s">
        <v>191</v>
      </c>
      <c r="F82" s="22" t="s">
        <v>202</v>
      </c>
      <c r="G82" s="22">
        <v>55</v>
      </c>
      <c r="H82" s="29">
        <v>43198</v>
      </c>
      <c r="I82" s="22">
        <v>9</v>
      </c>
      <c r="J82" s="30" t="s">
        <v>296</v>
      </c>
      <c r="K82" s="31">
        <v>77842595.379999995</v>
      </c>
      <c r="L82" s="31">
        <v>93175</v>
      </c>
      <c r="M82" s="32">
        <v>835.45</v>
      </c>
      <c r="N82" s="25">
        <v>985.1</v>
      </c>
      <c r="O82" s="31">
        <v>44977721.840000004</v>
      </c>
      <c r="P82" s="31">
        <v>2820.02</v>
      </c>
      <c r="Q82" s="33">
        <v>15949.43</v>
      </c>
      <c r="R82" s="26">
        <v>19824.13</v>
      </c>
      <c r="S82" s="14" t="str">
        <f t="shared" si="5"/>
        <v>1</v>
      </c>
      <c r="T82" s="14" t="str">
        <f t="shared" si="7"/>
        <v>1</v>
      </c>
      <c r="U82" s="14" t="str">
        <f t="shared" si="6"/>
        <v>1</v>
      </c>
    </row>
    <row r="83" spans="1:21" s="9" customFormat="1" ht="23.4" x14ac:dyDescent="0.45">
      <c r="A83" s="22">
        <v>79</v>
      </c>
      <c r="B83" s="28" t="s">
        <v>105</v>
      </c>
      <c r="C83" s="28" t="s">
        <v>20</v>
      </c>
      <c r="D83" s="28" t="s">
        <v>117</v>
      </c>
      <c r="E83" s="22" t="s">
        <v>191</v>
      </c>
      <c r="F83" s="22" t="s">
        <v>204</v>
      </c>
      <c r="G83" s="22">
        <v>126</v>
      </c>
      <c r="H83" s="29">
        <v>86089</v>
      </c>
      <c r="I83" s="22">
        <v>13</v>
      </c>
      <c r="J83" s="30" t="s">
        <v>232</v>
      </c>
      <c r="K83" s="31">
        <v>118132077.3</v>
      </c>
      <c r="L83" s="31">
        <v>145657</v>
      </c>
      <c r="M83" s="32">
        <v>811.03</v>
      </c>
      <c r="N83" s="25">
        <v>998.02</v>
      </c>
      <c r="O83" s="31">
        <v>102970768.41</v>
      </c>
      <c r="P83" s="31">
        <v>7700.2</v>
      </c>
      <c r="Q83" s="33">
        <v>13372.48</v>
      </c>
      <c r="R83" s="26">
        <v>17323.400000000001</v>
      </c>
      <c r="S83" s="14" t="str">
        <f t="shared" si="5"/>
        <v>1</v>
      </c>
      <c r="T83" s="14" t="str">
        <f t="shared" si="7"/>
        <v>1</v>
      </c>
      <c r="U83" s="14" t="str">
        <f t="shared" si="6"/>
        <v>1</v>
      </c>
    </row>
    <row r="84" spans="1:21" s="9" customFormat="1" ht="23.4" x14ac:dyDescent="0.45">
      <c r="A84" s="22">
        <v>80</v>
      </c>
      <c r="B84" s="28" t="s">
        <v>105</v>
      </c>
      <c r="C84" s="28" t="s">
        <v>21</v>
      </c>
      <c r="D84" s="28" t="s">
        <v>118</v>
      </c>
      <c r="E84" s="22" t="s">
        <v>191</v>
      </c>
      <c r="F84" s="22" t="s">
        <v>202</v>
      </c>
      <c r="G84" s="22">
        <v>60</v>
      </c>
      <c r="H84" s="29">
        <v>46721</v>
      </c>
      <c r="I84" s="22">
        <v>6</v>
      </c>
      <c r="J84" s="30" t="s">
        <v>229</v>
      </c>
      <c r="K84" s="31">
        <v>68847352.540000007</v>
      </c>
      <c r="L84" s="31">
        <v>96027</v>
      </c>
      <c r="M84" s="32">
        <v>716.96</v>
      </c>
      <c r="N84" s="25">
        <v>969.42</v>
      </c>
      <c r="O84" s="31">
        <v>35487278.740000002</v>
      </c>
      <c r="P84" s="31">
        <v>2499.3000000000002</v>
      </c>
      <c r="Q84" s="33">
        <v>14198.9</v>
      </c>
      <c r="R84" s="26">
        <v>18417.36</v>
      </c>
      <c r="S84" s="14" t="str">
        <f t="shared" si="5"/>
        <v>1</v>
      </c>
      <c r="T84" s="14" t="str">
        <f t="shared" si="7"/>
        <v>1</v>
      </c>
      <c r="U84" s="14" t="str">
        <f t="shared" si="6"/>
        <v>1</v>
      </c>
    </row>
    <row r="85" spans="1:21" s="9" customFormat="1" ht="23.4" x14ac:dyDescent="0.45">
      <c r="A85" s="22">
        <v>81</v>
      </c>
      <c r="B85" s="28" t="s">
        <v>105</v>
      </c>
      <c r="C85" s="28" t="s">
        <v>22</v>
      </c>
      <c r="D85" s="28" t="s">
        <v>119</v>
      </c>
      <c r="E85" s="22" t="s">
        <v>191</v>
      </c>
      <c r="F85" s="22" t="s">
        <v>204</v>
      </c>
      <c r="G85" s="22">
        <v>114</v>
      </c>
      <c r="H85" s="29">
        <v>88241</v>
      </c>
      <c r="I85" s="22">
        <v>13</v>
      </c>
      <c r="J85" s="30" t="s">
        <v>232</v>
      </c>
      <c r="K85" s="31">
        <v>115508076.54000001</v>
      </c>
      <c r="L85" s="31">
        <v>139656</v>
      </c>
      <c r="M85" s="32">
        <v>827.09</v>
      </c>
      <c r="N85" s="25">
        <v>998.02</v>
      </c>
      <c r="O85" s="31">
        <v>74112919.209999993</v>
      </c>
      <c r="P85" s="31">
        <v>4965.25</v>
      </c>
      <c r="Q85" s="33">
        <v>14926.33</v>
      </c>
      <c r="R85" s="26">
        <v>17323.400000000001</v>
      </c>
      <c r="S85" s="14" t="str">
        <f t="shared" si="5"/>
        <v>1</v>
      </c>
      <c r="T85" s="14" t="str">
        <f t="shared" si="7"/>
        <v>1</v>
      </c>
      <c r="U85" s="14" t="str">
        <f t="shared" si="6"/>
        <v>1</v>
      </c>
    </row>
    <row r="86" spans="1:21" s="9" customFormat="1" ht="23.4" x14ac:dyDescent="0.45">
      <c r="A86" s="22">
        <v>82</v>
      </c>
      <c r="B86" s="28" t="s">
        <v>105</v>
      </c>
      <c r="C86" s="28" t="s">
        <v>23</v>
      </c>
      <c r="D86" s="28" t="s">
        <v>120</v>
      </c>
      <c r="E86" s="22" t="s">
        <v>191</v>
      </c>
      <c r="F86" s="22" t="s">
        <v>202</v>
      </c>
      <c r="G86" s="22">
        <v>30</v>
      </c>
      <c r="H86" s="29">
        <v>22343</v>
      </c>
      <c r="I86" s="22">
        <v>5</v>
      </c>
      <c r="J86" s="30" t="s">
        <v>230</v>
      </c>
      <c r="K86" s="31">
        <v>47272729.359999999</v>
      </c>
      <c r="L86" s="31">
        <v>70760</v>
      </c>
      <c r="M86" s="32">
        <v>668.07</v>
      </c>
      <c r="N86" s="25">
        <v>1008.53</v>
      </c>
      <c r="O86" s="31">
        <v>10909891.550000001</v>
      </c>
      <c r="P86" s="31">
        <v>929.72</v>
      </c>
      <c r="Q86" s="33">
        <v>11734.55</v>
      </c>
      <c r="R86" s="26">
        <v>21459.75</v>
      </c>
      <c r="S86" s="14" t="str">
        <f t="shared" si="5"/>
        <v>1</v>
      </c>
      <c r="T86" s="14" t="str">
        <f t="shared" si="7"/>
        <v>1</v>
      </c>
      <c r="U86" s="14" t="str">
        <f t="shared" si="6"/>
        <v>1</v>
      </c>
    </row>
    <row r="87" spans="1:21" s="9" customFormat="1" ht="23.4" x14ac:dyDescent="0.45">
      <c r="A87" s="22">
        <v>83</v>
      </c>
      <c r="B87" s="28" t="s">
        <v>105</v>
      </c>
      <c r="C87" s="28" t="s">
        <v>24</v>
      </c>
      <c r="D87" s="28" t="s">
        <v>121</v>
      </c>
      <c r="E87" s="22" t="s">
        <v>191</v>
      </c>
      <c r="F87" s="22" t="s">
        <v>202</v>
      </c>
      <c r="G87" s="22">
        <v>30</v>
      </c>
      <c r="H87" s="29">
        <v>21043</v>
      </c>
      <c r="I87" s="22">
        <v>5</v>
      </c>
      <c r="J87" s="30" t="s">
        <v>230</v>
      </c>
      <c r="K87" s="31">
        <v>37489246.020000003</v>
      </c>
      <c r="L87" s="31">
        <v>51287</v>
      </c>
      <c r="M87" s="32">
        <v>730.97</v>
      </c>
      <c r="N87" s="25">
        <v>1008.53</v>
      </c>
      <c r="O87" s="31">
        <v>15733061.98</v>
      </c>
      <c r="P87" s="31">
        <v>1040.77</v>
      </c>
      <c r="Q87" s="33">
        <v>15116.74</v>
      </c>
      <c r="R87" s="26">
        <v>21459.75</v>
      </c>
      <c r="S87" s="14" t="str">
        <f t="shared" si="5"/>
        <v>1</v>
      </c>
      <c r="T87" s="14" t="str">
        <f t="shared" si="7"/>
        <v>1</v>
      </c>
      <c r="U87" s="14" t="str">
        <f t="shared" si="6"/>
        <v>1</v>
      </c>
    </row>
    <row r="88" spans="1:21" s="9" customFormat="1" ht="23.4" x14ac:dyDescent="0.45">
      <c r="A88" s="22">
        <v>84</v>
      </c>
      <c r="B88" s="28" t="s">
        <v>105</v>
      </c>
      <c r="C88" s="28" t="s">
        <v>25</v>
      </c>
      <c r="D88" s="28" t="s">
        <v>122</v>
      </c>
      <c r="E88" s="22" t="s">
        <v>191</v>
      </c>
      <c r="F88" s="22" t="s">
        <v>202</v>
      </c>
      <c r="G88" s="22">
        <v>30</v>
      </c>
      <c r="H88" s="29">
        <v>23638</v>
      </c>
      <c r="I88" s="22">
        <v>5</v>
      </c>
      <c r="J88" s="30" t="s">
        <v>230</v>
      </c>
      <c r="K88" s="31">
        <v>40455202.130000003</v>
      </c>
      <c r="L88" s="31">
        <v>41043</v>
      </c>
      <c r="M88" s="32">
        <v>985.68</v>
      </c>
      <c r="N88" s="25">
        <v>1008.53</v>
      </c>
      <c r="O88" s="31">
        <v>18863682.66</v>
      </c>
      <c r="P88" s="31">
        <v>1338.92</v>
      </c>
      <c r="Q88" s="33">
        <v>14088.76</v>
      </c>
      <c r="R88" s="26">
        <v>21459.75</v>
      </c>
      <c r="S88" s="14" t="str">
        <f t="shared" si="5"/>
        <v>1</v>
      </c>
      <c r="T88" s="14" t="str">
        <f t="shared" si="7"/>
        <v>1</v>
      </c>
      <c r="U88" s="14" t="str">
        <f t="shared" si="6"/>
        <v>1</v>
      </c>
    </row>
    <row r="89" spans="1:21" s="9" customFormat="1" ht="23.4" x14ac:dyDescent="0.45">
      <c r="A89" s="22">
        <v>85</v>
      </c>
      <c r="B89" s="28" t="s">
        <v>105</v>
      </c>
      <c r="C89" s="28" t="s">
        <v>26</v>
      </c>
      <c r="D89" s="28" t="s">
        <v>123</v>
      </c>
      <c r="E89" s="22" t="s">
        <v>191</v>
      </c>
      <c r="F89" s="22" t="s">
        <v>202</v>
      </c>
      <c r="G89" s="22">
        <v>30</v>
      </c>
      <c r="H89" s="29">
        <v>19451</v>
      </c>
      <c r="I89" s="22">
        <v>5</v>
      </c>
      <c r="J89" s="30" t="s">
        <v>230</v>
      </c>
      <c r="K89" s="31">
        <v>39695435.280000001</v>
      </c>
      <c r="L89" s="31">
        <v>50741</v>
      </c>
      <c r="M89" s="32">
        <v>782.31</v>
      </c>
      <c r="N89" s="25">
        <v>1008.53</v>
      </c>
      <c r="O89" s="31">
        <v>11869525.210000001</v>
      </c>
      <c r="P89" s="31">
        <v>1105.8800000000001</v>
      </c>
      <c r="Q89" s="33">
        <v>10733.1</v>
      </c>
      <c r="R89" s="26">
        <v>21459.75</v>
      </c>
      <c r="S89" s="14" t="str">
        <f t="shared" si="5"/>
        <v>1</v>
      </c>
      <c r="T89" s="14" t="str">
        <f t="shared" si="7"/>
        <v>1</v>
      </c>
      <c r="U89" s="14" t="str">
        <f t="shared" si="6"/>
        <v>1</v>
      </c>
    </row>
    <row r="90" spans="1:21" s="9" customFormat="1" ht="23.4" x14ac:dyDescent="0.45">
      <c r="A90" s="22">
        <v>86</v>
      </c>
      <c r="B90" s="28" t="s">
        <v>105</v>
      </c>
      <c r="C90" s="28" t="s">
        <v>72</v>
      </c>
      <c r="D90" s="28" t="s">
        <v>124</v>
      </c>
      <c r="E90" s="22" t="s">
        <v>191</v>
      </c>
      <c r="F90" s="22" t="s">
        <v>204</v>
      </c>
      <c r="G90" s="22">
        <v>139</v>
      </c>
      <c r="H90" s="29">
        <v>97831</v>
      </c>
      <c r="I90" s="22">
        <v>13</v>
      </c>
      <c r="J90" s="30" t="s">
        <v>232</v>
      </c>
      <c r="K90" s="31">
        <v>150633689.83000001</v>
      </c>
      <c r="L90" s="31">
        <v>206000</v>
      </c>
      <c r="M90" s="32">
        <v>731.23</v>
      </c>
      <c r="N90" s="25">
        <v>998.02</v>
      </c>
      <c r="O90" s="31">
        <v>121791944.12</v>
      </c>
      <c r="P90" s="31">
        <v>8153.72</v>
      </c>
      <c r="Q90" s="33">
        <v>14936.99</v>
      </c>
      <c r="R90" s="26">
        <v>17323.400000000001</v>
      </c>
      <c r="S90" s="14" t="str">
        <f t="shared" si="5"/>
        <v>1</v>
      </c>
      <c r="T90" s="14" t="str">
        <f t="shared" si="7"/>
        <v>1</v>
      </c>
      <c r="U90" s="14" t="str">
        <f t="shared" si="6"/>
        <v>1</v>
      </c>
    </row>
    <row r="91" spans="1:21" s="9" customFormat="1" ht="23.4" x14ac:dyDescent="0.45">
      <c r="A91" s="22">
        <v>87</v>
      </c>
      <c r="B91" s="28" t="s">
        <v>105</v>
      </c>
      <c r="C91" s="28" t="s">
        <v>81</v>
      </c>
      <c r="D91" s="28" t="s">
        <v>125</v>
      </c>
      <c r="E91" s="22" t="s">
        <v>191</v>
      </c>
      <c r="F91" s="22" t="s">
        <v>206</v>
      </c>
      <c r="G91" s="22">
        <v>30</v>
      </c>
      <c r="H91" s="29">
        <v>18239</v>
      </c>
      <c r="I91" s="22">
        <v>5</v>
      </c>
      <c r="J91" s="30" t="s">
        <v>230</v>
      </c>
      <c r="K91" s="31">
        <v>33476656.640000001</v>
      </c>
      <c r="L91" s="31">
        <v>44070</v>
      </c>
      <c r="M91" s="32">
        <v>759.62</v>
      </c>
      <c r="N91" s="25">
        <v>1008.53</v>
      </c>
      <c r="O91" s="31">
        <v>13899820.74</v>
      </c>
      <c r="P91" s="31">
        <v>959.7</v>
      </c>
      <c r="Q91" s="33">
        <v>14483.56</v>
      </c>
      <c r="R91" s="26">
        <v>21459.75</v>
      </c>
      <c r="S91" s="14" t="str">
        <f t="shared" si="5"/>
        <v>1</v>
      </c>
      <c r="T91" s="14" t="str">
        <f t="shared" si="7"/>
        <v>1</v>
      </c>
      <c r="U91" s="14" t="str">
        <f t="shared" si="6"/>
        <v>1</v>
      </c>
    </row>
    <row r="92" spans="1:21" s="9" customFormat="1" ht="23.4" x14ac:dyDescent="0.45">
      <c r="A92" s="22">
        <v>88</v>
      </c>
      <c r="B92" s="28" t="s">
        <v>105</v>
      </c>
      <c r="C92" s="28" t="s">
        <v>82</v>
      </c>
      <c r="D92" s="28" t="s">
        <v>126</v>
      </c>
      <c r="E92" s="22" t="s">
        <v>191</v>
      </c>
      <c r="F92" s="22" t="s">
        <v>206</v>
      </c>
      <c r="G92" s="22">
        <v>30</v>
      </c>
      <c r="H92" s="29">
        <v>19069</v>
      </c>
      <c r="I92" s="22">
        <v>3</v>
      </c>
      <c r="J92" s="30" t="s">
        <v>238</v>
      </c>
      <c r="K92" s="31">
        <v>31744100.629999999</v>
      </c>
      <c r="L92" s="31">
        <v>37740</v>
      </c>
      <c r="M92" s="32">
        <v>841.13</v>
      </c>
      <c r="N92" s="25">
        <v>927.76</v>
      </c>
      <c r="O92" s="31">
        <v>9870414.5199999996</v>
      </c>
      <c r="P92" s="31">
        <v>865.55</v>
      </c>
      <c r="Q92" s="33">
        <v>11403.59</v>
      </c>
      <c r="R92" s="26">
        <v>20367.87</v>
      </c>
      <c r="S92" s="14" t="str">
        <f t="shared" si="5"/>
        <v>1</v>
      </c>
      <c r="T92" s="14" t="str">
        <f t="shared" si="7"/>
        <v>1</v>
      </c>
      <c r="U92" s="14" t="str">
        <f t="shared" si="6"/>
        <v>1</v>
      </c>
    </row>
    <row r="93" spans="1:21" s="9" customFormat="1" x14ac:dyDescent="0.35">
      <c r="A93" s="386" t="s">
        <v>185</v>
      </c>
      <c r="B93" s="387"/>
      <c r="C93" s="388"/>
      <c r="D93" s="23"/>
      <c r="E93" s="27"/>
      <c r="F93" s="27"/>
      <c r="G93" s="27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4">
        <f>COUNTIF(U5:U92,"1")</f>
        <v>77</v>
      </c>
    </row>
    <row r="94" spans="1:21" ht="27.6" x14ac:dyDescent="0.8">
      <c r="R94" s="8" t="s">
        <v>186</v>
      </c>
      <c r="S94" s="35">
        <f>COUNTIF(S5:S92,1)</f>
        <v>80</v>
      </c>
      <c r="T94" s="35">
        <f>COUNTIF(T5:T92,1)</f>
        <v>84</v>
      </c>
      <c r="U94" s="35">
        <f>COUNTIF(U5:U92,1)</f>
        <v>77</v>
      </c>
    </row>
    <row r="95" spans="1:21" ht="27.6" x14ac:dyDescent="0.8">
      <c r="R95" s="8" t="s">
        <v>170</v>
      </c>
      <c r="S95" s="8">
        <f>COUNTIF(S5:S16,1)</f>
        <v>12</v>
      </c>
      <c r="T95" s="8">
        <f>COUNTIF(T5:T16,1)</f>
        <v>11</v>
      </c>
      <c r="U95" s="8">
        <f>COUNTIF(U5:U16,1)</f>
        <v>11</v>
      </c>
    </row>
    <row r="96" spans="1:21" ht="27.6" x14ac:dyDescent="0.8">
      <c r="R96" s="8" t="s">
        <v>89</v>
      </c>
      <c r="S96" s="8">
        <f>COUNTIF(S17:S24,1)</f>
        <v>6</v>
      </c>
      <c r="T96" s="8">
        <f>COUNTIF(T17:T24,1)</f>
        <v>8</v>
      </c>
      <c r="U96" s="8">
        <f>COUNTIF(U17:U24,1)</f>
        <v>6</v>
      </c>
    </row>
    <row r="97" spans="18:21" ht="27.6" x14ac:dyDescent="0.8">
      <c r="R97" s="8" t="s">
        <v>127</v>
      </c>
      <c r="S97" s="8">
        <f>COUNTIF(S25:S38,1)</f>
        <v>12</v>
      </c>
      <c r="T97" s="8">
        <f>COUNTIF(T25:T38,1)</f>
        <v>13</v>
      </c>
      <c r="U97" s="8">
        <f>COUNTIF(U25:U38,1)</f>
        <v>11</v>
      </c>
    </row>
    <row r="98" spans="18:21" ht="27.6" x14ac:dyDescent="0.8">
      <c r="R98" s="8" t="s">
        <v>152</v>
      </c>
      <c r="S98" s="8">
        <f>COUNTIF(S39:S56,1)</f>
        <v>17</v>
      </c>
      <c r="T98" s="8">
        <f>COUNTIF(T39:T56,1)</f>
        <v>18</v>
      </c>
      <c r="U98" s="8">
        <f>COUNTIF(U39:U56,1)</f>
        <v>17</v>
      </c>
    </row>
    <row r="99" spans="18:21" ht="27.6" x14ac:dyDescent="0.8">
      <c r="R99" s="8" t="s">
        <v>142</v>
      </c>
      <c r="S99" s="8">
        <f>COUNTIF(S57:S65,1)</f>
        <v>9</v>
      </c>
      <c r="T99" s="8">
        <f>COUNTIF(T57:T65,1)</f>
        <v>9</v>
      </c>
      <c r="U99" s="8">
        <f>COUNTIF(U57:U65,1)</f>
        <v>9</v>
      </c>
    </row>
    <row r="100" spans="18:21" ht="27.6" x14ac:dyDescent="0.8">
      <c r="R100" s="8" t="s">
        <v>242</v>
      </c>
      <c r="S100" s="8">
        <f>COUNTIF(S66:S71,1)</f>
        <v>3</v>
      </c>
      <c r="T100" s="8">
        <f>COUNTIF(T66:T71,1)</f>
        <v>5</v>
      </c>
      <c r="U100" s="8">
        <f>COUNTIF(U66:U71,1)</f>
        <v>3</v>
      </c>
    </row>
    <row r="101" spans="18:21" ht="27.6" x14ac:dyDescent="0.8">
      <c r="R101" s="8" t="s">
        <v>105</v>
      </c>
      <c r="S101" s="8">
        <f>COUNTIF(S72:S92,1)</f>
        <v>21</v>
      </c>
      <c r="T101" s="8">
        <f>COUNTIF(T72:T92,1)</f>
        <v>20</v>
      </c>
      <c r="U101" s="8">
        <f>COUNTIF(U72:U92,1)</f>
        <v>20</v>
      </c>
    </row>
    <row r="102" spans="18:21" ht="27.6" x14ac:dyDescent="0.8">
      <c r="R102" s="8"/>
      <c r="S102" s="8"/>
      <c r="T102" s="8"/>
      <c r="U102" s="8"/>
    </row>
  </sheetData>
  <autoFilter ref="A4:U102" xr:uid="{00000000-0009-0000-0000-000003000000}"/>
  <mergeCells count="17">
    <mergeCell ref="A93:C93"/>
    <mergeCell ref="D3:D4"/>
    <mergeCell ref="C3:C4"/>
    <mergeCell ref="B3:B4"/>
    <mergeCell ref="A3:A4"/>
    <mergeCell ref="J3:J4"/>
    <mergeCell ref="I3:I4"/>
    <mergeCell ref="D1:H1"/>
    <mergeCell ref="S1:U1"/>
    <mergeCell ref="H3:H4"/>
    <mergeCell ref="G3:G4"/>
    <mergeCell ref="F3:F4"/>
    <mergeCell ref="B2:O2"/>
    <mergeCell ref="E3:E4"/>
    <mergeCell ref="K3:N3"/>
    <mergeCell ref="O3:R3"/>
    <mergeCell ref="S3:U3"/>
  </mergeCells>
  <conditionalFormatting sqref="S5:U92">
    <cfRule type="containsText" dxfId="2" priority="1" operator="containsText" text="1">
      <formula>NOT(ISERROR(SEARCH("1",S5)))</formula>
    </cfRule>
    <cfRule type="containsText" dxfId="1" priority="2" operator="containsText" text="0">
      <formula>NOT(ISERROR(SEARCH("0",S5)))</formula>
    </cfRule>
    <cfRule type="containsText" dxfId="0" priority="3" stopIfTrue="1" operator="containsText" text="ไม่ผ่าน">
      <formula>NOT(ISERROR(SEARCH("ไม่ผ่าน",S5)))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07C3A-F2D7-4969-86D6-CF1628BF6372}">
  <dimension ref="A1:Z92"/>
  <sheetViews>
    <sheetView zoomScale="70" zoomScaleNormal="70" workbookViewId="0">
      <selection activeCell="K52" sqref="K52"/>
    </sheetView>
  </sheetViews>
  <sheetFormatPr defaultColWidth="9" defaultRowHeight="21" x14ac:dyDescent="0.4"/>
  <cols>
    <col min="1" max="1" width="4.5" style="1" customWidth="1"/>
    <col min="2" max="2" width="10" style="124" customWidth="1"/>
    <col min="3" max="3" width="5.59765625" style="124" customWidth="1"/>
    <col min="4" max="4" width="18.09765625" style="124" customWidth="1"/>
    <col min="5" max="5" width="7.19921875" style="124" customWidth="1"/>
    <col min="6" max="6" width="11" style="450" customWidth="1"/>
    <col min="7" max="7" width="14.09765625" style="450" customWidth="1"/>
    <col min="8" max="8" width="16.796875" style="153" customWidth="1"/>
    <col min="9" max="9" width="14.8984375" style="153" customWidth="1"/>
    <col min="10" max="11" width="12.59765625" style="124" customWidth="1"/>
    <col min="12" max="12" width="14.8984375" style="153" customWidth="1"/>
    <col min="13" max="13" width="11" style="450" customWidth="1"/>
    <col min="14" max="14" width="14.09765625" style="450" customWidth="1"/>
    <col min="15" max="15" width="16.8984375" style="153" customWidth="1"/>
    <col min="16" max="16" width="13.19921875" style="153" customWidth="1"/>
    <col min="17" max="18" width="12.59765625" style="124" customWidth="1"/>
    <col min="19" max="19" width="14.8984375" style="153" customWidth="1"/>
    <col min="20" max="20" width="26.8984375" style="124" customWidth="1"/>
    <col min="21" max="21" width="20.296875" style="451" customWidth="1"/>
    <col min="22" max="22" width="14.59765625" style="124" hidden="1" customWidth="1"/>
    <col min="23" max="23" width="11.19921875" style="124" hidden="1" customWidth="1"/>
    <col min="24" max="25" width="9" style="124" hidden="1" customWidth="1"/>
    <col min="26" max="26" width="18.296875" style="124" hidden="1" customWidth="1"/>
    <col min="27" max="16384" width="9" style="124"/>
  </cols>
  <sheetData>
    <row r="1" spans="1:26" x14ac:dyDescent="0.4">
      <c r="A1" s="449" t="s">
        <v>647</v>
      </c>
    </row>
    <row r="2" spans="1:26" x14ac:dyDescent="0.4">
      <c r="B2" s="449"/>
      <c r="C2" s="449"/>
      <c r="D2" s="449"/>
      <c r="E2" s="449"/>
      <c r="F2" s="452" t="s">
        <v>542</v>
      </c>
      <c r="G2" s="453"/>
      <c r="H2" s="453"/>
      <c r="I2" s="453"/>
      <c r="J2" s="453"/>
      <c r="K2" s="453"/>
      <c r="L2" s="454"/>
      <c r="M2" s="455" t="s">
        <v>543</v>
      </c>
      <c r="N2" s="455"/>
      <c r="O2" s="455"/>
      <c r="P2" s="455"/>
      <c r="Q2" s="455"/>
      <c r="R2" s="455"/>
      <c r="S2" s="455"/>
      <c r="T2" s="455"/>
      <c r="U2" s="456"/>
      <c r="V2" s="457" t="s">
        <v>544</v>
      </c>
      <c r="W2" s="458"/>
      <c r="X2" s="458"/>
      <c r="Y2" s="458"/>
      <c r="Z2" s="458"/>
    </row>
    <row r="3" spans="1:26" x14ac:dyDescent="0.4">
      <c r="A3" s="459" t="s">
        <v>313</v>
      </c>
      <c r="B3" s="460" t="s">
        <v>315</v>
      </c>
      <c r="C3" s="461" t="s">
        <v>316</v>
      </c>
      <c r="D3" s="460" t="s">
        <v>317</v>
      </c>
      <c r="E3" s="497" t="s">
        <v>648</v>
      </c>
      <c r="F3" s="455" t="s">
        <v>545</v>
      </c>
      <c r="G3" s="455"/>
      <c r="H3" s="455"/>
      <c r="I3" s="455"/>
      <c r="J3" s="462" t="s">
        <v>546</v>
      </c>
      <c r="K3" s="462"/>
      <c r="L3" s="463"/>
      <c r="M3" s="455" t="s">
        <v>545</v>
      </c>
      <c r="N3" s="455"/>
      <c r="O3" s="455"/>
      <c r="P3" s="455"/>
      <c r="Q3" s="464" t="s">
        <v>547</v>
      </c>
      <c r="R3" s="465"/>
      <c r="S3" s="465"/>
      <c r="T3" s="466"/>
      <c r="U3" s="467"/>
    </row>
    <row r="4" spans="1:26" s="477" customFormat="1" ht="42" x14ac:dyDescent="0.4">
      <c r="A4" s="468"/>
      <c r="B4" s="469"/>
      <c r="C4" s="470"/>
      <c r="D4" s="469"/>
      <c r="E4" s="498"/>
      <c r="F4" s="471" t="s">
        <v>548</v>
      </c>
      <c r="G4" s="472" t="s">
        <v>549</v>
      </c>
      <c r="H4" s="472" t="s">
        <v>486</v>
      </c>
      <c r="I4" s="473" t="s">
        <v>550</v>
      </c>
      <c r="J4" s="474" t="s">
        <v>551</v>
      </c>
      <c r="K4" s="475" t="s">
        <v>552</v>
      </c>
      <c r="L4" s="472" t="s">
        <v>553</v>
      </c>
      <c r="M4" s="471" t="s">
        <v>548</v>
      </c>
      <c r="N4" s="472" t="s">
        <v>554</v>
      </c>
      <c r="O4" s="472" t="s">
        <v>555</v>
      </c>
      <c r="P4" s="473" t="s">
        <v>550</v>
      </c>
      <c r="Q4" s="474" t="s">
        <v>551</v>
      </c>
      <c r="R4" s="475" t="s">
        <v>552</v>
      </c>
      <c r="S4" s="472" t="s">
        <v>553</v>
      </c>
      <c r="T4" s="474" t="s">
        <v>556</v>
      </c>
      <c r="U4" s="476"/>
      <c r="V4" s="477" t="s">
        <v>548</v>
      </c>
      <c r="W4" s="124" t="s">
        <v>557</v>
      </c>
      <c r="X4" s="124" t="s">
        <v>557</v>
      </c>
      <c r="Y4" s="124" t="s">
        <v>557</v>
      </c>
      <c r="Z4" s="124" t="s">
        <v>557</v>
      </c>
    </row>
    <row r="5" spans="1:26" ht="21" hidden="1" customHeight="1" x14ac:dyDescent="0.4">
      <c r="A5" s="146">
        <v>1</v>
      </c>
      <c r="B5" s="478" t="s">
        <v>170</v>
      </c>
      <c r="C5" s="479" t="s">
        <v>5</v>
      </c>
      <c r="D5" s="478" t="s">
        <v>558</v>
      </c>
      <c r="E5" s="499">
        <v>16</v>
      </c>
      <c r="F5" s="226">
        <v>2</v>
      </c>
      <c r="G5" s="480">
        <v>0.67</v>
      </c>
      <c r="H5" s="481">
        <v>-51921843.119999997</v>
      </c>
      <c r="I5" s="482"/>
      <c r="J5" s="226">
        <v>2</v>
      </c>
      <c r="K5" s="483">
        <v>71.428571428571431</v>
      </c>
      <c r="L5" s="481">
        <v>-4326820.26</v>
      </c>
      <c r="M5" s="146">
        <v>0</v>
      </c>
      <c r="N5" s="480">
        <v>0.82</v>
      </c>
      <c r="O5" s="484">
        <v>136071521.93000001</v>
      </c>
      <c r="P5" s="485"/>
      <c r="Q5" s="146">
        <v>0</v>
      </c>
      <c r="R5" s="486">
        <v>71.428571428571431</v>
      </c>
      <c r="S5" s="484">
        <v>17008940.241250001</v>
      </c>
      <c r="T5" s="487" t="s">
        <v>640</v>
      </c>
      <c r="V5" s="165" t="s">
        <v>641</v>
      </c>
      <c r="W5" s="124">
        <v>0</v>
      </c>
      <c r="X5" s="124">
        <v>0</v>
      </c>
      <c r="Y5" s="124">
        <v>1</v>
      </c>
      <c r="Z5" s="124" t="s">
        <v>642</v>
      </c>
    </row>
    <row r="6" spans="1:26" ht="21" hidden="1" customHeight="1" x14ac:dyDescent="0.4">
      <c r="A6" s="146">
        <v>2</v>
      </c>
      <c r="B6" s="478" t="s">
        <v>170</v>
      </c>
      <c r="C6" s="479" t="s">
        <v>63</v>
      </c>
      <c r="D6" s="478" t="s">
        <v>559</v>
      </c>
      <c r="E6" s="499">
        <v>6</v>
      </c>
      <c r="F6" s="226">
        <v>1</v>
      </c>
      <c r="G6" s="480">
        <v>4.0199999999999996</v>
      </c>
      <c r="H6" s="481">
        <v>-19637436.370000001</v>
      </c>
      <c r="I6" s="482"/>
      <c r="J6" s="226">
        <v>1</v>
      </c>
      <c r="K6" s="488">
        <v>14.285714285714285</v>
      </c>
      <c r="L6" s="481">
        <v>-1636453.0308333335</v>
      </c>
      <c r="M6" s="146">
        <v>1</v>
      </c>
      <c r="N6" s="480">
        <v>3.24</v>
      </c>
      <c r="O6" s="484">
        <v>-13229692.060000001</v>
      </c>
      <c r="P6" s="485"/>
      <c r="Q6" s="146">
        <v>1</v>
      </c>
      <c r="R6" s="486">
        <v>71.428571428571431</v>
      </c>
      <c r="S6" s="484">
        <v>-1653711.5075000001</v>
      </c>
      <c r="T6" s="487" t="s">
        <v>640</v>
      </c>
      <c r="V6" s="165" t="s">
        <v>641</v>
      </c>
      <c r="W6" s="124">
        <v>1</v>
      </c>
      <c r="X6" s="124">
        <v>0</v>
      </c>
      <c r="Y6" s="124">
        <v>0</v>
      </c>
      <c r="Z6" s="124" t="s">
        <v>642</v>
      </c>
    </row>
    <row r="7" spans="1:26" ht="21" hidden="1" customHeight="1" x14ac:dyDescent="0.4">
      <c r="A7" s="146">
        <v>3</v>
      </c>
      <c r="B7" s="478" t="s">
        <v>170</v>
      </c>
      <c r="C7" s="479" t="s">
        <v>64</v>
      </c>
      <c r="D7" s="478" t="s">
        <v>560</v>
      </c>
      <c r="E7" s="499">
        <v>6</v>
      </c>
      <c r="F7" s="226">
        <v>1</v>
      </c>
      <c r="G7" s="480">
        <v>5.0599999999999996</v>
      </c>
      <c r="H7" s="481">
        <v>-14448218.619999999</v>
      </c>
      <c r="I7" s="482"/>
      <c r="J7" s="226">
        <v>1</v>
      </c>
      <c r="K7" s="488">
        <v>28.571428571428569</v>
      </c>
      <c r="L7" s="481">
        <v>-1204018.2183333333</v>
      </c>
      <c r="M7" s="146">
        <v>1</v>
      </c>
      <c r="N7" s="480">
        <v>2.78</v>
      </c>
      <c r="O7" s="484">
        <v>-16691849.220000001</v>
      </c>
      <c r="P7" s="485"/>
      <c r="Q7" s="146">
        <v>1</v>
      </c>
      <c r="R7" s="488">
        <v>42.857142857142854</v>
      </c>
      <c r="S7" s="484">
        <v>-2086481.1525000001</v>
      </c>
      <c r="T7" s="487" t="s">
        <v>640</v>
      </c>
      <c r="V7" s="165" t="s">
        <v>641</v>
      </c>
      <c r="W7" s="124">
        <v>1</v>
      </c>
      <c r="X7" s="124">
        <v>0</v>
      </c>
      <c r="Y7" s="124">
        <v>0</v>
      </c>
      <c r="Z7" s="124" t="s">
        <v>642</v>
      </c>
    </row>
    <row r="8" spans="1:26" ht="21" hidden="1" customHeight="1" x14ac:dyDescent="0.4">
      <c r="A8" s="146">
        <v>4</v>
      </c>
      <c r="B8" s="478" t="s">
        <v>170</v>
      </c>
      <c r="C8" s="479" t="s">
        <v>65</v>
      </c>
      <c r="D8" s="478" t="s">
        <v>561</v>
      </c>
      <c r="E8" s="499">
        <v>5</v>
      </c>
      <c r="F8" s="226">
        <v>1</v>
      </c>
      <c r="G8" s="480">
        <v>2.81</v>
      </c>
      <c r="H8" s="481">
        <v>-13422614.66</v>
      </c>
      <c r="I8" s="482"/>
      <c r="J8" s="226">
        <v>1</v>
      </c>
      <c r="K8" s="488">
        <v>42.857142857142854</v>
      </c>
      <c r="L8" s="481">
        <v>-1118551.2216666667</v>
      </c>
      <c r="M8" s="146">
        <v>1</v>
      </c>
      <c r="N8" s="480">
        <v>1.1100000000000001</v>
      </c>
      <c r="O8" s="484">
        <v>-19545334.25</v>
      </c>
      <c r="P8" s="485"/>
      <c r="Q8" s="146">
        <v>1</v>
      </c>
      <c r="R8" s="486">
        <v>57.142857142857139</v>
      </c>
      <c r="S8" s="484">
        <v>-2443166.78125</v>
      </c>
      <c r="T8" s="487" t="s">
        <v>640</v>
      </c>
      <c r="V8" s="165" t="s">
        <v>641</v>
      </c>
      <c r="W8" s="124">
        <v>1</v>
      </c>
      <c r="X8" s="124">
        <v>0</v>
      </c>
      <c r="Y8" s="124">
        <v>0</v>
      </c>
      <c r="Z8" s="124" t="s">
        <v>642</v>
      </c>
    </row>
    <row r="9" spans="1:26" ht="21" hidden="1" customHeight="1" x14ac:dyDescent="0.4">
      <c r="A9" s="146">
        <v>5</v>
      </c>
      <c r="B9" s="478" t="s">
        <v>170</v>
      </c>
      <c r="C9" s="479" t="s">
        <v>66</v>
      </c>
      <c r="D9" s="478" t="s">
        <v>562</v>
      </c>
      <c r="E9" s="499">
        <v>5</v>
      </c>
      <c r="F9" s="226">
        <v>1</v>
      </c>
      <c r="G9" s="480">
        <v>1.57</v>
      </c>
      <c r="H9" s="481">
        <v>-8094338.2699999996</v>
      </c>
      <c r="I9" s="482"/>
      <c r="J9" s="226">
        <v>1</v>
      </c>
      <c r="K9" s="488">
        <v>42.857142857142854</v>
      </c>
      <c r="L9" s="481">
        <v>-674528.18916666659</v>
      </c>
      <c r="M9" s="146">
        <v>1</v>
      </c>
      <c r="N9" s="480">
        <v>1.18</v>
      </c>
      <c r="O9" s="484">
        <v>-4157708.22</v>
      </c>
      <c r="P9" s="485"/>
      <c r="Q9" s="146">
        <v>1</v>
      </c>
      <c r="R9" s="488">
        <v>42.857142857142854</v>
      </c>
      <c r="S9" s="484">
        <v>-519713.52750000003</v>
      </c>
      <c r="T9" s="489" t="s">
        <v>640</v>
      </c>
      <c r="V9" s="165" t="s">
        <v>641</v>
      </c>
      <c r="W9" s="124">
        <v>0</v>
      </c>
      <c r="X9" s="124">
        <v>0</v>
      </c>
      <c r="Y9" s="124">
        <v>1</v>
      </c>
      <c r="Z9" s="124" t="s">
        <v>642</v>
      </c>
    </row>
    <row r="10" spans="1:26" ht="21" hidden="1" customHeight="1" x14ac:dyDescent="0.4">
      <c r="A10" s="146">
        <v>6</v>
      </c>
      <c r="B10" s="478" t="s">
        <v>170</v>
      </c>
      <c r="C10" s="479" t="s">
        <v>67</v>
      </c>
      <c r="D10" s="478" t="s">
        <v>563</v>
      </c>
      <c r="E10" s="499">
        <v>6</v>
      </c>
      <c r="F10" s="226">
        <v>2</v>
      </c>
      <c r="G10" s="480">
        <v>0.75</v>
      </c>
      <c r="H10" s="481">
        <v>-14415871.390000001</v>
      </c>
      <c r="I10" s="482"/>
      <c r="J10" s="226">
        <v>2</v>
      </c>
      <c r="K10" s="483">
        <v>71.428571428571431</v>
      </c>
      <c r="L10" s="481">
        <v>-1201322.6158333335</v>
      </c>
      <c r="M10" s="146">
        <v>2</v>
      </c>
      <c r="N10" s="490">
        <v>0.38</v>
      </c>
      <c r="O10" s="484">
        <v>-12591736.76</v>
      </c>
      <c r="P10" s="485"/>
      <c r="Q10" s="146">
        <v>2</v>
      </c>
      <c r="R10" s="486">
        <v>71.428571428571431</v>
      </c>
      <c r="S10" s="484">
        <v>-1573967.095</v>
      </c>
      <c r="T10" s="489" t="s">
        <v>643</v>
      </c>
      <c r="V10" s="165" t="s">
        <v>641</v>
      </c>
      <c r="W10" s="124">
        <v>0</v>
      </c>
      <c r="X10" s="124">
        <v>0</v>
      </c>
      <c r="Y10" s="124">
        <v>0</v>
      </c>
      <c r="Z10" s="124" t="s">
        <v>644</v>
      </c>
    </row>
    <row r="11" spans="1:26" ht="21" hidden="1" customHeight="1" x14ac:dyDescent="0.4">
      <c r="A11" s="146">
        <v>7</v>
      </c>
      <c r="B11" s="478" t="s">
        <v>170</v>
      </c>
      <c r="C11" s="479" t="s">
        <v>68</v>
      </c>
      <c r="D11" s="478" t="s">
        <v>564</v>
      </c>
      <c r="E11" s="499">
        <v>6</v>
      </c>
      <c r="F11" s="226">
        <v>1</v>
      </c>
      <c r="G11" s="480">
        <v>3.97</v>
      </c>
      <c r="H11" s="481">
        <v>-19508749.859999999</v>
      </c>
      <c r="I11" s="482"/>
      <c r="J11" s="226">
        <v>1</v>
      </c>
      <c r="K11" s="483">
        <v>57.142857142857139</v>
      </c>
      <c r="L11" s="481">
        <v>-1625729.155</v>
      </c>
      <c r="M11" s="146">
        <v>1</v>
      </c>
      <c r="N11" s="480">
        <v>1.62</v>
      </c>
      <c r="O11" s="484">
        <v>-18680736.469999999</v>
      </c>
      <c r="P11" s="485"/>
      <c r="Q11" s="146">
        <v>1</v>
      </c>
      <c r="R11" s="486">
        <v>71.428571428571431</v>
      </c>
      <c r="S11" s="484">
        <v>-2335092.0587499999</v>
      </c>
      <c r="T11" s="487" t="s">
        <v>640</v>
      </c>
      <c r="V11" s="165" t="s">
        <v>641</v>
      </c>
      <c r="W11" s="124">
        <v>1</v>
      </c>
      <c r="X11" s="124">
        <v>0</v>
      </c>
      <c r="Y11" s="124">
        <v>0</v>
      </c>
      <c r="Z11" s="124" t="s">
        <v>642</v>
      </c>
    </row>
    <row r="12" spans="1:26" ht="21" hidden="1" customHeight="1" x14ac:dyDescent="0.4">
      <c r="A12" s="146">
        <v>8</v>
      </c>
      <c r="B12" s="478" t="s">
        <v>170</v>
      </c>
      <c r="C12" s="479" t="s">
        <v>69</v>
      </c>
      <c r="D12" s="478" t="s">
        <v>565</v>
      </c>
      <c r="E12" s="499">
        <v>12</v>
      </c>
      <c r="F12" s="226">
        <v>1</v>
      </c>
      <c r="G12" s="480">
        <v>1.61</v>
      </c>
      <c r="H12" s="481">
        <v>-26915093.91</v>
      </c>
      <c r="I12" s="482"/>
      <c r="J12" s="226">
        <v>1</v>
      </c>
      <c r="K12" s="488">
        <v>28.571428571428569</v>
      </c>
      <c r="L12" s="481">
        <v>-2242924.4925000002</v>
      </c>
      <c r="M12" s="146">
        <v>2</v>
      </c>
      <c r="N12" s="480">
        <v>0.52</v>
      </c>
      <c r="O12" s="484">
        <v>-29281248.719999999</v>
      </c>
      <c r="P12" s="485"/>
      <c r="Q12" s="146">
        <v>2</v>
      </c>
      <c r="R12" s="486">
        <v>57.142857142857139</v>
      </c>
      <c r="S12" s="484">
        <v>-3660156.09</v>
      </c>
      <c r="T12" s="487" t="s">
        <v>640</v>
      </c>
      <c r="V12" s="165" t="s">
        <v>641</v>
      </c>
      <c r="W12" s="124">
        <v>1</v>
      </c>
      <c r="X12" s="124">
        <v>0</v>
      </c>
      <c r="Y12" s="124">
        <v>0</v>
      </c>
      <c r="Z12" s="124" t="s">
        <v>642</v>
      </c>
    </row>
    <row r="13" spans="1:26" ht="21" hidden="1" customHeight="1" x14ac:dyDescent="0.4">
      <c r="A13" s="146">
        <v>9</v>
      </c>
      <c r="B13" s="478" t="s">
        <v>170</v>
      </c>
      <c r="C13" s="479" t="s">
        <v>70</v>
      </c>
      <c r="D13" s="478" t="s">
        <v>566</v>
      </c>
      <c r="E13" s="499">
        <v>6</v>
      </c>
      <c r="F13" s="226">
        <v>1</v>
      </c>
      <c r="G13" s="480">
        <v>3.65</v>
      </c>
      <c r="H13" s="481">
        <v>-6963504.96</v>
      </c>
      <c r="I13" s="482"/>
      <c r="J13" s="226">
        <v>1</v>
      </c>
      <c r="K13" s="483">
        <v>57.142857142857139</v>
      </c>
      <c r="L13" s="481">
        <v>-580292.07999999996</v>
      </c>
      <c r="M13" s="146">
        <v>1</v>
      </c>
      <c r="N13" s="480">
        <v>1.62</v>
      </c>
      <c r="O13" s="484">
        <v>-11841741.92</v>
      </c>
      <c r="P13" s="485"/>
      <c r="Q13" s="146">
        <v>1</v>
      </c>
      <c r="R13" s="486">
        <v>71.428571428571431</v>
      </c>
      <c r="S13" s="484">
        <v>-1480217.74</v>
      </c>
      <c r="T13" s="489" t="s">
        <v>640</v>
      </c>
      <c r="V13" s="165" t="s">
        <v>641</v>
      </c>
      <c r="W13" s="124">
        <v>1</v>
      </c>
      <c r="X13" s="124">
        <v>0</v>
      </c>
      <c r="Y13" s="124">
        <v>0</v>
      </c>
      <c r="Z13" s="124" t="s">
        <v>642</v>
      </c>
    </row>
    <row r="14" spans="1:26" ht="21" hidden="1" customHeight="1" x14ac:dyDescent="0.4">
      <c r="A14" s="146">
        <v>10</v>
      </c>
      <c r="B14" s="478" t="s">
        <v>170</v>
      </c>
      <c r="C14" s="479" t="s">
        <v>71</v>
      </c>
      <c r="D14" s="478" t="s">
        <v>567</v>
      </c>
      <c r="E14" s="499">
        <v>6</v>
      </c>
      <c r="F14" s="226">
        <v>1</v>
      </c>
      <c r="G14" s="480">
        <v>4.07</v>
      </c>
      <c r="H14" s="481">
        <v>-26212531.469999999</v>
      </c>
      <c r="I14" s="482"/>
      <c r="J14" s="226">
        <v>1</v>
      </c>
      <c r="K14" s="488">
        <v>28.571428571428569</v>
      </c>
      <c r="L14" s="481">
        <v>-2184377.6225000001</v>
      </c>
      <c r="M14" s="146">
        <v>1</v>
      </c>
      <c r="N14" s="480">
        <v>1.32</v>
      </c>
      <c r="O14" s="484">
        <v>-18072990.57</v>
      </c>
      <c r="P14" s="485"/>
      <c r="Q14" s="146">
        <v>1</v>
      </c>
      <c r="R14" s="486">
        <v>85.714285714285708</v>
      </c>
      <c r="S14" s="484">
        <v>-2259123.82125</v>
      </c>
      <c r="T14" s="487" t="s">
        <v>640</v>
      </c>
      <c r="V14" s="165" t="s">
        <v>641</v>
      </c>
      <c r="W14" s="124">
        <v>1</v>
      </c>
      <c r="X14" s="124">
        <v>0</v>
      </c>
      <c r="Y14" s="124">
        <v>0</v>
      </c>
      <c r="Z14" s="124" t="s">
        <v>642</v>
      </c>
    </row>
    <row r="15" spans="1:26" ht="21" hidden="1" customHeight="1" x14ac:dyDescent="0.4">
      <c r="A15" s="146">
        <v>11</v>
      </c>
      <c r="B15" s="478" t="s">
        <v>170</v>
      </c>
      <c r="C15" s="479" t="s">
        <v>76</v>
      </c>
      <c r="D15" s="478" t="s">
        <v>568</v>
      </c>
      <c r="E15" s="499">
        <v>13</v>
      </c>
      <c r="F15" s="226">
        <v>7</v>
      </c>
      <c r="G15" s="490">
        <v>0.21</v>
      </c>
      <c r="H15" s="481">
        <v>-19859450.609999999</v>
      </c>
      <c r="I15" s="491" t="s">
        <v>569</v>
      </c>
      <c r="J15" s="226">
        <v>7</v>
      </c>
      <c r="K15" s="483">
        <v>71.428571428571431</v>
      </c>
      <c r="L15" s="481">
        <v>-1654954.2175</v>
      </c>
      <c r="M15" s="146">
        <v>2</v>
      </c>
      <c r="N15" s="490">
        <v>0.21</v>
      </c>
      <c r="O15" s="484">
        <v>-1205473.46</v>
      </c>
      <c r="P15" s="485"/>
      <c r="Q15" s="146">
        <v>2</v>
      </c>
      <c r="R15" s="486">
        <v>85.714285714285708</v>
      </c>
      <c r="S15" s="484">
        <v>-150684.1825</v>
      </c>
      <c r="T15" s="487" t="s">
        <v>640</v>
      </c>
      <c r="V15" s="165" t="s">
        <v>641</v>
      </c>
      <c r="W15" s="124">
        <v>1</v>
      </c>
      <c r="X15" s="124">
        <v>0</v>
      </c>
      <c r="Y15" s="124">
        <v>0</v>
      </c>
      <c r="Z15" s="124" t="s">
        <v>642</v>
      </c>
    </row>
    <row r="16" spans="1:26" ht="21" hidden="1" customHeight="1" x14ac:dyDescent="0.4">
      <c r="A16" s="146">
        <v>12</v>
      </c>
      <c r="B16" s="478" t="s">
        <v>170</v>
      </c>
      <c r="C16" s="479" t="s">
        <v>87</v>
      </c>
      <c r="D16" s="478" t="s">
        <v>570</v>
      </c>
      <c r="E16" s="499">
        <v>2</v>
      </c>
      <c r="F16" s="226">
        <v>6</v>
      </c>
      <c r="G16" s="490">
        <v>0.49</v>
      </c>
      <c r="H16" s="481">
        <v>-4988184.58</v>
      </c>
      <c r="I16" s="492" t="s">
        <v>569</v>
      </c>
      <c r="J16" s="226">
        <v>6</v>
      </c>
      <c r="K16" s="488">
        <v>42.857142857142854</v>
      </c>
      <c r="L16" s="481">
        <v>-415682.04833333334</v>
      </c>
      <c r="M16" s="146">
        <v>4</v>
      </c>
      <c r="N16" s="490">
        <v>0.31</v>
      </c>
      <c r="O16" s="484">
        <v>-1744766.13</v>
      </c>
      <c r="P16" s="493" t="s">
        <v>571</v>
      </c>
      <c r="Q16" s="146">
        <v>4</v>
      </c>
      <c r="R16" s="486">
        <v>71.428571428571431</v>
      </c>
      <c r="S16" s="484">
        <v>-218095.76624999999</v>
      </c>
      <c r="T16" s="494" t="s">
        <v>645</v>
      </c>
      <c r="V16" s="165" t="s">
        <v>646</v>
      </c>
      <c r="W16" s="124">
        <v>1</v>
      </c>
      <c r="X16" s="124">
        <v>0</v>
      </c>
      <c r="Y16" s="124">
        <v>0</v>
      </c>
      <c r="Z16" s="124" t="s">
        <v>642</v>
      </c>
    </row>
    <row r="17" spans="1:26" ht="21" hidden="1" customHeight="1" x14ac:dyDescent="0.4">
      <c r="A17" s="146">
        <v>13</v>
      </c>
      <c r="B17" s="478" t="s">
        <v>89</v>
      </c>
      <c r="C17" s="479" t="s">
        <v>37</v>
      </c>
      <c r="D17" s="495" t="s">
        <v>89</v>
      </c>
      <c r="E17" s="500">
        <v>16</v>
      </c>
      <c r="F17" s="226">
        <v>1</v>
      </c>
      <c r="G17" s="480">
        <v>1.42</v>
      </c>
      <c r="H17" s="481">
        <v>-10915922.550000001</v>
      </c>
      <c r="I17" s="482"/>
      <c r="J17" s="226">
        <v>1</v>
      </c>
      <c r="K17" s="483">
        <v>57.142857142857139</v>
      </c>
      <c r="L17" s="481">
        <v>-909660.21250000002</v>
      </c>
      <c r="M17" s="146">
        <v>1</v>
      </c>
      <c r="N17" s="480">
        <v>1.29</v>
      </c>
      <c r="O17" s="484">
        <v>16187648.51</v>
      </c>
      <c r="P17" s="485"/>
      <c r="Q17" s="146">
        <v>1</v>
      </c>
      <c r="R17" s="488">
        <v>42.857142857142854</v>
      </c>
      <c r="S17" s="484">
        <v>2023456.06375</v>
      </c>
      <c r="T17" s="489" t="s">
        <v>643</v>
      </c>
      <c r="V17" s="165" t="s">
        <v>641</v>
      </c>
      <c r="W17" s="124">
        <v>0</v>
      </c>
      <c r="X17" s="124">
        <v>0</v>
      </c>
      <c r="Y17" s="124">
        <v>0</v>
      </c>
      <c r="Z17" s="124" t="s">
        <v>644</v>
      </c>
    </row>
    <row r="18" spans="1:26" ht="21" hidden="1" customHeight="1" x14ac:dyDescent="0.4">
      <c r="A18" s="146">
        <v>14</v>
      </c>
      <c r="B18" s="478" t="s">
        <v>89</v>
      </c>
      <c r="C18" s="479" t="s">
        <v>38</v>
      </c>
      <c r="D18" s="495" t="s">
        <v>572</v>
      </c>
      <c r="E18" s="500">
        <v>6</v>
      </c>
      <c r="F18" s="226">
        <v>1</v>
      </c>
      <c r="G18" s="480">
        <v>2.8</v>
      </c>
      <c r="H18" s="481">
        <v>-27781624.260000002</v>
      </c>
      <c r="I18" s="482"/>
      <c r="J18" s="226">
        <v>1</v>
      </c>
      <c r="K18" s="483">
        <v>85.714285714285708</v>
      </c>
      <c r="L18" s="481">
        <v>-2315135.355</v>
      </c>
      <c r="M18" s="146">
        <v>1</v>
      </c>
      <c r="N18" s="480">
        <v>1.48</v>
      </c>
      <c r="O18" s="484">
        <v>-11507508.210000001</v>
      </c>
      <c r="P18" s="485"/>
      <c r="Q18" s="146">
        <v>1</v>
      </c>
      <c r="R18" s="486">
        <v>100</v>
      </c>
      <c r="S18" s="484">
        <v>-1438438.5262500001</v>
      </c>
      <c r="T18" s="487" t="s">
        <v>640</v>
      </c>
      <c r="V18" s="165" t="s">
        <v>641</v>
      </c>
      <c r="W18" s="124">
        <v>1</v>
      </c>
      <c r="X18" s="124">
        <v>0</v>
      </c>
      <c r="Y18" s="124">
        <v>0</v>
      </c>
      <c r="Z18" s="124" t="s">
        <v>642</v>
      </c>
    </row>
    <row r="19" spans="1:26" ht="21" hidden="1" customHeight="1" x14ac:dyDescent="0.4">
      <c r="A19" s="146">
        <v>15</v>
      </c>
      <c r="B19" s="478" t="s">
        <v>89</v>
      </c>
      <c r="C19" s="479" t="s">
        <v>40</v>
      </c>
      <c r="D19" s="495" t="s">
        <v>573</v>
      </c>
      <c r="E19" s="500">
        <v>9</v>
      </c>
      <c r="F19" s="226">
        <v>3</v>
      </c>
      <c r="G19" s="480">
        <v>0.63</v>
      </c>
      <c r="H19" s="481">
        <v>-17716002.510000002</v>
      </c>
      <c r="I19" s="482"/>
      <c r="J19" s="226">
        <v>3</v>
      </c>
      <c r="K19" s="483">
        <v>85.714285714285708</v>
      </c>
      <c r="L19" s="481">
        <v>-1476333.5425000002</v>
      </c>
      <c r="M19" s="146">
        <v>2</v>
      </c>
      <c r="N19" s="490">
        <v>0.39</v>
      </c>
      <c r="O19" s="484">
        <v>-8719430.9299999997</v>
      </c>
      <c r="P19" s="485"/>
      <c r="Q19" s="146">
        <v>2</v>
      </c>
      <c r="R19" s="486">
        <v>85.714285714285708</v>
      </c>
      <c r="S19" s="484">
        <v>-1089928.86625</v>
      </c>
      <c r="T19" s="487" t="s">
        <v>640</v>
      </c>
      <c r="V19" s="165" t="s">
        <v>641</v>
      </c>
      <c r="W19" s="124">
        <v>0</v>
      </c>
      <c r="X19" s="124">
        <v>0</v>
      </c>
      <c r="Y19" s="124">
        <v>1</v>
      </c>
      <c r="Z19" s="124" t="s">
        <v>642</v>
      </c>
    </row>
    <row r="20" spans="1:26" ht="21" hidden="1" customHeight="1" x14ac:dyDescent="0.4">
      <c r="A20" s="146">
        <v>16</v>
      </c>
      <c r="B20" s="478" t="s">
        <v>89</v>
      </c>
      <c r="C20" s="479" t="s">
        <v>43</v>
      </c>
      <c r="D20" s="495" t="s">
        <v>574</v>
      </c>
      <c r="E20" s="500">
        <v>13</v>
      </c>
      <c r="F20" s="226">
        <v>1</v>
      </c>
      <c r="G20" s="480">
        <v>1.1299999999999999</v>
      </c>
      <c r="H20" s="481">
        <v>-17902420.850000001</v>
      </c>
      <c r="I20" s="482"/>
      <c r="J20" s="226">
        <v>1</v>
      </c>
      <c r="K20" s="483">
        <v>57.142857142857139</v>
      </c>
      <c r="L20" s="481">
        <v>-1491868.4041666668</v>
      </c>
      <c r="M20" s="146">
        <v>1</v>
      </c>
      <c r="N20" s="480">
        <v>0.82</v>
      </c>
      <c r="O20" s="484">
        <v>-2487968.11</v>
      </c>
      <c r="P20" s="485"/>
      <c r="Q20" s="146">
        <v>1</v>
      </c>
      <c r="R20" s="488">
        <v>28.571428571428569</v>
      </c>
      <c r="S20" s="484">
        <v>-310996.01374999998</v>
      </c>
      <c r="T20" s="489" t="s">
        <v>643</v>
      </c>
      <c r="V20" s="165" t="s">
        <v>641</v>
      </c>
      <c r="W20" s="124">
        <v>0</v>
      </c>
      <c r="X20" s="124">
        <v>0</v>
      </c>
      <c r="Y20" s="124">
        <v>0</v>
      </c>
      <c r="Z20" s="124" t="s">
        <v>644</v>
      </c>
    </row>
    <row r="21" spans="1:26" ht="21" hidden="1" customHeight="1" x14ac:dyDescent="0.4">
      <c r="A21" s="146">
        <v>17</v>
      </c>
      <c r="B21" s="478" t="s">
        <v>89</v>
      </c>
      <c r="C21" s="479" t="s">
        <v>44</v>
      </c>
      <c r="D21" s="495" t="s">
        <v>575</v>
      </c>
      <c r="E21" s="500">
        <v>6</v>
      </c>
      <c r="F21" s="226">
        <v>1</v>
      </c>
      <c r="G21" s="480">
        <v>3.3</v>
      </c>
      <c r="H21" s="481">
        <v>-19973062.289999999</v>
      </c>
      <c r="I21" s="482"/>
      <c r="J21" s="226">
        <v>1</v>
      </c>
      <c r="K21" s="483">
        <v>71.428571428571431</v>
      </c>
      <c r="L21" s="481">
        <v>-1664421.8574999999</v>
      </c>
      <c r="M21" s="146">
        <v>1</v>
      </c>
      <c r="N21" s="480">
        <v>1.61</v>
      </c>
      <c r="O21" s="484">
        <v>-12562151.310000001</v>
      </c>
      <c r="P21" s="485"/>
      <c r="Q21" s="146">
        <v>1</v>
      </c>
      <c r="R21" s="486">
        <v>85.714285714285708</v>
      </c>
      <c r="S21" s="484">
        <v>-1570268.9137500001</v>
      </c>
      <c r="T21" s="487" t="s">
        <v>640</v>
      </c>
      <c r="V21" s="165" t="s">
        <v>641</v>
      </c>
      <c r="W21" s="124">
        <v>1</v>
      </c>
      <c r="X21" s="124">
        <v>0</v>
      </c>
      <c r="Y21" s="124">
        <v>0</v>
      </c>
      <c r="Z21" s="124" t="s">
        <v>642</v>
      </c>
    </row>
    <row r="22" spans="1:26" ht="21" hidden="1" customHeight="1" x14ac:dyDescent="0.4">
      <c r="A22" s="146">
        <v>18</v>
      </c>
      <c r="B22" s="478" t="s">
        <v>89</v>
      </c>
      <c r="C22" s="479" t="s">
        <v>45</v>
      </c>
      <c r="D22" s="495" t="s">
        <v>576</v>
      </c>
      <c r="E22" s="500">
        <v>6</v>
      </c>
      <c r="F22" s="226">
        <v>1</v>
      </c>
      <c r="G22" s="480">
        <v>2.36</v>
      </c>
      <c r="H22" s="481">
        <v>-6659812.7199999997</v>
      </c>
      <c r="I22" s="482"/>
      <c r="J22" s="226">
        <v>1</v>
      </c>
      <c r="K22" s="483">
        <v>57.142857142857139</v>
      </c>
      <c r="L22" s="481">
        <v>-554984.39333333331</v>
      </c>
      <c r="M22" s="146">
        <v>0</v>
      </c>
      <c r="N22" s="480">
        <v>2.09</v>
      </c>
      <c r="O22" s="484">
        <v>6375724.8600000003</v>
      </c>
      <c r="P22" s="485"/>
      <c r="Q22" s="146">
        <v>0</v>
      </c>
      <c r="R22" s="486">
        <v>57.142857142857139</v>
      </c>
      <c r="S22" s="484">
        <v>796965.60750000004</v>
      </c>
      <c r="T22" s="487" t="s">
        <v>640</v>
      </c>
      <c r="V22" s="165" t="s">
        <v>641</v>
      </c>
      <c r="W22" s="124">
        <v>0</v>
      </c>
      <c r="X22" s="124">
        <v>0</v>
      </c>
      <c r="Y22" s="124">
        <v>1</v>
      </c>
      <c r="Z22" s="124" t="s">
        <v>642</v>
      </c>
    </row>
    <row r="23" spans="1:26" ht="21" hidden="1" customHeight="1" x14ac:dyDescent="0.4">
      <c r="A23" s="146">
        <v>19</v>
      </c>
      <c r="B23" s="478" t="s">
        <v>89</v>
      </c>
      <c r="C23" s="479" t="s">
        <v>46</v>
      </c>
      <c r="D23" s="495" t="s">
        <v>577</v>
      </c>
      <c r="E23" s="500">
        <v>6</v>
      </c>
      <c r="F23" s="226">
        <v>1</v>
      </c>
      <c r="G23" s="480">
        <v>2.11</v>
      </c>
      <c r="H23" s="481">
        <v>-21322040.710000001</v>
      </c>
      <c r="I23" s="482"/>
      <c r="J23" s="226">
        <v>1</v>
      </c>
      <c r="K23" s="483">
        <v>57.142857142857139</v>
      </c>
      <c r="L23" s="481">
        <v>-1776836.7258333333</v>
      </c>
      <c r="M23" s="146">
        <v>1</v>
      </c>
      <c r="N23" s="480">
        <v>0.85</v>
      </c>
      <c r="O23" s="484">
        <v>-9853546.9800000004</v>
      </c>
      <c r="P23" s="485"/>
      <c r="Q23" s="146">
        <v>1</v>
      </c>
      <c r="R23" s="486">
        <v>71.428571428571431</v>
      </c>
      <c r="S23" s="484">
        <v>-1231693.3725000001</v>
      </c>
      <c r="T23" s="487" t="s">
        <v>640</v>
      </c>
      <c r="V23" s="165" t="s">
        <v>641</v>
      </c>
      <c r="W23" s="124">
        <v>1</v>
      </c>
      <c r="X23" s="124">
        <v>0</v>
      </c>
      <c r="Y23" s="124">
        <v>0</v>
      </c>
      <c r="Z23" s="124" t="s">
        <v>642</v>
      </c>
    </row>
    <row r="24" spans="1:26" ht="21" hidden="1" customHeight="1" x14ac:dyDescent="0.4">
      <c r="A24" s="146">
        <v>20</v>
      </c>
      <c r="B24" s="478" t="s">
        <v>89</v>
      </c>
      <c r="C24" s="479" t="s">
        <v>47</v>
      </c>
      <c r="D24" s="495" t="s">
        <v>578</v>
      </c>
      <c r="E24" s="500">
        <v>2</v>
      </c>
      <c r="F24" s="226">
        <v>6</v>
      </c>
      <c r="G24" s="480">
        <v>0.59</v>
      </c>
      <c r="H24" s="481">
        <v>-15788085.5</v>
      </c>
      <c r="I24" s="493" t="s">
        <v>571</v>
      </c>
      <c r="J24" s="226">
        <v>6</v>
      </c>
      <c r="K24" s="483">
        <v>85.714285714285708</v>
      </c>
      <c r="L24" s="481">
        <v>-1315673.7916666667</v>
      </c>
      <c r="M24" s="146">
        <v>3</v>
      </c>
      <c r="N24" s="490">
        <v>0.25</v>
      </c>
      <c r="O24" s="484">
        <v>-4529537.45</v>
      </c>
      <c r="P24" s="485"/>
      <c r="Q24" s="146">
        <v>3</v>
      </c>
      <c r="R24" s="486">
        <v>71.428571428571431</v>
      </c>
      <c r="S24" s="484">
        <v>-566192.18125000002</v>
      </c>
      <c r="T24" s="489" t="s">
        <v>643</v>
      </c>
      <c r="V24" s="165" t="s">
        <v>641</v>
      </c>
      <c r="W24" s="124">
        <v>0</v>
      </c>
      <c r="X24" s="124">
        <v>0</v>
      </c>
      <c r="Y24" s="124">
        <v>0</v>
      </c>
      <c r="Z24" s="124" t="s">
        <v>644</v>
      </c>
    </row>
    <row r="25" spans="1:26" ht="21" hidden="1" customHeight="1" x14ac:dyDescent="0.4">
      <c r="A25" s="146">
        <v>21</v>
      </c>
      <c r="B25" s="478" t="s">
        <v>127</v>
      </c>
      <c r="C25" s="479" t="s">
        <v>2</v>
      </c>
      <c r="D25" s="495" t="s">
        <v>127</v>
      </c>
      <c r="E25" s="500">
        <v>17</v>
      </c>
      <c r="F25" s="226">
        <v>1</v>
      </c>
      <c r="G25" s="480">
        <v>0.56999999999999995</v>
      </c>
      <c r="H25" s="481">
        <v>43974917.259999998</v>
      </c>
      <c r="I25" s="482"/>
      <c r="J25" s="226">
        <v>1</v>
      </c>
      <c r="K25" s="483">
        <v>71.428571428571431</v>
      </c>
      <c r="L25" s="481">
        <v>3664576.438333333</v>
      </c>
      <c r="M25" s="146">
        <v>1</v>
      </c>
      <c r="N25" s="480">
        <v>0.76</v>
      </c>
      <c r="O25" s="484">
        <v>618817390.61000001</v>
      </c>
      <c r="P25" s="485"/>
      <c r="Q25" s="146">
        <v>1</v>
      </c>
      <c r="R25" s="486">
        <v>57.142857142857139</v>
      </c>
      <c r="S25" s="484">
        <v>77352173.826250002</v>
      </c>
      <c r="T25" s="489" t="s">
        <v>643</v>
      </c>
      <c r="V25" s="165" t="s">
        <v>641</v>
      </c>
      <c r="W25" s="124">
        <v>0</v>
      </c>
      <c r="X25" s="124">
        <v>0</v>
      </c>
      <c r="Y25" s="124">
        <v>0</v>
      </c>
      <c r="Z25" s="124" t="s">
        <v>644</v>
      </c>
    </row>
    <row r="26" spans="1:26" ht="21" hidden="1" customHeight="1" x14ac:dyDescent="0.4">
      <c r="A26" s="146">
        <v>22</v>
      </c>
      <c r="B26" s="478" t="s">
        <v>127</v>
      </c>
      <c r="C26" s="479" t="s">
        <v>27</v>
      </c>
      <c r="D26" s="495" t="s">
        <v>579</v>
      </c>
      <c r="E26" s="500">
        <v>5</v>
      </c>
      <c r="F26" s="226">
        <v>1</v>
      </c>
      <c r="G26" s="480">
        <v>6.74</v>
      </c>
      <c r="H26" s="481">
        <v>-767676.77</v>
      </c>
      <c r="I26" s="482"/>
      <c r="J26" s="226">
        <v>1</v>
      </c>
      <c r="K26" s="483">
        <v>100</v>
      </c>
      <c r="L26" s="481">
        <v>-63973.064166666671</v>
      </c>
      <c r="M26" s="146">
        <v>1</v>
      </c>
      <c r="N26" s="480">
        <v>2.57</v>
      </c>
      <c r="O26" s="484">
        <v>-4999122.13</v>
      </c>
      <c r="P26" s="485"/>
      <c r="Q26" s="146">
        <v>1</v>
      </c>
      <c r="R26" s="486">
        <v>100</v>
      </c>
      <c r="S26" s="484">
        <v>-624890.26624999999</v>
      </c>
      <c r="T26" s="487" t="s">
        <v>640</v>
      </c>
      <c r="V26" s="165" t="s">
        <v>641</v>
      </c>
      <c r="W26" s="124">
        <v>0</v>
      </c>
      <c r="X26" s="124">
        <v>1</v>
      </c>
      <c r="Y26" s="124">
        <v>0</v>
      </c>
      <c r="Z26" s="124" t="s">
        <v>642</v>
      </c>
    </row>
    <row r="27" spans="1:26" ht="21" hidden="1" customHeight="1" x14ac:dyDescent="0.4">
      <c r="A27" s="146">
        <v>23</v>
      </c>
      <c r="B27" s="478" t="s">
        <v>127</v>
      </c>
      <c r="C27" s="479" t="s">
        <v>28</v>
      </c>
      <c r="D27" s="495" t="s">
        <v>580</v>
      </c>
      <c r="E27" s="500">
        <v>6</v>
      </c>
      <c r="F27" s="226">
        <v>6</v>
      </c>
      <c r="G27" s="490">
        <v>0.24</v>
      </c>
      <c r="H27" s="481">
        <v>-19577053.91</v>
      </c>
      <c r="I27" s="492" t="s">
        <v>569</v>
      </c>
      <c r="J27" s="226">
        <v>6</v>
      </c>
      <c r="K27" s="483">
        <v>71.428571428571431</v>
      </c>
      <c r="L27" s="481">
        <v>-1631421.1591666667</v>
      </c>
      <c r="M27" s="146">
        <v>2</v>
      </c>
      <c r="N27" s="480">
        <v>0.54</v>
      </c>
      <c r="O27" s="484">
        <v>3728494.09</v>
      </c>
      <c r="P27" s="485"/>
      <c r="Q27" s="146">
        <v>2</v>
      </c>
      <c r="R27" s="486">
        <v>71.428571428571431</v>
      </c>
      <c r="S27" s="484">
        <v>466061.76124999998</v>
      </c>
      <c r="T27" s="487" t="s">
        <v>640</v>
      </c>
      <c r="V27" s="165" t="s">
        <v>641</v>
      </c>
      <c r="W27" s="124">
        <v>0</v>
      </c>
      <c r="X27" s="124">
        <v>0</v>
      </c>
      <c r="Y27" s="124">
        <v>1</v>
      </c>
      <c r="Z27" s="124" t="s">
        <v>642</v>
      </c>
    </row>
    <row r="28" spans="1:26" ht="21" hidden="1" customHeight="1" x14ac:dyDescent="0.4">
      <c r="A28" s="146">
        <v>24</v>
      </c>
      <c r="B28" s="478" t="s">
        <v>127</v>
      </c>
      <c r="C28" s="479" t="s">
        <v>29</v>
      </c>
      <c r="D28" s="495" t="s">
        <v>581</v>
      </c>
      <c r="E28" s="500">
        <v>6</v>
      </c>
      <c r="F28" s="226">
        <v>1</v>
      </c>
      <c r="G28" s="480">
        <v>1.04</v>
      </c>
      <c r="H28" s="481">
        <v>-1895952.66</v>
      </c>
      <c r="I28" s="482"/>
      <c r="J28" s="226">
        <v>1</v>
      </c>
      <c r="K28" s="483">
        <v>71.428571428571431</v>
      </c>
      <c r="L28" s="481">
        <v>-157996.05499999999</v>
      </c>
      <c r="M28" s="146">
        <v>0</v>
      </c>
      <c r="N28" s="480">
        <v>1.0900000000000001</v>
      </c>
      <c r="O28" s="484">
        <v>8303657.6900000004</v>
      </c>
      <c r="P28" s="485"/>
      <c r="Q28" s="146">
        <v>0</v>
      </c>
      <c r="R28" s="486">
        <v>85.714285714285708</v>
      </c>
      <c r="S28" s="484">
        <v>1037957.2112500001</v>
      </c>
      <c r="T28" s="487" t="s">
        <v>640</v>
      </c>
      <c r="V28" s="165" t="s">
        <v>641</v>
      </c>
      <c r="W28" s="124">
        <v>1</v>
      </c>
      <c r="X28" s="124">
        <v>0</v>
      </c>
      <c r="Y28" s="124">
        <v>0</v>
      </c>
      <c r="Z28" s="124" t="s">
        <v>642</v>
      </c>
    </row>
    <row r="29" spans="1:26" ht="21" hidden="1" customHeight="1" x14ac:dyDescent="0.4">
      <c r="A29" s="146">
        <v>25</v>
      </c>
      <c r="B29" s="478" t="s">
        <v>127</v>
      </c>
      <c r="C29" s="479" t="s">
        <v>30</v>
      </c>
      <c r="D29" s="495" t="s">
        <v>582</v>
      </c>
      <c r="E29" s="500">
        <v>2</v>
      </c>
      <c r="F29" s="226">
        <v>6</v>
      </c>
      <c r="G29" s="480">
        <v>0.55000000000000004</v>
      </c>
      <c r="H29" s="481">
        <v>-12373731.99</v>
      </c>
      <c r="I29" s="493" t="s">
        <v>571</v>
      </c>
      <c r="J29" s="226">
        <v>6</v>
      </c>
      <c r="K29" s="483">
        <v>71.428571428571431</v>
      </c>
      <c r="L29" s="481">
        <v>-1031144.3325</v>
      </c>
      <c r="M29" s="146">
        <v>3</v>
      </c>
      <c r="N29" s="490">
        <v>0.18</v>
      </c>
      <c r="O29" s="484">
        <v>-281817.14</v>
      </c>
      <c r="P29" s="485"/>
      <c r="Q29" s="146">
        <v>3</v>
      </c>
      <c r="R29" s="486">
        <v>71.428571428571431</v>
      </c>
      <c r="S29" s="484">
        <v>-35227.142500000002</v>
      </c>
      <c r="T29" s="487" t="s">
        <v>640</v>
      </c>
      <c r="V29" s="165" t="s">
        <v>641</v>
      </c>
      <c r="W29" s="124">
        <v>0</v>
      </c>
      <c r="X29" s="124">
        <v>0</v>
      </c>
      <c r="Y29" s="124">
        <v>1</v>
      </c>
      <c r="Z29" s="124" t="s">
        <v>642</v>
      </c>
    </row>
    <row r="30" spans="1:26" ht="21" hidden="1" customHeight="1" x14ac:dyDescent="0.4">
      <c r="A30" s="146">
        <v>26</v>
      </c>
      <c r="B30" s="478" t="s">
        <v>127</v>
      </c>
      <c r="C30" s="479" t="s">
        <v>31</v>
      </c>
      <c r="D30" s="495" t="s">
        <v>583</v>
      </c>
      <c r="E30" s="500">
        <v>5</v>
      </c>
      <c r="F30" s="226">
        <v>1</v>
      </c>
      <c r="G30" s="480">
        <v>2.56</v>
      </c>
      <c r="H30" s="481">
        <v>-4185810.25</v>
      </c>
      <c r="I30" s="482"/>
      <c r="J30" s="226">
        <v>1</v>
      </c>
      <c r="K30" s="483">
        <v>57.142857142857139</v>
      </c>
      <c r="L30" s="481">
        <v>-348817.52083333331</v>
      </c>
      <c r="M30" s="146">
        <v>1</v>
      </c>
      <c r="N30" s="480">
        <v>0.96</v>
      </c>
      <c r="O30" s="484">
        <v>-2531679.14</v>
      </c>
      <c r="P30" s="485"/>
      <c r="Q30" s="146">
        <v>1</v>
      </c>
      <c r="R30" s="486">
        <v>71.428571428571431</v>
      </c>
      <c r="S30" s="484">
        <v>-316459.89250000002</v>
      </c>
      <c r="T30" s="487" t="s">
        <v>640</v>
      </c>
      <c r="V30" s="165" t="s">
        <v>641</v>
      </c>
      <c r="W30" s="124">
        <v>1</v>
      </c>
      <c r="X30" s="124">
        <v>0</v>
      </c>
      <c r="Y30" s="124">
        <v>0</v>
      </c>
      <c r="Z30" s="124" t="s">
        <v>642</v>
      </c>
    </row>
    <row r="31" spans="1:26" ht="21" hidden="1" customHeight="1" x14ac:dyDescent="0.4">
      <c r="A31" s="146">
        <v>27</v>
      </c>
      <c r="B31" s="478" t="s">
        <v>127</v>
      </c>
      <c r="C31" s="479" t="s">
        <v>32</v>
      </c>
      <c r="D31" s="495" t="s">
        <v>584</v>
      </c>
      <c r="E31" s="500">
        <v>5</v>
      </c>
      <c r="F31" s="226">
        <v>1</v>
      </c>
      <c r="G31" s="480">
        <v>2.1</v>
      </c>
      <c r="H31" s="481">
        <v>-5579587.9199999999</v>
      </c>
      <c r="I31" s="482"/>
      <c r="J31" s="226">
        <v>1</v>
      </c>
      <c r="K31" s="483">
        <v>57.142857142857139</v>
      </c>
      <c r="L31" s="481">
        <v>-464965.66</v>
      </c>
      <c r="M31" s="146">
        <v>1</v>
      </c>
      <c r="N31" s="480">
        <v>0.9</v>
      </c>
      <c r="O31" s="484">
        <v>-9136864.9199999999</v>
      </c>
      <c r="P31" s="485"/>
      <c r="Q31" s="146">
        <v>1</v>
      </c>
      <c r="R31" s="486">
        <v>57.142857142857139</v>
      </c>
      <c r="S31" s="484">
        <v>-1142108.115</v>
      </c>
      <c r="T31" s="489" t="s">
        <v>643</v>
      </c>
      <c r="V31" s="165" t="s">
        <v>641</v>
      </c>
      <c r="W31" s="124">
        <v>0</v>
      </c>
      <c r="X31" s="124">
        <v>0</v>
      </c>
      <c r="Y31" s="124">
        <v>0</v>
      </c>
      <c r="Z31" s="124" t="s">
        <v>644</v>
      </c>
    </row>
    <row r="32" spans="1:26" ht="21" hidden="1" customHeight="1" x14ac:dyDescent="0.4">
      <c r="A32" s="146">
        <v>28</v>
      </c>
      <c r="B32" s="478" t="s">
        <v>127</v>
      </c>
      <c r="C32" s="479" t="s">
        <v>33</v>
      </c>
      <c r="D32" s="495" t="s">
        <v>585</v>
      </c>
      <c r="E32" s="500">
        <v>13</v>
      </c>
      <c r="F32" s="226">
        <v>6</v>
      </c>
      <c r="G32" s="480">
        <v>0.59</v>
      </c>
      <c r="H32" s="481">
        <v>-16090427.619999999</v>
      </c>
      <c r="I32" s="493" t="s">
        <v>571</v>
      </c>
      <c r="J32" s="226">
        <v>6</v>
      </c>
      <c r="K32" s="483">
        <v>85.714285714285708</v>
      </c>
      <c r="L32" s="481">
        <v>-1340868.9683333333</v>
      </c>
      <c r="M32" s="146">
        <v>4</v>
      </c>
      <c r="N32" s="490">
        <v>0.22</v>
      </c>
      <c r="O32" s="484">
        <v>-19544324.449999999</v>
      </c>
      <c r="P32" s="493" t="s">
        <v>571</v>
      </c>
      <c r="Q32" s="146">
        <v>4</v>
      </c>
      <c r="R32" s="486">
        <v>100</v>
      </c>
      <c r="S32" s="484">
        <v>-2443040.5562499999</v>
      </c>
      <c r="T32" s="494" t="s">
        <v>645</v>
      </c>
      <c r="V32" s="165" t="s">
        <v>646</v>
      </c>
      <c r="W32" s="124">
        <v>1</v>
      </c>
      <c r="X32" s="124">
        <v>0</v>
      </c>
      <c r="Y32" s="124">
        <v>0</v>
      </c>
      <c r="Z32" s="124" t="s">
        <v>642</v>
      </c>
    </row>
    <row r="33" spans="1:26" ht="21" hidden="1" customHeight="1" x14ac:dyDescent="0.4">
      <c r="A33" s="146">
        <v>29</v>
      </c>
      <c r="B33" s="478" t="s">
        <v>127</v>
      </c>
      <c r="C33" s="479" t="s">
        <v>34</v>
      </c>
      <c r="D33" s="495" t="s">
        <v>586</v>
      </c>
      <c r="E33" s="500">
        <v>5</v>
      </c>
      <c r="F33" s="226">
        <v>2</v>
      </c>
      <c r="G33" s="480">
        <v>0.84</v>
      </c>
      <c r="H33" s="481">
        <v>-6523773.4299999997</v>
      </c>
      <c r="I33" s="482"/>
      <c r="J33" s="226">
        <v>2</v>
      </c>
      <c r="K33" s="483">
        <v>71.428571428571431</v>
      </c>
      <c r="L33" s="481">
        <v>-543647.78583333327</v>
      </c>
      <c r="M33" s="146">
        <v>2</v>
      </c>
      <c r="N33" s="480">
        <v>0.6</v>
      </c>
      <c r="O33" s="484">
        <v>-1570001.13</v>
      </c>
      <c r="P33" s="485"/>
      <c r="Q33" s="146">
        <v>2</v>
      </c>
      <c r="R33" s="486">
        <v>100</v>
      </c>
      <c r="S33" s="484">
        <v>-196250.14124999999</v>
      </c>
      <c r="T33" s="487" t="s">
        <v>640</v>
      </c>
      <c r="V33" s="165" t="s">
        <v>641</v>
      </c>
      <c r="W33" s="124">
        <v>1</v>
      </c>
      <c r="X33" s="124">
        <v>0</v>
      </c>
      <c r="Y33" s="124">
        <v>0</v>
      </c>
      <c r="Z33" s="124" t="s">
        <v>642</v>
      </c>
    </row>
    <row r="34" spans="1:26" ht="21" hidden="1" customHeight="1" x14ac:dyDescent="0.4">
      <c r="A34" s="146">
        <v>30</v>
      </c>
      <c r="B34" s="478" t="s">
        <v>127</v>
      </c>
      <c r="C34" s="479" t="s">
        <v>35</v>
      </c>
      <c r="D34" s="495" t="s">
        <v>587</v>
      </c>
      <c r="E34" s="500">
        <v>5</v>
      </c>
      <c r="F34" s="226">
        <v>3</v>
      </c>
      <c r="G34" s="490">
        <v>0.36</v>
      </c>
      <c r="H34" s="481">
        <v>-8638170.4199999999</v>
      </c>
      <c r="I34" s="482"/>
      <c r="J34" s="226">
        <v>3</v>
      </c>
      <c r="K34" s="488">
        <v>42.857142857142854</v>
      </c>
      <c r="L34" s="481">
        <v>-719847.53500000003</v>
      </c>
      <c r="M34" s="146">
        <v>2</v>
      </c>
      <c r="N34" s="490">
        <v>0.23</v>
      </c>
      <c r="O34" s="484">
        <v>-5520415.2000000002</v>
      </c>
      <c r="P34" s="485"/>
      <c r="Q34" s="146">
        <v>2</v>
      </c>
      <c r="R34" s="486">
        <v>57.142857142857139</v>
      </c>
      <c r="S34" s="484">
        <v>-690051.9</v>
      </c>
      <c r="T34" s="487" t="s">
        <v>640</v>
      </c>
      <c r="V34" s="165" t="s">
        <v>641</v>
      </c>
      <c r="W34" s="124">
        <v>1</v>
      </c>
      <c r="X34" s="124">
        <v>0</v>
      </c>
      <c r="Y34" s="124">
        <v>0</v>
      </c>
      <c r="Z34" s="124" t="s">
        <v>642</v>
      </c>
    </row>
    <row r="35" spans="1:26" ht="21" hidden="1" customHeight="1" x14ac:dyDescent="0.4">
      <c r="A35" s="146">
        <v>31</v>
      </c>
      <c r="B35" s="478" t="s">
        <v>127</v>
      </c>
      <c r="C35" s="479" t="s">
        <v>36</v>
      </c>
      <c r="D35" s="495" t="s">
        <v>588</v>
      </c>
      <c r="E35" s="500">
        <v>6</v>
      </c>
      <c r="F35" s="226">
        <v>7</v>
      </c>
      <c r="G35" s="490">
        <v>0.47</v>
      </c>
      <c r="H35" s="481">
        <v>-16325093.17</v>
      </c>
      <c r="I35" s="491" t="s">
        <v>569</v>
      </c>
      <c r="J35" s="226">
        <v>7</v>
      </c>
      <c r="K35" s="483">
        <v>100</v>
      </c>
      <c r="L35" s="481">
        <v>-1360424.4308333334</v>
      </c>
      <c r="M35" s="146">
        <v>4</v>
      </c>
      <c r="N35" s="490">
        <v>0.25</v>
      </c>
      <c r="O35" s="484">
        <v>2691732.92</v>
      </c>
      <c r="P35" s="493" t="s">
        <v>589</v>
      </c>
      <c r="Q35" s="146">
        <v>4</v>
      </c>
      <c r="R35" s="486">
        <v>100</v>
      </c>
      <c r="S35" s="484">
        <v>336466.61499999999</v>
      </c>
      <c r="T35" s="494" t="s">
        <v>645</v>
      </c>
      <c r="V35" s="165" t="s">
        <v>646</v>
      </c>
      <c r="W35" s="124">
        <v>0</v>
      </c>
      <c r="X35" s="124">
        <v>1</v>
      </c>
      <c r="Y35" s="124">
        <v>1</v>
      </c>
      <c r="Z35" s="124" t="s">
        <v>642</v>
      </c>
    </row>
    <row r="36" spans="1:26" ht="21" hidden="1" customHeight="1" x14ac:dyDescent="0.4">
      <c r="A36" s="146">
        <v>32</v>
      </c>
      <c r="B36" s="478" t="s">
        <v>127</v>
      </c>
      <c r="C36" s="479" t="s">
        <v>73</v>
      </c>
      <c r="D36" s="495" t="s">
        <v>590</v>
      </c>
      <c r="E36" s="500">
        <v>12</v>
      </c>
      <c r="F36" s="226">
        <v>3</v>
      </c>
      <c r="G36" s="480">
        <v>0.68</v>
      </c>
      <c r="H36" s="481">
        <v>-3192933.09</v>
      </c>
      <c r="I36" s="482"/>
      <c r="J36" s="226">
        <v>3</v>
      </c>
      <c r="K36" s="483">
        <v>85.714285714285708</v>
      </c>
      <c r="L36" s="481">
        <v>-266077.75750000001</v>
      </c>
      <c r="M36" s="146">
        <v>2</v>
      </c>
      <c r="N36" s="480">
        <v>0.53</v>
      </c>
      <c r="O36" s="484">
        <v>59314.86</v>
      </c>
      <c r="P36" s="485"/>
      <c r="Q36" s="146">
        <v>2</v>
      </c>
      <c r="R36" s="488">
        <v>42.857142857142854</v>
      </c>
      <c r="S36" s="484">
        <v>7414.3575000000001</v>
      </c>
      <c r="T36" s="489" t="s">
        <v>643</v>
      </c>
      <c r="V36" s="165" t="s">
        <v>641</v>
      </c>
      <c r="W36" s="124">
        <v>0</v>
      </c>
      <c r="X36" s="124">
        <v>0</v>
      </c>
      <c r="Y36" s="124">
        <v>0</v>
      </c>
      <c r="Z36" s="124" t="s">
        <v>644</v>
      </c>
    </row>
    <row r="37" spans="1:26" ht="21" hidden="1" customHeight="1" x14ac:dyDescent="0.4">
      <c r="A37" s="146">
        <v>33</v>
      </c>
      <c r="B37" s="478" t="s">
        <v>127</v>
      </c>
      <c r="C37" s="479" t="s">
        <v>77</v>
      </c>
      <c r="D37" s="495" t="s">
        <v>591</v>
      </c>
      <c r="E37" s="500">
        <v>6</v>
      </c>
      <c r="F37" s="226">
        <v>0</v>
      </c>
      <c r="G37" s="480">
        <v>4.0599999999999996</v>
      </c>
      <c r="H37" s="481">
        <v>7671217.1299999999</v>
      </c>
      <c r="I37" s="482"/>
      <c r="J37" s="226">
        <v>0</v>
      </c>
      <c r="K37" s="483">
        <v>57.142857142857139</v>
      </c>
      <c r="L37" s="481">
        <v>639268.09416666662</v>
      </c>
      <c r="M37" s="146">
        <v>1</v>
      </c>
      <c r="N37" s="480">
        <v>2.66</v>
      </c>
      <c r="O37" s="484">
        <v>-9218341.7599999998</v>
      </c>
      <c r="P37" s="485"/>
      <c r="Q37" s="146">
        <v>1</v>
      </c>
      <c r="R37" s="486">
        <v>71.428571428571431</v>
      </c>
      <c r="S37" s="484">
        <v>-1152292.72</v>
      </c>
      <c r="T37" s="487" t="s">
        <v>640</v>
      </c>
      <c r="V37" s="165" t="s">
        <v>641</v>
      </c>
      <c r="W37" s="124">
        <v>1</v>
      </c>
      <c r="X37" s="124">
        <v>0</v>
      </c>
      <c r="Y37" s="124">
        <v>0</v>
      </c>
      <c r="Z37" s="124" t="s">
        <v>642</v>
      </c>
    </row>
    <row r="38" spans="1:26" ht="21" hidden="1" customHeight="1" x14ac:dyDescent="0.4">
      <c r="A38" s="146">
        <v>34</v>
      </c>
      <c r="B38" s="478" t="s">
        <v>127</v>
      </c>
      <c r="C38" s="479" t="s">
        <v>86</v>
      </c>
      <c r="D38" s="495" t="s">
        <v>592</v>
      </c>
      <c r="E38" s="500">
        <v>5</v>
      </c>
      <c r="F38" s="226">
        <v>1</v>
      </c>
      <c r="G38" s="480">
        <v>1.33</v>
      </c>
      <c r="H38" s="481">
        <v>1265077.25</v>
      </c>
      <c r="I38" s="482"/>
      <c r="J38" s="226">
        <v>1</v>
      </c>
      <c r="K38" s="483">
        <v>57.142857142857139</v>
      </c>
      <c r="L38" s="481">
        <v>105423.10416666667</v>
      </c>
      <c r="M38" s="146">
        <v>2</v>
      </c>
      <c r="N38" s="480">
        <v>0.6</v>
      </c>
      <c r="O38" s="484">
        <v>-2062312.29</v>
      </c>
      <c r="P38" s="485"/>
      <c r="Q38" s="146">
        <v>2</v>
      </c>
      <c r="R38" s="488">
        <v>42.857142857142854</v>
      </c>
      <c r="S38" s="484">
        <v>-257789.03625</v>
      </c>
      <c r="T38" s="489" t="s">
        <v>643</v>
      </c>
      <c r="V38" s="165" t="s">
        <v>641</v>
      </c>
      <c r="W38" s="124">
        <v>0</v>
      </c>
      <c r="X38" s="124">
        <v>0</v>
      </c>
      <c r="Y38" s="124">
        <v>0</v>
      </c>
      <c r="Z38" s="124" t="s">
        <v>644</v>
      </c>
    </row>
    <row r="39" spans="1:26" x14ac:dyDescent="0.4">
      <c r="A39" s="146">
        <v>35</v>
      </c>
      <c r="B39" s="478" t="s">
        <v>152</v>
      </c>
      <c r="C39" s="479" t="s">
        <v>4</v>
      </c>
      <c r="D39" s="478" t="s">
        <v>152</v>
      </c>
      <c r="E39" s="499">
        <v>19</v>
      </c>
      <c r="F39" s="226">
        <v>1</v>
      </c>
      <c r="G39" s="490">
        <v>0.37</v>
      </c>
      <c r="H39" s="481">
        <v>351496180.67000002</v>
      </c>
      <c r="I39" s="482"/>
      <c r="J39" s="226">
        <v>1</v>
      </c>
      <c r="K39" s="483">
        <v>85.714285714285708</v>
      </c>
      <c r="L39" s="481">
        <v>29291348.389166668</v>
      </c>
      <c r="M39" s="146">
        <v>1</v>
      </c>
      <c r="N39" s="480">
        <v>0.64</v>
      </c>
      <c r="O39" s="484">
        <v>490779668.56</v>
      </c>
      <c r="P39" s="485"/>
      <c r="Q39" s="146">
        <v>1</v>
      </c>
      <c r="R39" s="486">
        <v>85.714285714285708</v>
      </c>
      <c r="S39" s="484">
        <v>61347458.57</v>
      </c>
      <c r="T39" s="487" t="s">
        <v>640</v>
      </c>
      <c r="V39" s="165" t="s">
        <v>641</v>
      </c>
      <c r="W39" s="124">
        <v>0</v>
      </c>
      <c r="X39" s="124">
        <v>0</v>
      </c>
      <c r="Y39" s="124">
        <v>1</v>
      </c>
      <c r="Z39" s="124" t="s">
        <v>642</v>
      </c>
    </row>
    <row r="40" spans="1:26" x14ac:dyDescent="0.4">
      <c r="A40" s="146">
        <v>36</v>
      </c>
      <c r="B40" s="478" t="s">
        <v>152</v>
      </c>
      <c r="C40" s="479" t="s">
        <v>48</v>
      </c>
      <c r="D40" s="478" t="s">
        <v>593</v>
      </c>
      <c r="E40" s="499">
        <v>6</v>
      </c>
      <c r="F40" s="226">
        <v>1</v>
      </c>
      <c r="G40" s="480">
        <v>4.68</v>
      </c>
      <c r="H40" s="481">
        <v>-13302951.050000001</v>
      </c>
      <c r="I40" s="482"/>
      <c r="J40" s="226">
        <v>1</v>
      </c>
      <c r="K40" s="483">
        <v>57.142857142857139</v>
      </c>
      <c r="L40" s="481">
        <v>-1108579.2541666667</v>
      </c>
      <c r="M40" s="146">
        <v>0</v>
      </c>
      <c r="N40" s="480">
        <v>4.75</v>
      </c>
      <c r="O40" s="484">
        <v>8604536.0399999991</v>
      </c>
      <c r="P40" s="485"/>
      <c r="Q40" s="146">
        <v>0</v>
      </c>
      <c r="R40" s="486">
        <v>100</v>
      </c>
      <c r="S40" s="484">
        <v>1075567.0049999999</v>
      </c>
      <c r="T40" s="487" t="s">
        <v>640</v>
      </c>
      <c r="V40" s="165" t="s">
        <v>641</v>
      </c>
      <c r="W40" s="124">
        <v>1</v>
      </c>
      <c r="X40" s="124">
        <v>0</v>
      </c>
      <c r="Y40" s="124">
        <v>0</v>
      </c>
      <c r="Z40" s="124" t="s">
        <v>642</v>
      </c>
    </row>
    <row r="41" spans="1:26" x14ac:dyDescent="0.4">
      <c r="A41" s="146">
        <v>37</v>
      </c>
      <c r="B41" s="478" t="s">
        <v>152</v>
      </c>
      <c r="C41" s="479" t="s">
        <v>49</v>
      </c>
      <c r="D41" s="478" t="s">
        <v>594</v>
      </c>
      <c r="E41" s="499">
        <v>5</v>
      </c>
      <c r="F41" s="226">
        <v>1</v>
      </c>
      <c r="G41" s="480">
        <v>3.83</v>
      </c>
      <c r="H41" s="481">
        <v>-10404068.15</v>
      </c>
      <c r="I41" s="482"/>
      <c r="J41" s="226">
        <v>1</v>
      </c>
      <c r="K41" s="483">
        <v>85.714285714285708</v>
      </c>
      <c r="L41" s="481">
        <v>-867005.6791666667</v>
      </c>
      <c r="M41" s="146">
        <v>1</v>
      </c>
      <c r="N41" s="480">
        <v>3.2</v>
      </c>
      <c r="O41" s="484">
        <v>-466630.08</v>
      </c>
      <c r="P41" s="485"/>
      <c r="Q41" s="146">
        <v>1</v>
      </c>
      <c r="R41" s="486">
        <v>85.714285714285708</v>
      </c>
      <c r="S41" s="484">
        <v>-58328.76</v>
      </c>
      <c r="T41" s="487" t="s">
        <v>640</v>
      </c>
      <c r="V41" s="165" t="s">
        <v>641</v>
      </c>
      <c r="W41" s="124">
        <v>0</v>
      </c>
      <c r="X41" s="124">
        <v>0</v>
      </c>
      <c r="Y41" s="124">
        <v>1</v>
      </c>
      <c r="Z41" s="124" t="s">
        <v>642</v>
      </c>
    </row>
    <row r="42" spans="1:26" x14ac:dyDescent="0.4">
      <c r="A42" s="146">
        <v>38</v>
      </c>
      <c r="B42" s="478" t="s">
        <v>152</v>
      </c>
      <c r="C42" s="479" t="s">
        <v>50</v>
      </c>
      <c r="D42" s="478" t="s">
        <v>595</v>
      </c>
      <c r="E42" s="499">
        <v>10</v>
      </c>
      <c r="F42" s="226">
        <v>2</v>
      </c>
      <c r="G42" s="490">
        <v>0.44</v>
      </c>
      <c r="H42" s="481">
        <v>-12654713.85</v>
      </c>
      <c r="I42" s="482"/>
      <c r="J42" s="226">
        <v>2</v>
      </c>
      <c r="K42" s="488">
        <v>42.857142857142854</v>
      </c>
      <c r="L42" s="481">
        <v>-1054559.4875</v>
      </c>
      <c r="M42" s="146">
        <v>1</v>
      </c>
      <c r="N42" s="490">
        <v>0.49</v>
      </c>
      <c r="O42" s="484">
        <v>62370915.460000001</v>
      </c>
      <c r="P42" s="485"/>
      <c r="Q42" s="146">
        <v>1</v>
      </c>
      <c r="R42" s="486">
        <v>100</v>
      </c>
      <c r="S42" s="484">
        <v>7796364.4325000001</v>
      </c>
      <c r="T42" s="487" t="s">
        <v>640</v>
      </c>
      <c r="V42" s="165" t="s">
        <v>641</v>
      </c>
      <c r="W42" s="124">
        <v>1</v>
      </c>
      <c r="X42" s="124">
        <v>0</v>
      </c>
      <c r="Y42" s="124">
        <v>0</v>
      </c>
      <c r="Z42" s="124" t="s">
        <v>642</v>
      </c>
    </row>
    <row r="43" spans="1:26" x14ac:dyDescent="0.4">
      <c r="A43" s="146">
        <v>39</v>
      </c>
      <c r="B43" s="478" t="s">
        <v>152</v>
      </c>
      <c r="C43" s="479" t="s">
        <v>51</v>
      </c>
      <c r="D43" s="478" t="s">
        <v>596</v>
      </c>
      <c r="E43" s="499">
        <v>13</v>
      </c>
      <c r="F43" s="226">
        <v>1</v>
      </c>
      <c r="G43" s="480">
        <v>1.25</v>
      </c>
      <c r="H43" s="481">
        <v>-12370805.99</v>
      </c>
      <c r="I43" s="482"/>
      <c r="J43" s="226">
        <v>1</v>
      </c>
      <c r="K43" s="483">
        <v>85.714285714285708</v>
      </c>
      <c r="L43" s="481">
        <v>-1030900.4991666666</v>
      </c>
      <c r="M43" s="146">
        <v>2</v>
      </c>
      <c r="N43" s="480">
        <v>0.79</v>
      </c>
      <c r="O43" s="484">
        <v>-2765366.37</v>
      </c>
      <c r="P43" s="485"/>
      <c r="Q43" s="146">
        <v>2</v>
      </c>
      <c r="R43" s="486">
        <v>100</v>
      </c>
      <c r="S43" s="484">
        <v>-345670.79625000001</v>
      </c>
      <c r="T43" s="487" t="s">
        <v>640</v>
      </c>
      <c r="V43" s="165" t="s">
        <v>641</v>
      </c>
      <c r="W43" s="124">
        <v>1</v>
      </c>
      <c r="X43" s="124">
        <v>0</v>
      </c>
      <c r="Y43" s="124">
        <v>0</v>
      </c>
      <c r="Z43" s="124" t="s">
        <v>642</v>
      </c>
    </row>
    <row r="44" spans="1:26" x14ac:dyDescent="0.4">
      <c r="A44" s="146">
        <v>40</v>
      </c>
      <c r="B44" s="478" t="s">
        <v>152</v>
      </c>
      <c r="C44" s="479" t="s">
        <v>52</v>
      </c>
      <c r="D44" s="478" t="s">
        <v>597</v>
      </c>
      <c r="E44" s="499">
        <v>6</v>
      </c>
      <c r="F44" s="226">
        <v>1</v>
      </c>
      <c r="G44" s="480">
        <v>2.0299999999999998</v>
      </c>
      <c r="H44" s="481">
        <v>-15033140.560000001</v>
      </c>
      <c r="I44" s="482"/>
      <c r="J44" s="226">
        <v>1</v>
      </c>
      <c r="K44" s="483">
        <v>71.428571428571431</v>
      </c>
      <c r="L44" s="481">
        <v>-1252761.7133333334</v>
      </c>
      <c r="M44" s="146">
        <v>2</v>
      </c>
      <c r="N44" s="480">
        <v>0.62</v>
      </c>
      <c r="O44" s="484">
        <v>-4821157.6100000003</v>
      </c>
      <c r="P44" s="485"/>
      <c r="Q44" s="146">
        <v>2</v>
      </c>
      <c r="R44" s="486">
        <v>85.714285714285708</v>
      </c>
      <c r="S44" s="484">
        <v>-602644.70125000004</v>
      </c>
      <c r="T44" s="487" t="s">
        <v>640</v>
      </c>
      <c r="V44" s="165" t="s">
        <v>641</v>
      </c>
      <c r="W44" s="124">
        <v>1</v>
      </c>
      <c r="X44" s="124">
        <v>0</v>
      </c>
      <c r="Y44" s="124">
        <v>0</v>
      </c>
      <c r="Z44" s="124" t="s">
        <v>642</v>
      </c>
    </row>
    <row r="45" spans="1:26" x14ac:dyDescent="0.4">
      <c r="A45" s="146">
        <v>41</v>
      </c>
      <c r="B45" s="478" t="s">
        <v>152</v>
      </c>
      <c r="C45" s="479" t="s">
        <v>53</v>
      </c>
      <c r="D45" s="478" t="s">
        <v>598</v>
      </c>
      <c r="E45" s="499">
        <v>2</v>
      </c>
      <c r="F45" s="226">
        <v>1</v>
      </c>
      <c r="G45" s="480">
        <v>5.03</v>
      </c>
      <c r="H45" s="481">
        <v>-3000325.47</v>
      </c>
      <c r="I45" s="482"/>
      <c r="J45" s="226">
        <v>1</v>
      </c>
      <c r="K45" s="483">
        <v>71.428571428571431</v>
      </c>
      <c r="L45" s="481">
        <v>-250027.12250000003</v>
      </c>
      <c r="M45" s="146">
        <v>1</v>
      </c>
      <c r="N45" s="480">
        <v>1.63</v>
      </c>
      <c r="O45" s="484">
        <v>-6114867.6600000001</v>
      </c>
      <c r="P45" s="485"/>
      <c r="Q45" s="146">
        <v>1</v>
      </c>
      <c r="R45" s="486">
        <v>85.714285714285708</v>
      </c>
      <c r="S45" s="484">
        <v>-764358.45750000002</v>
      </c>
      <c r="T45" s="487" t="s">
        <v>640</v>
      </c>
      <c r="V45" s="165" t="s">
        <v>641</v>
      </c>
      <c r="W45" s="124">
        <v>1</v>
      </c>
      <c r="X45" s="124">
        <v>0</v>
      </c>
      <c r="Y45" s="124">
        <v>0</v>
      </c>
      <c r="Z45" s="124" t="s">
        <v>642</v>
      </c>
    </row>
    <row r="46" spans="1:26" x14ac:dyDescent="0.4">
      <c r="A46" s="146">
        <v>42</v>
      </c>
      <c r="B46" s="478" t="s">
        <v>152</v>
      </c>
      <c r="C46" s="479" t="s">
        <v>54</v>
      </c>
      <c r="D46" s="478" t="s">
        <v>309</v>
      </c>
      <c r="E46" s="499">
        <v>15</v>
      </c>
      <c r="F46" s="226">
        <v>2</v>
      </c>
      <c r="G46" s="490">
        <v>0.28000000000000003</v>
      </c>
      <c r="H46" s="481">
        <v>-35799241.640000001</v>
      </c>
      <c r="I46" s="482"/>
      <c r="J46" s="226">
        <v>2</v>
      </c>
      <c r="K46" s="483">
        <v>57.142857142857139</v>
      </c>
      <c r="L46" s="481">
        <v>-2983270.1366666667</v>
      </c>
      <c r="M46" s="146">
        <v>1</v>
      </c>
      <c r="N46" s="480">
        <v>0.68</v>
      </c>
      <c r="O46" s="484">
        <v>56584785.219999999</v>
      </c>
      <c r="P46" s="485"/>
      <c r="Q46" s="146">
        <v>1</v>
      </c>
      <c r="R46" s="486">
        <v>71.428571428571431</v>
      </c>
      <c r="S46" s="484">
        <v>7073098.1524999999</v>
      </c>
      <c r="T46" s="487" t="s">
        <v>640</v>
      </c>
      <c r="V46" s="165" t="s">
        <v>641</v>
      </c>
      <c r="W46" s="124">
        <v>1</v>
      </c>
      <c r="X46" s="124">
        <v>0</v>
      </c>
      <c r="Y46" s="124">
        <v>0</v>
      </c>
      <c r="Z46" s="124" t="s">
        <v>642</v>
      </c>
    </row>
    <row r="47" spans="1:26" x14ac:dyDescent="0.4">
      <c r="A47" s="146">
        <v>43</v>
      </c>
      <c r="B47" s="478" t="s">
        <v>152</v>
      </c>
      <c r="C47" s="479" t="s">
        <v>55</v>
      </c>
      <c r="D47" s="478" t="s">
        <v>599</v>
      </c>
      <c r="E47" s="499">
        <v>6</v>
      </c>
      <c r="F47" s="226">
        <v>1</v>
      </c>
      <c r="G47" s="480">
        <v>3.47</v>
      </c>
      <c r="H47" s="481">
        <v>-11842638.619999999</v>
      </c>
      <c r="I47" s="482"/>
      <c r="J47" s="226">
        <v>1</v>
      </c>
      <c r="K47" s="483">
        <v>71.428571428571431</v>
      </c>
      <c r="L47" s="481">
        <v>-986886.55166666664</v>
      </c>
      <c r="M47" s="146">
        <v>1</v>
      </c>
      <c r="N47" s="480">
        <v>2.6</v>
      </c>
      <c r="O47" s="484">
        <v>-1440016.86</v>
      </c>
      <c r="P47" s="485"/>
      <c r="Q47" s="146">
        <v>1</v>
      </c>
      <c r="R47" s="486">
        <v>85.714285714285708</v>
      </c>
      <c r="S47" s="484">
        <v>-180002.10750000001</v>
      </c>
      <c r="T47" s="487" t="s">
        <v>640</v>
      </c>
      <c r="V47" s="165" t="s">
        <v>641</v>
      </c>
      <c r="W47" s="124">
        <v>1</v>
      </c>
      <c r="X47" s="124">
        <v>0</v>
      </c>
      <c r="Y47" s="124">
        <v>0</v>
      </c>
      <c r="Z47" s="124" t="s">
        <v>642</v>
      </c>
    </row>
    <row r="48" spans="1:26" x14ac:dyDescent="0.4">
      <c r="A48" s="146">
        <v>44</v>
      </c>
      <c r="B48" s="478" t="s">
        <v>152</v>
      </c>
      <c r="C48" s="479" t="s">
        <v>56</v>
      </c>
      <c r="D48" s="478" t="s">
        <v>600</v>
      </c>
      <c r="E48" s="499">
        <v>10</v>
      </c>
      <c r="F48" s="226">
        <v>3</v>
      </c>
      <c r="G48" s="480">
        <v>0.7</v>
      </c>
      <c r="H48" s="481">
        <v>7475011.3200000003</v>
      </c>
      <c r="I48" s="482"/>
      <c r="J48" s="226">
        <v>3</v>
      </c>
      <c r="K48" s="483">
        <v>85.714285714285708</v>
      </c>
      <c r="L48" s="481">
        <v>622917.61</v>
      </c>
      <c r="M48" s="146">
        <v>2</v>
      </c>
      <c r="N48" s="480">
        <v>0.65</v>
      </c>
      <c r="O48" s="484">
        <v>4430040.5</v>
      </c>
      <c r="P48" s="485"/>
      <c r="Q48" s="146">
        <v>2</v>
      </c>
      <c r="R48" s="486">
        <v>85.714285714285708</v>
      </c>
      <c r="S48" s="484">
        <v>553755.0625</v>
      </c>
      <c r="T48" s="489" t="s">
        <v>643</v>
      </c>
      <c r="V48" s="165" t="s">
        <v>641</v>
      </c>
      <c r="W48" s="124">
        <v>0</v>
      </c>
      <c r="X48" s="124">
        <v>0</v>
      </c>
      <c r="Y48" s="124">
        <v>0</v>
      </c>
      <c r="Z48" s="124" t="s">
        <v>644</v>
      </c>
    </row>
    <row r="49" spans="1:26" x14ac:dyDescent="0.4">
      <c r="A49" s="146">
        <v>45</v>
      </c>
      <c r="B49" s="478" t="s">
        <v>152</v>
      </c>
      <c r="C49" s="479" t="s">
        <v>57</v>
      </c>
      <c r="D49" s="478" t="s">
        <v>601</v>
      </c>
      <c r="E49" s="499">
        <v>10</v>
      </c>
      <c r="F49" s="226">
        <v>4</v>
      </c>
      <c r="G49" s="490">
        <v>0.47</v>
      </c>
      <c r="H49" s="481">
        <v>-27680048.129999999</v>
      </c>
      <c r="I49" s="493" t="s">
        <v>571</v>
      </c>
      <c r="J49" s="226">
        <v>4</v>
      </c>
      <c r="K49" s="483">
        <v>71.428571428571431</v>
      </c>
      <c r="L49" s="481">
        <v>-2306670.6774999998</v>
      </c>
      <c r="M49" s="146">
        <v>2</v>
      </c>
      <c r="N49" s="480">
        <v>0.52</v>
      </c>
      <c r="O49" s="484">
        <v>1703067.1</v>
      </c>
      <c r="P49" s="485"/>
      <c r="Q49" s="146">
        <v>2</v>
      </c>
      <c r="R49" s="486">
        <v>100</v>
      </c>
      <c r="S49" s="484">
        <v>212883.38750000001</v>
      </c>
      <c r="T49" s="487" t="s">
        <v>640</v>
      </c>
      <c r="V49" s="165" t="s">
        <v>641</v>
      </c>
      <c r="W49" s="124">
        <v>1</v>
      </c>
      <c r="X49" s="124">
        <v>0</v>
      </c>
      <c r="Y49" s="124">
        <v>0</v>
      </c>
      <c r="Z49" s="124" t="s">
        <v>642</v>
      </c>
    </row>
    <row r="50" spans="1:26" x14ac:dyDescent="0.4">
      <c r="A50" s="146">
        <v>46</v>
      </c>
      <c r="B50" s="478" t="s">
        <v>152</v>
      </c>
      <c r="C50" s="479" t="s">
        <v>58</v>
      </c>
      <c r="D50" s="478" t="s">
        <v>602</v>
      </c>
      <c r="E50" s="499">
        <v>5</v>
      </c>
      <c r="F50" s="226">
        <v>1</v>
      </c>
      <c r="G50" s="480">
        <v>3.49</v>
      </c>
      <c r="H50" s="481">
        <v>4234729.09</v>
      </c>
      <c r="I50" s="482"/>
      <c r="J50" s="226">
        <v>1</v>
      </c>
      <c r="K50" s="483">
        <v>85.714285714285708</v>
      </c>
      <c r="L50" s="481">
        <v>352894.09083333332</v>
      </c>
      <c r="M50" s="146">
        <v>1</v>
      </c>
      <c r="N50" s="480">
        <v>2.65</v>
      </c>
      <c r="O50" s="484">
        <v>2849312.35</v>
      </c>
      <c r="P50" s="485"/>
      <c r="Q50" s="146">
        <v>1</v>
      </c>
      <c r="R50" s="486">
        <v>100</v>
      </c>
      <c r="S50" s="484">
        <v>356164.04375000001</v>
      </c>
      <c r="T50" s="487" t="s">
        <v>640</v>
      </c>
      <c r="V50" s="165" t="s">
        <v>641</v>
      </c>
      <c r="W50" s="124">
        <v>1</v>
      </c>
      <c r="X50" s="124">
        <v>0</v>
      </c>
      <c r="Y50" s="124">
        <v>0</v>
      </c>
      <c r="Z50" s="124" t="s">
        <v>642</v>
      </c>
    </row>
    <row r="51" spans="1:26" x14ac:dyDescent="0.4">
      <c r="A51" s="146">
        <v>47</v>
      </c>
      <c r="B51" s="478" t="s">
        <v>152</v>
      </c>
      <c r="C51" s="479" t="s">
        <v>59</v>
      </c>
      <c r="D51" s="478" t="s">
        <v>603</v>
      </c>
      <c r="E51" s="499">
        <v>5</v>
      </c>
      <c r="F51" s="226">
        <v>1</v>
      </c>
      <c r="G51" s="480">
        <v>1.83</v>
      </c>
      <c r="H51" s="481">
        <v>-9197620.0899999999</v>
      </c>
      <c r="I51" s="482"/>
      <c r="J51" s="226">
        <v>1</v>
      </c>
      <c r="K51" s="483">
        <v>71.428571428571431</v>
      </c>
      <c r="L51" s="481">
        <v>-766468.34083333332</v>
      </c>
      <c r="M51" s="146">
        <v>1</v>
      </c>
      <c r="N51" s="480">
        <v>1.52</v>
      </c>
      <c r="O51" s="484">
        <v>-4453551.71</v>
      </c>
      <c r="P51" s="485"/>
      <c r="Q51" s="146">
        <v>1</v>
      </c>
      <c r="R51" s="486">
        <v>71.428571428571431</v>
      </c>
      <c r="S51" s="484">
        <v>-556693.96375</v>
      </c>
      <c r="T51" s="487" t="s">
        <v>640</v>
      </c>
      <c r="V51" s="165" t="s">
        <v>641</v>
      </c>
      <c r="W51" s="124">
        <v>0</v>
      </c>
      <c r="X51" s="124">
        <v>0</v>
      </c>
      <c r="Y51" s="124">
        <v>1</v>
      </c>
      <c r="Z51" s="124" t="s">
        <v>642</v>
      </c>
    </row>
    <row r="52" spans="1:26" x14ac:dyDescent="0.4">
      <c r="A52" s="146">
        <v>48</v>
      </c>
      <c r="B52" s="478" t="s">
        <v>152</v>
      </c>
      <c r="C52" s="479" t="s">
        <v>60</v>
      </c>
      <c r="D52" s="478" t="s">
        <v>604</v>
      </c>
      <c r="E52" s="499">
        <v>5</v>
      </c>
      <c r="F52" s="226">
        <v>1</v>
      </c>
      <c r="G52" s="480">
        <v>3.45</v>
      </c>
      <c r="H52" s="481">
        <v>-4648243.37</v>
      </c>
      <c r="I52" s="482"/>
      <c r="J52" s="226">
        <v>1</v>
      </c>
      <c r="K52" s="483">
        <v>85.714285714285708</v>
      </c>
      <c r="L52" s="481">
        <v>-387353.6141666667</v>
      </c>
      <c r="M52" s="146">
        <v>1</v>
      </c>
      <c r="N52" s="480">
        <v>2.2999999999999998</v>
      </c>
      <c r="O52" s="484">
        <v>3732340.77</v>
      </c>
      <c r="P52" s="485"/>
      <c r="Q52" s="146">
        <v>1</v>
      </c>
      <c r="R52" s="486">
        <v>85.714285714285708</v>
      </c>
      <c r="S52" s="484">
        <v>466542.59625</v>
      </c>
      <c r="T52" s="487" t="s">
        <v>640</v>
      </c>
      <c r="V52" s="165" t="s">
        <v>641</v>
      </c>
      <c r="W52" s="124">
        <v>0</v>
      </c>
      <c r="X52" s="124">
        <v>0</v>
      </c>
      <c r="Y52" s="124">
        <v>1</v>
      </c>
      <c r="Z52" s="124" t="s">
        <v>642</v>
      </c>
    </row>
    <row r="53" spans="1:26" x14ac:dyDescent="0.4">
      <c r="A53" s="146">
        <v>49</v>
      </c>
      <c r="B53" s="478" t="s">
        <v>152</v>
      </c>
      <c r="C53" s="479" t="s">
        <v>61</v>
      </c>
      <c r="D53" s="478" t="s">
        <v>605</v>
      </c>
      <c r="E53" s="499">
        <v>6</v>
      </c>
      <c r="F53" s="226">
        <v>1</v>
      </c>
      <c r="G53" s="480">
        <v>1</v>
      </c>
      <c r="H53" s="481">
        <v>-8605165.6899999995</v>
      </c>
      <c r="I53" s="482"/>
      <c r="J53" s="226">
        <v>1</v>
      </c>
      <c r="K53" s="483">
        <v>57.142857142857139</v>
      </c>
      <c r="L53" s="481">
        <v>-717097.14083333325</v>
      </c>
      <c r="M53" s="146">
        <v>1</v>
      </c>
      <c r="N53" s="480">
        <v>1.06</v>
      </c>
      <c r="O53" s="484">
        <v>3935539.98</v>
      </c>
      <c r="P53" s="485"/>
      <c r="Q53" s="146">
        <v>1</v>
      </c>
      <c r="R53" s="486">
        <v>85.714285714285708</v>
      </c>
      <c r="S53" s="484">
        <v>491942.4975</v>
      </c>
      <c r="T53" s="487" t="s">
        <v>640</v>
      </c>
      <c r="V53" s="165" t="s">
        <v>641</v>
      </c>
      <c r="W53" s="124">
        <v>1</v>
      </c>
      <c r="X53" s="124">
        <v>0</v>
      </c>
      <c r="Y53" s="124">
        <v>0</v>
      </c>
      <c r="Z53" s="124" t="s">
        <v>642</v>
      </c>
    </row>
    <row r="54" spans="1:26" x14ac:dyDescent="0.4">
      <c r="A54" s="146">
        <v>50</v>
      </c>
      <c r="B54" s="478" t="s">
        <v>152</v>
      </c>
      <c r="C54" s="479" t="s">
        <v>62</v>
      </c>
      <c r="D54" s="478" t="s">
        <v>606</v>
      </c>
      <c r="E54" s="499">
        <v>5</v>
      </c>
      <c r="F54" s="226">
        <v>1</v>
      </c>
      <c r="G54" s="480">
        <v>13.56</v>
      </c>
      <c r="H54" s="481">
        <v>-12497798.960000001</v>
      </c>
      <c r="I54" s="482"/>
      <c r="J54" s="226">
        <v>1</v>
      </c>
      <c r="K54" s="483">
        <v>85.714285714285708</v>
      </c>
      <c r="L54" s="481">
        <v>-1041483.2466666667</v>
      </c>
      <c r="M54" s="146">
        <v>1</v>
      </c>
      <c r="N54" s="480">
        <v>4.83</v>
      </c>
      <c r="O54" s="484">
        <v>75030.009999999995</v>
      </c>
      <c r="P54" s="485"/>
      <c r="Q54" s="146">
        <v>1</v>
      </c>
      <c r="R54" s="486">
        <v>85.714285714285708</v>
      </c>
      <c r="S54" s="484">
        <v>9378.7512499999993</v>
      </c>
      <c r="T54" s="487" t="s">
        <v>640</v>
      </c>
      <c r="V54" s="165" t="s">
        <v>641</v>
      </c>
      <c r="W54" s="124">
        <v>0</v>
      </c>
      <c r="X54" s="124">
        <v>0</v>
      </c>
      <c r="Y54" s="124">
        <v>1</v>
      </c>
      <c r="Z54" s="124" t="s">
        <v>642</v>
      </c>
    </row>
    <row r="55" spans="1:26" x14ac:dyDescent="0.4">
      <c r="A55" s="146">
        <v>51</v>
      </c>
      <c r="B55" s="478" t="s">
        <v>152</v>
      </c>
      <c r="C55" s="479" t="s">
        <v>75</v>
      </c>
      <c r="D55" s="478" t="s">
        <v>607</v>
      </c>
      <c r="E55" s="499">
        <v>16</v>
      </c>
      <c r="F55" s="226">
        <v>1</v>
      </c>
      <c r="G55" s="480">
        <v>3.08</v>
      </c>
      <c r="H55" s="481">
        <v>-25133073.620000001</v>
      </c>
      <c r="I55" s="482"/>
      <c r="J55" s="226">
        <v>1</v>
      </c>
      <c r="K55" s="488">
        <v>28.571428571428569</v>
      </c>
      <c r="L55" s="481">
        <v>-2094422.8016666668</v>
      </c>
      <c r="M55" s="146">
        <v>0</v>
      </c>
      <c r="N55" s="480">
        <v>3.46</v>
      </c>
      <c r="O55" s="484">
        <v>60773606.18</v>
      </c>
      <c r="P55" s="485"/>
      <c r="Q55" s="146">
        <v>0</v>
      </c>
      <c r="R55" s="486">
        <v>71.428571428571431</v>
      </c>
      <c r="S55" s="484">
        <v>7596700.7725</v>
      </c>
      <c r="T55" s="487" t="s">
        <v>640</v>
      </c>
      <c r="V55" s="165" t="s">
        <v>641</v>
      </c>
      <c r="W55" s="124">
        <v>1</v>
      </c>
      <c r="X55" s="124">
        <v>0</v>
      </c>
      <c r="Y55" s="124">
        <v>0</v>
      </c>
      <c r="Z55" s="124" t="s">
        <v>642</v>
      </c>
    </row>
    <row r="56" spans="1:26" x14ac:dyDescent="0.4">
      <c r="A56" s="146">
        <v>52</v>
      </c>
      <c r="B56" s="478" t="s">
        <v>152</v>
      </c>
      <c r="C56" s="479" t="s">
        <v>78</v>
      </c>
      <c r="D56" s="478" t="s">
        <v>608</v>
      </c>
      <c r="E56" s="499">
        <v>5</v>
      </c>
      <c r="F56" s="226">
        <v>1</v>
      </c>
      <c r="G56" s="480">
        <v>8.69</v>
      </c>
      <c r="H56" s="481">
        <v>436704.83</v>
      </c>
      <c r="I56" s="482"/>
      <c r="J56" s="226">
        <v>1</v>
      </c>
      <c r="K56" s="483">
        <v>85.714285714285708</v>
      </c>
      <c r="L56" s="481">
        <v>36392.069166666668</v>
      </c>
      <c r="M56" s="146">
        <v>1</v>
      </c>
      <c r="N56" s="480">
        <v>3.77</v>
      </c>
      <c r="O56" s="484">
        <v>3495933.27</v>
      </c>
      <c r="P56" s="485"/>
      <c r="Q56" s="146">
        <v>1</v>
      </c>
      <c r="R56" s="486">
        <v>85.714285714285708</v>
      </c>
      <c r="S56" s="484">
        <v>436991.65875</v>
      </c>
      <c r="T56" s="487" t="s">
        <v>640</v>
      </c>
      <c r="V56" s="165" t="s">
        <v>641</v>
      </c>
      <c r="W56" s="124">
        <v>0</v>
      </c>
      <c r="X56" s="124">
        <v>0</v>
      </c>
      <c r="Y56" s="124">
        <v>1</v>
      </c>
      <c r="Z56" s="124" t="s">
        <v>642</v>
      </c>
    </row>
    <row r="57" spans="1:26" x14ac:dyDescent="0.4">
      <c r="A57" s="146">
        <v>53</v>
      </c>
      <c r="B57" s="478" t="s">
        <v>142</v>
      </c>
      <c r="C57" s="479" t="s">
        <v>3</v>
      </c>
      <c r="D57" s="478" t="s">
        <v>142</v>
      </c>
      <c r="E57" s="499">
        <v>17</v>
      </c>
      <c r="F57" s="226">
        <v>0</v>
      </c>
      <c r="G57" s="480">
        <v>5</v>
      </c>
      <c r="H57" s="481">
        <v>104376113.15000001</v>
      </c>
      <c r="I57" s="482"/>
      <c r="J57" s="226">
        <v>0</v>
      </c>
      <c r="K57" s="483">
        <v>85.714285714285708</v>
      </c>
      <c r="L57" s="481">
        <v>8698009.4291666672</v>
      </c>
      <c r="M57" s="146">
        <v>0</v>
      </c>
      <c r="N57" s="480">
        <v>3.67</v>
      </c>
      <c r="O57" s="484">
        <v>132249916.77</v>
      </c>
      <c r="P57" s="485"/>
      <c r="Q57" s="146">
        <v>0</v>
      </c>
      <c r="R57" s="486">
        <v>85.714285714285708</v>
      </c>
      <c r="S57" s="484">
        <v>16531239.596249999</v>
      </c>
      <c r="T57" s="487" t="s">
        <v>640</v>
      </c>
      <c r="V57" s="165" t="s">
        <v>641</v>
      </c>
      <c r="W57" s="124">
        <v>0</v>
      </c>
      <c r="X57" s="124">
        <v>0</v>
      </c>
      <c r="Y57" s="124">
        <v>1</v>
      </c>
      <c r="Z57" s="124" t="s">
        <v>642</v>
      </c>
    </row>
    <row r="58" spans="1:26" x14ac:dyDescent="0.4">
      <c r="A58" s="146">
        <v>54</v>
      </c>
      <c r="B58" s="478" t="s">
        <v>142</v>
      </c>
      <c r="C58" s="479" t="s">
        <v>39</v>
      </c>
      <c r="D58" s="478" t="s">
        <v>609</v>
      </c>
      <c r="E58" s="499">
        <v>13</v>
      </c>
      <c r="F58" s="226">
        <v>2</v>
      </c>
      <c r="G58" s="480">
        <v>0.52</v>
      </c>
      <c r="H58" s="481">
        <v>-24460888.920000002</v>
      </c>
      <c r="I58" s="482"/>
      <c r="J58" s="226">
        <v>2</v>
      </c>
      <c r="K58" s="483">
        <v>71.428571428571431</v>
      </c>
      <c r="L58" s="481">
        <v>-2038407.4100000001</v>
      </c>
      <c r="M58" s="146">
        <v>3</v>
      </c>
      <c r="N58" s="490">
        <v>0.19</v>
      </c>
      <c r="O58" s="484">
        <v>-20070859.469999999</v>
      </c>
      <c r="P58" s="485"/>
      <c r="Q58" s="146">
        <v>3</v>
      </c>
      <c r="R58" s="488">
        <v>28.571428571428569</v>
      </c>
      <c r="S58" s="484">
        <v>-2508857.4337499999</v>
      </c>
      <c r="T58" s="489" t="s">
        <v>643</v>
      </c>
      <c r="V58" s="165" t="s">
        <v>641</v>
      </c>
      <c r="W58" s="124">
        <v>0</v>
      </c>
      <c r="X58" s="124">
        <v>0</v>
      </c>
      <c r="Y58" s="124">
        <v>0</v>
      </c>
      <c r="Z58" s="124" t="s">
        <v>644</v>
      </c>
    </row>
    <row r="59" spans="1:26" x14ac:dyDescent="0.4">
      <c r="A59" s="146">
        <v>55</v>
      </c>
      <c r="B59" s="478" t="s">
        <v>142</v>
      </c>
      <c r="C59" s="479" t="s">
        <v>41</v>
      </c>
      <c r="D59" s="478" t="s">
        <v>477</v>
      </c>
      <c r="E59" s="499">
        <v>5</v>
      </c>
      <c r="F59" s="226">
        <v>4</v>
      </c>
      <c r="G59" s="490">
        <v>0.33</v>
      </c>
      <c r="H59" s="481">
        <v>-5896833.79</v>
      </c>
      <c r="I59" s="493" t="s">
        <v>571</v>
      </c>
      <c r="J59" s="226">
        <v>4</v>
      </c>
      <c r="K59" s="483">
        <v>57.142857142857139</v>
      </c>
      <c r="L59" s="481">
        <v>-491402.81583333336</v>
      </c>
      <c r="M59" s="146">
        <v>4</v>
      </c>
      <c r="N59" s="490">
        <v>0.22</v>
      </c>
      <c r="O59" s="484">
        <v>-7466304.0800000001</v>
      </c>
      <c r="P59" s="493" t="s">
        <v>571</v>
      </c>
      <c r="Q59" s="146">
        <v>4</v>
      </c>
      <c r="R59" s="486">
        <v>85.714285714285708</v>
      </c>
      <c r="S59" s="484">
        <v>-933288.01</v>
      </c>
      <c r="T59" s="494" t="s">
        <v>645</v>
      </c>
      <c r="V59" s="165" t="s">
        <v>646</v>
      </c>
      <c r="W59" s="124">
        <v>1</v>
      </c>
      <c r="X59" s="124">
        <v>0</v>
      </c>
      <c r="Y59" s="124">
        <v>0</v>
      </c>
      <c r="Z59" s="124" t="s">
        <v>642</v>
      </c>
    </row>
    <row r="60" spans="1:26" x14ac:dyDescent="0.4">
      <c r="A60" s="146">
        <v>56</v>
      </c>
      <c r="B60" s="478" t="s">
        <v>142</v>
      </c>
      <c r="C60" s="479" t="s">
        <v>42</v>
      </c>
      <c r="D60" s="478" t="s">
        <v>610</v>
      </c>
      <c r="E60" s="499">
        <v>5</v>
      </c>
      <c r="F60" s="226">
        <v>2</v>
      </c>
      <c r="G60" s="480">
        <v>0.52</v>
      </c>
      <c r="H60" s="481">
        <v>3974073.1</v>
      </c>
      <c r="I60" s="482"/>
      <c r="J60" s="226">
        <v>2</v>
      </c>
      <c r="K60" s="483">
        <v>57.142857142857139</v>
      </c>
      <c r="L60" s="481">
        <v>331172.75833333336</v>
      </c>
      <c r="M60" s="146">
        <v>3</v>
      </c>
      <c r="N60" s="490">
        <v>0.24</v>
      </c>
      <c r="O60" s="484">
        <v>729397.08</v>
      </c>
      <c r="P60" s="485"/>
      <c r="Q60" s="146">
        <v>3</v>
      </c>
      <c r="R60" s="486">
        <v>85.714285714285708</v>
      </c>
      <c r="S60" s="484">
        <v>91174.634999999995</v>
      </c>
      <c r="T60" s="487" t="s">
        <v>640</v>
      </c>
      <c r="V60" s="165" t="s">
        <v>641</v>
      </c>
      <c r="W60" s="124">
        <v>1</v>
      </c>
      <c r="X60" s="124">
        <v>0</v>
      </c>
      <c r="Y60" s="124">
        <v>0</v>
      </c>
      <c r="Z60" s="124" t="s">
        <v>642</v>
      </c>
    </row>
    <row r="61" spans="1:26" x14ac:dyDescent="0.4">
      <c r="A61" s="146">
        <v>57</v>
      </c>
      <c r="B61" s="478" t="s">
        <v>142</v>
      </c>
      <c r="C61" s="479" t="s">
        <v>74</v>
      </c>
      <c r="D61" s="478" t="s">
        <v>611</v>
      </c>
      <c r="E61" s="499">
        <v>15</v>
      </c>
      <c r="F61" s="226">
        <v>4</v>
      </c>
      <c r="G61" s="490">
        <v>0.34</v>
      </c>
      <c r="H61" s="481">
        <v>52641895.039999999</v>
      </c>
      <c r="I61" s="493" t="s">
        <v>589</v>
      </c>
      <c r="J61" s="226">
        <v>4</v>
      </c>
      <c r="K61" s="483">
        <v>85.714285714285708</v>
      </c>
      <c r="L61" s="481">
        <v>4386824.5866666669</v>
      </c>
      <c r="M61" s="146">
        <v>2</v>
      </c>
      <c r="N61" s="490">
        <v>0.49</v>
      </c>
      <c r="O61" s="484">
        <v>73636696.930000007</v>
      </c>
      <c r="P61" s="485"/>
      <c r="Q61" s="146">
        <v>2</v>
      </c>
      <c r="R61" s="486">
        <v>85.714285714285708</v>
      </c>
      <c r="S61" s="484">
        <v>9204587.1162500009</v>
      </c>
      <c r="T61" s="487" t="s">
        <v>640</v>
      </c>
      <c r="V61" s="165" t="s">
        <v>641</v>
      </c>
      <c r="W61" s="124">
        <v>0</v>
      </c>
      <c r="X61" s="124">
        <v>0</v>
      </c>
      <c r="Y61" s="124">
        <v>1</v>
      </c>
      <c r="Z61" s="124" t="s">
        <v>642</v>
      </c>
    </row>
    <row r="62" spans="1:26" x14ac:dyDescent="0.4">
      <c r="A62" s="146">
        <v>58</v>
      </c>
      <c r="B62" s="478" t="s">
        <v>142</v>
      </c>
      <c r="C62" s="479" t="s">
        <v>79</v>
      </c>
      <c r="D62" s="478" t="s">
        <v>612</v>
      </c>
      <c r="E62" s="499">
        <v>5</v>
      </c>
      <c r="F62" s="226">
        <v>1</v>
      </c>
      <c r="G62" s="480">
        <v>4.1900000000000004</v>
      </c>
      <c r="H62" s="481">
        <v>-2763592.78</v>
      </c>
      <c r="I62" s="482"/>
      <c r="J62" s="226">
        <v>1</v>
      </c>
      <c r="K62" s="483">
        <v>100</v>
      </c>
      <c r="L62" s="481">
        <v>-230299.39833333332</v>
      </c>
      <c r="M62" s="146">
        <v>1</v>
      </c>
      <c r="N62" s="480">
        <v>3.59</v>
      </c>
      <c r="O62" s="484">
        <v>-1792150.15</v>
      </c>
      <c r="P62" s="485"/>
      <c r="Q62" s="146">
        <v>1</v>
      </c>
      <c r="R62" s="486">
        <v>100</v>
      </c>
      <c r="S62" s="484">
        <v>-224018.76874999999</v>
      </c>
      <c r="T62" s="487" t="s">
        <v>640</v>
      </c>
      <c r="V62" s="165" t="s">
        <v>641</v>
      </c>
      <c r="W62" s="124">
        <v>0</v>
      </c>
      <c r="X62" s="124">
        <v>1</v>
      </c>
      <c r="Y62" s="124">
        <v>1</v>
      </c>
      <c r="Z62" s="124" t="s">
        <v>642</v>
      </c>
    </row>
    <row r="63" spans="1:26" x14ac:dyDescent="0.4">
      <c r="A63" s="146">
        <v>59</v>
      </c>
      <c r="B63" s="478" t="s">
        <v>142</v>
      </c>
      <c r="C63" s="479" t="s">
        <v>83</v>
      </c>
      <c r="D63" s="478" t="s">
        <v>613</v>
      </c>
      <c r="E63" s="499">
        <v>2</v>
      </c>
      <c r="F63" s="226">
        <v>5</v>
      </c>
      <c r="G63" s="490">
        <v>0.44</v>
      </c>
      <c r="H63" s="481">
        <v>-1830478.31</v>
      </c>
      <c r="I63" s="493" t="s">
        <v>571</v>
      </c>
      <c r="J63" s="226">
        <v>5</v>
      </c>
      <c r="K63" s="483">
        <v>57.142857142857139</v>
      </c>
      <c r="L63" s="481">
        <v>-152539.85916666666</v>
      </c>
      <c r="M63" s="146">
        <v>3</v>
      </c>
      <c r="N63" s="490">
        <v>7.0000000000000007E-2</v>
      </c>
      <c r="O63" s="484">
        <v>4928728.04</v>
      </c>
      <c r="P63" s="485"/>
      <c r="Q63" s="146">
        <v>3</v>
      </c>
      <c r="R63" s="486">
        <v>71.428571428571431</v>
      </c>
      <c r="S63" s="484">
        <v>616091.005</v>
      </c>
      <c r="T63" s="487" t="s">
        <v>640</v>
      </c>
      <c r="V63" s="165" t="s">
        <v>641</v>
      </c>
      <c r="W63" s="124">
        <v>1</v>
      </c>
      <c r="X63" s="124">
        <v>0</v>
      </c>
      <c r="Y63" s="124">
        <v>0</v>
      </c>
      <c r="Z63" s="124" t="s">
        <v>642</v>
      </c>
    </row>
    <row r="64" spans="1:26" x14ac:dyDescent="0.4">
      <c r="A64" s="146">
        <v>60</v>
      </c>
      <c r="B64" s="478" t="s">
        <v>142</v>
      </c>
      <c r="C64" s="479" t="s">
        <v>84</v>
      </c>
      <c r="D64" s="478" t="s">
        <v>614</v>
      </c>
      <c r="E64" s="499">
        <v>6</v>
      </c>
      <c r="F64" s="226">
        <v>1</v>
      </c>
      <c r="G64" s="480">
        <v>1.43</v>
      </c>
      <c r="H64" s="481">
        <v>-9741108.7799999993</v>
      </c>
      <c r="I64" s="482"/>
      <c r="J64" s="226">
        <v>1</v>
      </c>
      <c r="K64" s="488">
        <v>28.571428571428569</v>
      </c>
      <c r="L64" s="481">
        <v>-811759.06499999994</v>
      </c>
      <c r="M64" s="146">
        <v>1</v>
      </c>
      <c r="N64" s="480">
        <v>0.93</v>
      </c>
      <c r="O64" s="484">
        <v>-1054853.3600000001</v>
      </c>
      <c r="P64" s="485"/>
      <c r="Q64" s="146">
        <v>1</v>
      </c>
      <c r="R64" s="486">
        <v>71.428571428571431</v>
      </c>
      <c r="S64" s="484">
        <v>-131856.67000000001</v>
      </c>
      <c r="T64" s="487" t="s">
        <v>640</v>
      </c>
      <c r="V64" s="165" t="s">
        <v>641</v>
      </c>
      <c r="W64" s="124">
        <v>1</v>
      </c>
      <c r="X64" s="124">
        <v>0</v>
      </c>
      <c r="Y64" s="124">
        <v>0</v>
      </c>
      <c r="Z64" s="124" t="s">
        <v>642</v>
      </c>
    </row>
    <row r="65" spans="1:26" x14ac:dyDescent="0.4">
      <c r="A65" s="146">
        <v>61</v>
      </c>
      <c r="B65" s="478" t="s">
        <v>142</v>
      </c>
      <c r="C65" s="479" t="s">
        <v>85</v>
      </c>
      <c r="D65" s="478" t="s">
        <v>615</v>
      </c>
      <c r="E65" s="499">
        <v>5</v>
      </c>
      <c r="F65" s="226">
        <v>1</v>
      </c>
      <c r="G65" s="480">
        <v>1.32</v>
      </c>
      <c r="H65" s="481">
        <v>-6179607.7999999998</v>
      </c>
      <c r="I65" s="482"/>
      <c r="J65" s="226">
        <v>1</v>
      </c>
      <c r="K65" s="488">
        <v>42.857142857142854</v>
      </c>
      <c r="L65" s="481">
        <v>-514967.31666666665</v>
      </c>
      <c r="M65" s="146">
        <v>2</v>
      </c>
      <c r="N65" s="480">
        <v>0.75</v>
      </c>
      <c r="O65" s="484">
        <v>129634.68</v>
      </c>
      <c r="P65" s="485"/>
      <c r="Q65" s="146">
        <v>2</v>
      </c>
      <c r="R65" s="486">
        <v>57.142857142857139</v>
      </c>
      <c r="S65" s="484">
        <v>16204.334999999999</v>
      </c>
      <c r="T65" s="487" t="s">
        <v>640</v>
      </c>
      <c r="V65" s="165" t="s">
        <v>641</v>
      </c>
      <c r="W65" s="124">
        <v>1</v>
      </c>
      <c r="X65" s="124">
        <v>0</v>
      </c>
      <c r="Y65" s="124">
        <v>0</v>
      </c>
      <c r="Z65" s="124" t="s">
        <v>642</v>
      </c>
    </row>
    <row r="66" spans="1:26" x14ac:dyDescent="0.4">
      <c r="A66" s="146">
        <v>62</v>
      </c>
      <c r="B66" s="478" t="s">
        <v>98</v>
      </c>
      <c r="C66" s="479" t="s">
        <v>1</v>
      </c>
      <c r="D66" s="478" t="s">
        <v>98</v>
      </c>
      <c r="E66" s="499">
        <v>16</v>
      </c>
      <c r="F66" s="226">
        <v>1</v>
      </c>
      <c r="G66" s="480">
        <v>2.04</v>
      </c>
      <c r="H66" s="481">
        <v>8067690.6399999997</v>
      </c>
      <c r="I66" s="482"/>
      <c r="J66" s="226">
        <v>1</v>
      </c>
      <c r="K66" s="483">
        <v>57.142857142857139</v>
      </c>
      <c r="L66" s="481">
        <v>672307.55333333334</v>
      </c>
      <c r="M66" s="146">
        <v>0</v>
      </c>
      <c r="N66" s="480">
        <v>2.58</v>
      </c>
      <c r="O66" s="484">
        <v>124159566</v>
      </c>
      <c r="P66" s="485"/>
      <c r="Q66" s="146">
        <v>0</v>
      </c>
      <c r="R66" s="486">
        <v>71.428571428571431</v>
      </c>
      <c r="S66" s="484">
        <v>15519945.75</v>
      </c>
      <c r="T66" s="487" t="s">
        <v>640</v>
      </c>
      <c r="V66" s="165" t="s">
        <v>641</v>
      </c>
      <c r="W66" s="124">
        <v>1</v>
      </c>
      <c r="X66" s="124">
        <v>0</v>
      </c>
      <c r="Y66" s="124">
        <v>0</v>
      </c>
      <c r="Z66" s="124" t="s">
        <v>642</v>
      </c>
    </row>
    <row r="67" spans="1:26" x14ac:dyDescent="0.4">
      <c r="A67" s="146">
        <v>63</v>
      </c>
      <c r="B67" s="478" t="s">
        <v>98</v>
      </c>
      <c r="C67" s="479" t="s">
        <v>6</v>
      </c>
      <c r="D67" s="478" t="s">
        <v>616</v>
      </c>
      <c r="E67" s="499">
        <v>10</v>
      </c>
      <c r="F67" s="226">
        <v>1</v>
      </c>
      <c r="G67" s="480">
        <v>1.36</v>
      </c>
      <c r="H67" s="481">
        <v>-19364903.789999999</v>
      </c>
      <c r="I67" s="482"/>
      <c r="J67" s="226">
        <v>1</v>
      </c>
      <c r="K67" s="483">
        <v>85.714285714285708</v>
      </c>
      <c r="L67" s="481">
        <v>-1613741.9824999999</v>
      </c>
      <c r="M67" s="146">
        <v>1</v>
      </c>
      <c r="N67" s="480">
        <v>0.87</v>
      </c>
      <c r="O67" s="484">
        <v>-11151329.58</v>
      </c>
      <c r="P67" s="485"/>
      <c r="Q67" s="146">
        <v>1</v>
      </c>
      <c r="R67" s="486">
        <v>85.714285714285708</v>
      </c>
      <c r="S67" s="484">
        <v>-1393916.1975</v>
      </c>
      <c r="T67" s="489" t="s">
        <v>640</v>
      </c>
      <c r="V67" s="165" t="s">
        <v>641</v>
      </c>
      <c r="W67" s="124">
        <v>0</v>
      </c>
      <c r="X67" s="124">
        <v>0</v>
      </c>
      <c r="Y67" s="124">
        <v>1</v>
      </c>
      <c r="Z67" s="124" t="s">
        <v>642</v>
      </c>
    </row>
    <row r="68" spans="1:26" x14ac:dyDescent="0.4">
      <c r="A68" s="146">
        <v>64</v>
      </c>
      <c r="B68" s="478" t="s">
        <v>98</v>
      </c>
      <c r="C68" s="479" t="s">
        <v>7</v>
      </c>
      <c r="D68" s="478" t="s">
        <v>617</v>
      </c>
      <c r="E68" s="499">
        <v>6</v>
      </c>
      <c r="F68" s="226">
        <v>1</v>
      </c>
      <c r="G68" s="480">
        <v>2.38</v>
      </c>
      <c r="H68" s="481">
        <v>-11273575.27</v>
      </c>
      <c r="I68" s="482"/>
      <c r="J68" s="226">
        <v>1</v>
      </c>
      <c r="K68" s="488">
        <v>42.857142857142854</v>
      </c>
      <c r="L68" s="481">
        <v>-939464.60583333333</v>
      </c>
      <c r="M68" s="146">
        <v>1</v>
      </c>
      <c r="N68" s="480">
        <v>1.49</v>
      </c>
      <c r="O68" s="484">
        <v>854315.52000000002</v>
      </c>
      <c r="P68" s="485"/>
      <c r="Q68" s="146">
        <v>1</v>
      </c>
      <c r="R68" s="486">
        <v>71.428571428571431</v>
      </c>
      <c r="S68" s="484">
        <v>106789.44</v>
      </c>
      <c r="T68" s="487" t="s">
        <v>640</v>
      </c>
      <c r="V68" s="165" t="s">
        <v>641</v>
      </c>
      <c r="W68" s="124">
        <v>1</v>
      </c>
      <c r="X68" s="124">
        <v>0</v>
      </c>
      <c r="Y68" s="124">
        <v>0</v>
      </c>
      <c r="Z68" s="124" t="s">
        <v>642</v>
      </c>
    </row>
    <row r="69" spans="1:26" x14ac:dyDescent="0.4">
      <c r="A69" s="146">
        <v>65</v>
      </c>
      <c r="B69" s="478" t="s">
        <v>98</v>
      </c>
      <c r="C69" s="479" t="s">
        <v>8</v>
      </c>
      <c r="D69" s="478" t="s">
        <v>618</v>
      </c>
      <c r="E69" s="499">
        <v>12</v>
      </c>
      <c r="F69" s="226">
        <v>2</v>
      </c>
      <c r="G69" s="480">
        <v>0.9</v>
      </c>
      <c r="H69" s="481">
        <v>-1588828.99</v>
      </c>
      <c r="I69" s="482"/>
      <c r="J69" s="226">
        <v>2</v>
      </c>
      <c r="K69" s="483">
        <v>85.714285714285708</v>
      </c>
      <c r="L69" s="481">
        <v>-132402.41583333333</v>
      </c>
      <c r="M69" s="146">
        <v>3</v>
      </c>
      <c r="N69" s="490">
        <v>0.4</v>
      </c>
      <c r="O69" s="484">
        <v>-1825971.75</v>
      </c>
      <c r="P69" s="485"/>
      <c r="Q69" s="146">
        <v>3</v>
      </c>
      <c r="R69" s="486">
        <v>71.428571428571431</v>
      </c>
      <c r="S69" s="484">
        <v>-228246.46875</v>
      </c>
      <c r="T69" s="489" t="s">
        <v>643</v>
      </c>
      <c r="V69" s="165" t="s">
        <v>641</v>
      </c>
      <c r="W69" s="124">
        <v>0</v>
      </c>
      <c r="X69" s="124">
        <v>0</v>
      </c>
      <c r="Y69" s="124">
        <v>0</v>
      </c>
      <c r="Z69" s="124" t="s">
        <v>644</v>
      </c>
    </row>
    <row r="70" spans="1:26" x14ac:dyDescent="0.4">
      <c r="A70" s="146">
        <v>66</v>
      </c>
      <c r="B70" s="478" t="s">
        <v>98</v>
      </c>
      <c r="C70" s="479" t="s">
        <v>9</v>
      </c>
      <c r="D70" s="478" t="s">
        <v>619</v>
      </c>
      <c r="E70" s="499">
        <v>10</v>
      </c>
      <c r="F70" s="226">
        <v>1</v>
      </c>
      <c r="G70" s="480">
        <v>1.71</v>
      </c>
      <c r="H70" s="481">
        <v>-2246904.0099999998</v>
      </c>
      <c r="I70" s="482"/>
      <c r="J70" s="226">
        <v>1</v>
      </c>
      <c r="K70" s="488">
        <v>0</v>
      </c>
      <c r="L70" s="481">
        <v>-187242.00083333332</v>
      </c>
      <c r="M70" s="146">
        <v>2</v>
      </c>
      <c r="N70" s="480">
        <v>0.71</v>
      </c>
      <c r="O70" s="484">
        <v>-9143913.8599999994</v>
      </c>
      <c r="P70" s="485"/>
      <c r="Q70" s="146">
        <v>2</v>
      </c>
      <c r="R70" s="488">
        <v>42.857142857142854</v>
      </c>
      <c r="S70" s="484">
        <v>-1142989.2324999999</v>
      </c>
      <c r="T70" s="487" t="s">
        <v>640</v>
      </c>
      <c r="V70" s="165" t="s">
        <v>641</v>
      </c>
      <c r="W70" s="124">
        <v>1</v>
      </c>
      <c r="X70" s="124">
        <v>0</v>
      </c>
      <c r="Y70" s="124">
        <v>0</v>
      </c>
      <c r="Z70" s="124" t="s">
        <v>642</v>
      </c>
    </row>
    <row r="71" spans="1:26" x14ac:dyDescent="0.4">
      <c r="A71" s="146">
        <v>67</v>
      </c>
      <c r="B71" s="478" t="s">
        <v>98</v>
      </c>
      <c r="C71" s="479" t="s">
        <v>80</v>
      </c>
      <c r="D71" s="478" t="s">
        <v>620</v>
      </c>
      <c r="E71" s="499">
        <v>5</v>
      </c>
      <c r="F71" s="226">
        <v>1</v>
      </c>
      <c r="G71" s="480">
        <v>1.25</v>
      </c>
      <c r="H71" s="481">
        <v>-11738318.4</v>
      </c>
      <c r="I71" s="482"/>
      <c r="J71" s="226">
        <v>1</v>
      </c>
      <c r="K71" s="488">
        <v>28.571428571428569</v>
      </c>
      <c r="L71" s="481">
        <v>-978193.20000000007</v>
      </c>
      <c r="M71" s="146">
        <v>2</v>
      </c>
      <c r="N71" s="480">
        <v>0.6</v>
      </c>
      <c r="O71" s="484">
        <v>-10742669.199999999</v>
      </c>
      <c r="P71" s="485"/>
      <c r="Q71" s="146">
        <v>2</v>
      </c>
      <c r="R71" s="488">
        <v>28.571428571428569</v>
      </c>
      <c r="S71" s="484">
        <v>-1342833.65</v>
      </c>
      <c r="T71" s="489" t="s">
        <v>643</v>
      </c>
      <c r="V71" s="165" t="s">
        <v>641</v>
      </c>
      <c r="W71" s="124">
        <v>0</v>
      </c>
      <c r="X71" s="124">
        <v>0</v>
      </c>
      <c r="Y71" s="124">
        <v>0</v>
      </c>
      <c r="Z71" s="124" t="s">
        <v>644</v>
      </c>
    </row>
    <row r="72" spans="1:26" x14ac:dyDescent="0.4">
      <c r="A72" s="146">
        <v>68</v>
      </c>
      <c r="B72" s="478" t="s">
        <v>105</v>
      </c>
      <c r="C72" s="479" t="s">
        <v>0</v>
      </c>
      <c r="D72" s="478" t="s">
        <v>105</v>
      </c>
      <c r="E72" s="499">
        <v>20</v>
      </c>
      <c r="F72" s="226">
        <v>0</v>
      </c>
      <c r="G72" s="480">
        <v>1.54</v>
      </c>
      <c r="H72" s="481">
        <v>149277284.09</v>
      </c>
      <c r="I72" s="482"/>
      <c r="J72" s="226">
        <v>0</v>
      </c>
      <c r="K72" s="483">
        <v>85.714285714285708</v>
      </c>
      <c r="L72" s="481">
        <v>12439773.674166666</v>
      </c>
      <c r="M72" s="146">
        <v>1</v>
      </c>
      <c r="N72" s="480">
        <v>1.31</v>
      </c>
      <c r="O72" s="496">
        <v>160294395.31</v>
      </c>
      <c r="P72" s="485"/>
      <c r="Q72" s="146">
        <v>1</v>
      </c>
      <c r="R72" s="486">
        <v>71.428571428571431</v>
      </c>
      <c r="S72" s="484">
        <v>20036799.41375</v>
      </c>
      <c r="T72" s="489" t="s">
        <v>643</v>
      </c>
      <c r="V72" s="165" t="s">
        <v>641</v>
      </c>
      <c r="W72" s="124">
        <v>0</v>
      </c>
      <c r="X72" s="124">
        <v>0</v>
      </c>
      <c r="Y72" s="124">
        <v>0</v>
      </c>
      <c r="Z72" s="124" t="s">
        <v>644</v>
      </c>
    </row>
    <row r="73" spans="1:26" x14ac:dyDescent="0.4">
      <c r="A73" s="146">
        <v>69</v>
      </c>
      <c r="B73" s="478" t="s">
        <v>105</v>
      </c>
      <c r="C73" s="479" t="s">
        <v>10</v>
      </c>
      <c r="D73" s="478" t="s">
        <v>621</v>
      </c>
      <c r="E73" s="499">
        <v>10</v>
      </c>
      <c r="F73" s="226">
        <v>6</v>
      </c>
      <c r="G73" s="480">
        <v>0.57999999999999996</v>
      </c>
      <c r="H73" s="481">
        <v>-8221075.6799999997</v>
      </c>
      <c r="I73" s="493" t="s">
        <v>571</v>
      </c>
      <c r="J73" s="226">
        <v>6</v>
      </c>
      <c r="K73" s="483">
        <v>71.428571428571431</v>
      </c>
      <c r="L73" s="481">
        <v>-685089.64</v>
      </c>
      <c r="M73" s="146">
        <v>3</v>
      </c>
      <c r="N73" s="490">
        <v>0.33</v>
      </c>
      <c r="O73" s="496">
        <v>-5381684.6699999999</v>
      </c>
      <c r="P73" s="485"/>
      <c r="Q73" s="146">
        <v>3</v>
      </c>
      <c r="R73" s="486">
        <v>71.428571428571431</v>
      </c>
      <c r="S73" s="484">
        <v>-672710.58374999999</v>
      </c>
      <c r="T73" s="489" t="s">
        <v>640</v>
      </c>
      <c r="V73" s="165" t="s">
        <v>641</v>
      </c>
      <c r="W73" s="124">
        <v>0</v>
      </c>
      <c r="X73" s="124">
        <v>0</v>
      </c>
      <c r="Y73" s="124">
        <v>1</v>
      </c>
      <c r="Z73" s="124" t="s">
        <v>642</v>
      </c>
    </row>
    <row r="74" spans="1:26" x14ac:dyDescent="0.4">
      <c r="A74" s="146">
        <v>70</v>
      </c>
      <c r="B74" s="478" t="s">
        <v>105</v>
      </c>
      <c r="C74" s="479" t="s">
        <v>11</v>
      </c>
      <c r="D74" s="478" t="s">
        <v>622</v>
      </c>
      <c r="E74" s="499">
        <v>9</v>
      </c>
      <c r="F74" s="226">
        <v>5</v>
      </c>
      <c r="G74" s="490">
        <v>0.31</v>
      </c>
      <c r="H74" s="481">
        <v>5318498.8499999996</v>
      </c>
      <c r="I74" s="493" t="s">
        <v>589</v>
      </c>
      <c r="J74" s="226">
        <v>5</v>
      </c>
      <c r="K74" s="488">
        <v>42.857142857142854</v>
      </c>
      <c r="L74" s="481">
        <v>443208.23749999999</v>
      </c>
      <c r="M74" s="146">
        <v>3</v>
      </c>
      <c r="N74" s="490">
        <v>0.32</v>
      </c>
      <c r="O74" s="496">
        <v>2461518.5499999998</v>
      </c>
      <c r="P74" s="485"/>
      <c r="Q74" s="146">
        <v>3</v>
      </c>
      <c r="R74" s="486">
        <v>71.428571428571431</v>
      </c>
      <c r="S74" s="484">
        <v>307689.81874999998</v>
      </c>
      <c r="T74" s="487" t="s">
        <v>640</v>
      </c>
      <c r="V74" s="165" t="s">
        <v>641</v>
      </c>
      <c r="W74" s="124">
        <v>1</v>
      </c>
      <c r="X74" s="124">
        <v>0</v>
      </c>
      <c r="Y74" s="124">
        <v>0</v>
      </c>
      <c r="Z74" s="124" t="s">
        <v>642</v>
      </c>
    </row>
    <row r="75" spans="1:26" x14ac:dyDescent="0.4">
      <c r="A75" s="146">
        <v>71</v>
      </c>
      <c r="B75" s="478" t="s">
        <v>105</v>
      </c>
      <c r="C75" s="479" t="s">
        <v>12</v>
      </c>
      <c r="D75" s="478" t="s">
        <v>623</v>
      </c>
      <c r="E75" s="499">
        <v>16</v>
      </c>
      <c r="F75" s="226">
        <v>2</v>
      </c>
      <c r="G75" s="480">
        <v>0.72</v>
      </c>
      <c r="H75" s="481">
        <v>10527453.33</v>
      </c>
      <c r="I75" s="482"/>
      <c r="J75" s="226">
        <v>2</v>
      </c>
      <c r="K75" s="483">
        <v>57.142857142857139</v>
      </c>
      <c r="L75" s="481">
        <v>877287.77749999997</v>
      </c>
      <c r="M75" s="146">
        <v>2</v>
      </c>
      <c r="N75" s="480">
        <v>0.72</v>
      </c>
      <c r="O75" s="496">
        <v>3342227.5</v>
      </c>
      <c r="P75" s="485"/>
      <c r="Q75" s="146">
        <v>2</v>
      </c>
      <c r="R75" s="488">
        <v>42.857142857142854</v>
      </c>
      <c r="S75" s="484">
        <v>417778.4375</v>
      </c>
      <c r="T75" s="489" t="s">
        <v>643</v>
      </c>
      <c r="V75" s="165" t="s">
        <v>641</v>
      </c>
      <c r="W75" s="124">
        <v>0</v>
      </c>
      <c r="X75" s="124">
        <v>0</v>
      </c>
      <c r="Y75" s="124">
        <v>0</v>
      </c>
      <c r="Z75" s="124" t="s">
        <v>644</v>
      </c>
    </row>
    <row r="76" spans="1:26" x14ac:dyDescent="0.4">
      <c r="A76" s="146">
        <v>72</v>
      </c>
      <c r="B76" s="478" t="s">
        <v>105</v>
      </c>
      <c r="C76" s="479" t="s">
        <v>13</v>
      </c>
      <c r="D76" s="478" t="s">
        <v>244</v>
      </c>
      <c r="E76" s="499">
        <v>2</v>
      </c>
      <c r="F76" s="226">
        <v>1</v>
      </c>
      <c r="G76" s="480">
        <v>6.05</v>
      </c>
      <c r="H76" s="481">
        <v>-889163.05</v>
      </c>
      <c r="I76" s="482"/>
      <c r="J76" s="226">
        <v>1</v>
      </c>
      <c r="K76" s="488">
        <v>28.571428571428569</v>
      </c>
      <c r="L76" s="481">
        <v>-74096.920833333337</v>
      </c>
      <c r="M76" s="146">
        <v>1</v>
      </c>
      <c r="N76" s="480">
        <v>1.92</v>
      </c>
      <c r="O76" s="496">
        <v>1390818.81</v>
      </c>
      <c r="P76" s="485"/>
      <c r="Q76" s="146">
        <v>1</v>
      </c>
      <c r="R76" s="488">
        <v>28.571428571428569</v>
      </c>
      <c r="S76" s="484">
        <v>173852.35125000001</v>
      </c>
      <c r="T76" s="489" t="s">
        <v>640</v>
      </c>
      <c r="V76" s="165" t="s">
        <v>641</v>
      </c>
      <c r="W76" s="124">
        <v>0</v>
      </c>
      <c r="X76" s="124">
        <v>0</v>
      </c>
      <c r="Y76" s="124">
        <v>1</v>
      </c>
      <c r="Z76" s="124" t="s">
        <v>642</v>
      </c>
    </row>
    <row r="77" spans="1:26" x14ac:dyDescent="0.4">
      <c r="A77" s="146">
        <v>73</v>
      </c>
      <c r="B77" s="478" t="s">
        <v>105</v>
      </c>
      <c r="C77" s="479" t="s">
        <v>14</v>
      </c>
      <c r="D77" s="478" t="s">
        <v>624</v>
      </c>
      <c r="E77" s="499">
        <v>6</v>
      </c>
      <c r="F77" s="226">
        <v>5</v>
      </c>
      <c r="G77" s="490">
        <v>0.48</v>
      </c>
      <c r="H77" s="481">
        <v>4226889.5</v>
      </c>
      <c r="I77" s="493" t="s">
        <v>589</v>
      </c>
      <c r="J77" s="226">
        <v>5</v>
      </c>
      <c r="K77" s="483">
        <v>57.142857142857139</v>
      </c>
      <c r="L77" s="481">
        <v>352240.79166666669</v>
      </c>
      <c r="M77" s="146">
        <v>3</v>
      </c>
      <c r="N77" s="490">
        <v>0.4</v>
      </c>
      <c r="O77" s="496">
        <v>-309595.52000000002</v>
      </c>
      <c r="P77" s="485"/>
      <c r="Q77" s="146">
        <v>3</v>
      </c>
      <c r="R77" s="486">
        <v>57.142857142857139</v>
      </c>
      <c r="S77" s="484">
        <v>-38699.440000000002</v>
      </c>
      <c r="T77" s="489" t="s">
        <v>643</v>
      </c>
      <c r="V77" s="165" t="s">
        <v>641</v>
      </c>
      <c r="W77" s="124">
        <v>0</v>
      </c>
      <c r="X77" s="124">
        <v>0</v>
      </c>
      <c r="Y77" s="124">
        <v>0</v>
      </c>
      <c r="Z77" s="124" t="s">
        <v>644</v>
      </c>
    </row>
    <row r="78" spans="1:26" x14ac:dyDescent="0.4">
      <c r="A78" s="146">
        <v>74</v>
      </c>
      <c r="B78" s="478" t="s">
        <v>105</v>
      </c>
      <c r="C78" s="479" t="s">
        <v>15</v>
      </c>
      <c r="D78" s="478" t="s">
        <v>625</v>
      </c>
      <c r="E78" s="499">
        <v>13</v>
      </c>
      <c r="F78" s="226">
        <v>6</v>
      </c>
      <c r="G78" s="490">
        <v>0.39</v>
      </c>
      <c r="H78" s="481">
        <v>-16863167.5</v>
      </c>
      <c r="I78" s="492" t="s">
        <v>569</v>
      </c>
      <c r="J78" s="226">
        <v>6</v>
      </c>
      <c r="K78" s="483">
        <v>85.714285714285708</v>
      </c>
      <c r="L78" s="481">
        <v>-1405263.9583333333</v>
      </c>
      <c r="M78" s="146">
        <v>3</v>
      </c>
      <c r="N78" s="490">
        <v>0.38</v>
      </c>
      <c r="O78" s="496">
        <v>8698697.4000000004</v>
      </c>
      <c r="P78" s="485"/>
      <c r="Q78" s="146">
        <v>3</v>
      </c>
      <c r="R78" s="486">
        <v>85.714285714285708</v>
      </c>
      <c r="S78" s="484">
        <v>1087337.175</v>
      </c>
      <c r="T78" s="487" t="s">
        <v>640</v>
      </c>
      <c r="V78" s="165" t="s">
        <v>641</v>
      </c>
      <c r="W78" s="124">
        <v>0</v>
      </c>
      <c r="X78" s="124">
        <v>0</v>
      </c>
      <c r="Y78" s="124">
        <v>1</v>
      </c>
      <c r="Z78" s="124" t="s">
        <v>642</v>
      </c>
    </row>
    <row r="79" spans="1:26" x14ac:dyDescent="0.4">
      <c r="A79" s="146">
        <v>75</v>
      </c>
      <c r="B79" s="478" t="s">
        <v>105</v>
      </c>
      <c r="C79" s="479" t="s">
        <v>16</v>
      </c>
      <c r="D79" s="478" t="s">
        <v>626</v>
      </c>
      <c r="E79" s="499">
        <v>5</v>
      </c>
      <c r="F79" s="226">
        <v>3</v>
      </c>
      <c r="G79" s="480">
        <v>0.72</v>
      </c>
      <c r="H79" s="481">
        <v>-6808946.9000000004</v>
      </c>
      <c r="I79" s="482"/>
      <c r="J79" s="226">
        <v>3</v>
      </c>
      <c r="K79" s="483">
        <v>85.714285714285708</v>
      </c>
      <c r="L79" s="481">
        <v>-567412.2416666667</v>
      </c>
      <c r="M79" s="146">
        <v>3</v>
      </c>
      <c r="N79" s="480">
        <v>0.56000000000000005</v>
      </c>
      <c r="O79" s="496">
        <v>-182248.85</v>
      </c>
      <c r="P79" s="485"/>
      <c r="Q79" s="146">
        <v>3</v>
      </c>
      <c r="R79" s="486">
        <v>85.714285714285708</v>
      </c>
      <c r="S79" s="484">
        <v>-22781.106250000001</v>
      </c>
      <c r="T79" s="487" t="s">
        <v>640</v>
      </c>
      <c r="V79" s="165" t="s">
        <v>641</v>
      </c>
      <c r="W79" s="124">
        <v>0</v>
      </c>
      <c r="X79" s="124">
        <v>0</v>
      </c>
      <c r="Y79" s="124">
        <v>1</v>
      </c>
      <c r="Z79" s="124" t="s">
        <v>642</v>
      </c>
    </row>
    <row r="80" spans="1:26" x14ac:dyDescent="0.4">
      <c r="A80" s="146">
        <v>76</v>
      </c>
      <c r="B80" s="478" t="s">
        <v>105</v>
      </c>
      <c r="C80" s="479" t="s">
        <v>17</v>
      </c>
      <c r="D80" s="478" t="s">
        <v>627</v>
      </c>
      <c r="E80" s="499">
        <v>5</v>
      </c>
      <c r="F80" s="226">
        <v>3</v>
      </c>
      <c r="G80" s="490">
        <v>0.32</v>
      </c>
      <c r="H80" s="481">
        <v>36366.559999999998</v>
      </c>
      <c r="I80" s="482"/>
      <c r="J80" s="226">
        <v>3</v>
      </c>
      <c r="K80" s="483">
        <v>57.142857142857139</v>
      </c>
      <c r="L80" s="481">
        <v>3030.5466666666666</v>
      </c>
      <c r="M80" s="146">
        <v>3</v>
      </c>
      <c r="N80" s="490">
        <v>0.25</v>
      </c>
      <c r="O80" s="496">
        <v>837344.58</v>
      </c>
      <c r="P80" s="485"/>
      <c r="Q80" s="146">
        <v>3</v>
      </c>
      <c r="R80" s="486">
        <v>71.428571428571431</v>
      </c>
      <c r="S80" s="484">
        <v>104668.07249999999</v>
      </c>
      <c r="T80" s="487" t="s">
        <v>640</v>
      </c>
      <c r="V80" s="165" t="s">
        <v>641</v>
      </c>
      <c r="W80" s="124">
        <v>1</v>
      </c>
      <c r="X80" s="124">
        <v>0</v>
      </c>
      <c r="Y80" s="124">
        <v>0</v>
      </c>
      <c r="Z80" s="124" t="s">
        <v>642</v>
      </c>
    </row>
    <row r="81" spans="1:26" x14ac:dyDescent="0.4">
      <c r="A81" s="146">
        <v>77</v>
      </c>
      <c r="B81" s="478" t="s">
        <v>105</v>
      </c>
      <c r="C81" s="479" t="s">
        <v>18</v>
      </c>
      <c r="D81" s="478" t="s">
        <v>628</v>
      </c>
      <c r="E81" s="499">
        <v>6</v>
      </c>
      <c r="F81" s="226">
        <v>1</v>
      </c>
      <c r="G81" s="480">
        <v>1.69</v>
      </c>
      <c r="H81" s="481">
        <v>-5284163.63</v>
      </c>
      <c r="I81" s="482"/>
      <c r="J81" s="226">
        <v>1</v>
      </c>
      <c r="K81" s="483">
        <v>57.142857142857139</v>
      </c>
      <c r="L81" s="481">
        <v>-440346.96916666668</v>
      </c>
      <c r="M81" s="146">
        <v>1</v>
      </c>
      <c r="N81" s="480">
        <v>0.96</v>
      </c>
      <c r="O81" s="496">
        <v>-6499489.6799999997</v>
      </c>
      <c r="P81" s="485"/>
      <c r="Q81" s="146">
        <v>1</v>
      </c>
      <c r="R81" s="486">
        <v>100</v>
      </c>
      <c r="S81" s="484">
        <v>-812436.21</v>
      </c>
      <c r="T81" s="487" t="s">
        <v>640</v>
      </c>
      <c r="V81" s="165" t="s">
        <v>641</v>
      </c>
      <c r="W81" s="124">
        <v>1</v>
      </c>
      <c r="X81" s="124">
        <v>0</v>
      </c>
      <c r="Y81" s="124">
        <v>0</v>
      </c>
      <c r="Z81" s="124" t="s">
        <v>642</v>
      </c>
    </row>
    <row r="82" spans="1:26" x14ac:dyDescent="0.4">
      <c r="A82" s="146">
        <v>78</v>
      </c>
      <c r="B82" s="478" t="s">
        <v>105</v>
      </c>
      <c r="C82" s="479" t="s">
        <v>19</v>
      </c>
      <c r="D82" s="478" t="s">
        <v>629</v>
      </c>
      <c r="E82" s="499">
        <v>9</v>
      </c>
      <c r="F82" s="226">
        <v>2</v>
      </c>
      <c r="G82" s="480">
        <v>0.55000000000000004</v>
      </c>
      <c r="H82" s="481">
        <v>-13716724.310000001</v>
      </c>
      <c r="I82" s="482"/>
      <c r="J82" s="226">
        <v>2</v>
      </c>
      <c r="K82" s="483">
        <v>71.428571428571431</v>
      </c>
      <c r="L82" s="481">
        <v>-1143060.3591666666</v>
      </c>
      <c r="M82" s="146">
        <v>3</v>
      </c>
      <c r="N82" s="490">
        <v>0.36</v>
      </c>
      <c r="O82" s="496">
        <v>231339.57</v>
      </c>
      <c r="P82" s="485"/>
      <c r="Q82" s="146">
        <v>3</v>
      </c>
      <c r="R82" s="486">
        <v>71.428571428571431</v>
      </c>
      <c r="S82" s="484">
        <v>28917.446250000001</v>
      </c>
      <c r="T82" s="487" t="s">
        <v>640</v>
      </c>
      <c r="V82" s="165" t="s">
        <v>641</v>
      </c>
      <c r="W82" s="124">
        <v>0</v>
      </c>
      <c r="X82" s="124">
        <v>0</v>
      </c>
      <c r="Y82" s="124">
        <v>1</v>
      </c>
      <c r="Z82" s="124" t="s">
        <v>642</v>
      </c>
    </row>
    <row r="83" spans="1:26" x14ac:dyDescent="0.4">
      <c r="A83" s="146">
        <v>79</v>
      </c>
      <c r="B83" s="478" t="s">
        <v>105</v>
      </c>
      <c r="C83" s="479" t="s">
        <v>20</v>
      </c>
      <c r="D83" s="478" t="s">
        <v>630</v>
      </c>
      <c r="E83" s="499">
        <v>13</v>
      </c>
      <c r="F83" s="226">
        <v>6</v>
      </c>
      <c r="G83" s="480">
        <v>0.52</v>
      </c>
      <c r="H83" s="481">
        <v>-36473754.979999997</v>
      </c>
      <c r="I83" s="493" t="s">
        <v>571</v>
      </c>
      <c r="J83" s="226">
        <v>6</v>
      </c>
      <c r="K83" s="483">
        <v>71.428571428571431</v>
      </c>
      <c r="L83" s="481">
        <v>-3039479.5816666665</v>
      </c>
      <c r="M83" s="146">
        <v>3</v>
      </c>
      <c r="N83" s="490">
        <v>0.43</v>
      </c>
      <c r="O83" s="496">
        <v>-10207076.51</v>
      </c>
      <c r="P83" s="485"/>
      <c r="Q83" s="146">
        <v>3</v>
      </c>
      <c r="R83" s="486">
        <v>71.428571428571431</v>
      </c>
      <c r="S83" s="484">
        <v>-1275884.56375</v>
      </c>
      <c r="T83" s="487" t="s">
        <v>640</v>
      </c>
      <c r="V83" s="165" t="s">
        <v>641</v>
      </c>
      <c r="W83" s="124">
        <v>0</v>
      </c>
      <c r="X83" s="124">
        <v>0</v>
      </c>
      <c r="Y83" s="124">
        <v>1</v>
      </c>
      <c r="Z83" s="124" t="s">
        <v>642</v>
      </c>
    </row>
    <row r="84" spans="1:26" x14ac:dyDescent="0.4">
      <c r="A84" s="146">
        <v>80</v>
      </c>
      <c r="B84" s="478" t="s">
        <v>105</v>
      </c>
      <c r="C84" s="479" t="s">
        <v>21</v>
      </c>
      <c r="D84" s="478" t="s">
        <v>631</v>
      </c>
      <c r="E84" s="499">
        <v>6</v>
      </c>
      <c r="F84" s="226">
        <v>1</v>
      </c>
      <c r="G84" s="480">
        <v>2.2000000000000002</v>
      </c>
      <c r="H84" s="481">
        <v>-20845041.379999999</v>
      </c>
      <c r="I84" s="482"/>
      <c r="J84" s="226">
        <v>1</v>
      </c>
      <c r="K84" s="483">
        <v>57.142857142857139</v>
      </c>
      <c r="L84" s="481">
        <v>-1737086.7816666665</v>
      </c>
      <c r="M84" s="146">
        <v>1</v>
      </c>
      <c r="N84" s="480">
        <v>1.7</v>
      </c>
      <c r="O84" s="496">
        <v>2085677.08</v>
      </c>
      <c r="P84" s="485"/>
      <c r="Q84" s="146">
        <v>1</v>
      </c>
      <c r="R84" s="486">
        <v>71.428571428571431</v>
      </c>
      <c r="S84" s="484">
        <v>260709.63500000001</v>
      </c>
      <c r="T84" s="487" t="s">
        <v>640</v>
      </c>
      <c r="V84" s="165" t="s">
        <v>641</v>
      </c>
      <c r="W84" s="124">
        <v>1</v>
      </c>
      <c r="X84" s="124">
        <v>0</v>
      </c>
      <c r="Y84" s="124">
        <v>0</v>
      </c>
      <c r="Z84" s="124" t="s">
        <v>642</v>
      </c>
    </row>
    <row r="85" spans="1:26" x14ac:dyDescent="0.4">
      <c r="A85" s="146">
        <v>81</v>
      </c>
      <c r="B85" s="478" t="s">
        <v>105</v>
      </c>
      <c r="C85" s="479" t="s">
        <v>22</v>
      </c>
      <c r="D85" s="478" t="s">
        <v>632</v>
      </c>
      <c r="E85" s="499">
        <v>13</v>
      </c>
      <c r="F85" s="226">
        <v>1</v>
      </c>
      <c r="G85" s="480">
        <v>0.96</v>
      </c>
      <c r="H85" s="481">
        <v>-26225784.530000001</v>
      </c>
      <c r="I85" s="482"/>
      <c r="J85" s="226">
        <v>1</v>
      </c>
      <c r="K85" s="483">
        <v>85.714285714285708</v>
      </c>
      <c r="L85" s="481">
        <v>-2185482.0441666669</v>
      </c>
      <c r="M85" s="146">
        <v>2</v>
      </c>
      <c r="N85" s="480">
        <v>0.73</v>
      </c>
      <c r="O85" s="496">
        <v>-5649753.5300000003</v>
      </c>
      <c r="P85" s="485"/>
      <c r="Q85" s="146">
        <v>2</v>
      </c>
      <c r="R85" s="486">
        <v>57.142857142857139</v>
      </c>
      <c r="S85" s="484">
        <v>-706219.19125000003</v>
      </c>
      <c r="T85" s="489" t="s">
        <v>643</v>
      </c>
      <c r="V85" s="165" t="s">
        <v>641</v>
      </c>
      <c r="W85" s="124">
        <v>0</v>
      </c>
      <c r="X85" s="124">
        <v>0</v>
      </c>
      <c r="Y85" s="124">
        <v>0</v>
      </c>
      <c r="Z85" s="124" t="s">
        <v>644</v>
      </c>
    </row>
    <row r="86" spans="1:26" x14ac:dyDescent="0.4">
      <c r="A86" s="146">
        <v>82</v>
      </c>
      <c r="B86" s="478" t="s">
        <v>105</v>
      </c>
      <c r="C86" s="479" t="s">
        <v>23</v>
      </c>
      <c r="D86" s="478" t="s">
        <v>633</v>
      </c>
      <c r="E86" s="499">
        <v>5</v>
      </c>
      <c r="F86" s="226">
        <v>6</v>
      </c>
      <c r="G86" s="480">
        <v>0.77</v>
      </c>
      <c r="H86" s="481">
        <v>-15015877.6</v>
      </c>
      <c r="I86" s="493" t="s">
        <v>571</v>
      </c>
      <c r="J86" s="226">
        <v>6</v>
      </c>
      <c r="K86" s="483">
        <v>85.714285714285708</v>
      </c>
      <c r="L86" s="481">
        <v>-1251323.1333333333</v>
      </c>
      <c r="M86" s="146">
        <v>3</v>
      </c>
      <c r="N86" s="490">
        <v>0.44</v>
      </c>
      <c r="O86" s="496">
        <v>-3712505.96</v>
      </c>
      <c r="P86" s="485"/>
      <c r="Q86" s="146">
        <v>3</v>
      </c>
      <c r="R86" s="486">
        <v>57.142857142857139</v>
      </c>
      <c r="S86" s="484">
        <v>-464063.245</v>
      </c>
      <c r="T86" s="489" t="s">
        <v>643</v>
      </c>
      <c r="V86" s="165" t="s">
        <v>641</v>
      </c>
      <c r="W86" s="124">
        <v>0</v>
      </c>
      <c r="X86" s="124">
        <v>0</v>
      </c>
      <c r="Y86" s="124">
        <v>0</v>
      </c>
      <c r="Z86" s="124" t="s">
        <v>644</v>
      </c>
    </row>
    <row r="87" spans="1:26" x14ac:dyDescent="0.4">
      <c r="A87" s="146">
        <v>83</v>
      </c>
      <c r="B87" s="478" t="s">
        <v>105</v>
      </c>
      <c r="C87" s="479" t="s">
        <v>24</v>
      </c>
      <c r="D87" s="478" t="s">
        <v>634</v>
      </c>
      <c r="E87" s="499">
        <v>5</v>
      </c>
      <c r="F87" s="226">
        <v>4</v>
      </c>
      <c r="G87" s="480">
        <v>0.54</v>
      </c>
      <c r="H87" s="481">
        <v>-9563692.2200000007</v>
      </c>
      <c r="I87" s="493" t="s">
        <v>571</v>
      </c>
      <c r="J87" s="226">
        <v>4</v>
      </c>
      <c r="K87" s="483">
        <v>57.142857142857139</v>
      </c>
      <c r="L87" s="481">
        <v>-796974.35166666668</v>
      </c>
      <c r="M87" s="146">
        <v>3</v>
      </c>
      <c r="N87" s="490">
        <v>0.47</v>
      </c>
      <c r="O87" s="496">
        <v>-1830930.72</v>
      </c>
      <c r="P87" s="485"/>
      <c r="Q87" s="146">
        <v>3</v>
      </c>
      <c r="R87" s="488">
        <v>42.857142857142854</v>
      </c>
      <c r="S87" s="484">
        <v>-228866.34</v>
      </c>
      <c r="T87" s="489" t="s">
        <v>643</v>
      </c>
      <c r="V87" s="165" t="s">
        <v>641</v>
      </c>
      <c r="W87" s="124">
        <v>0</v>
      </c>
      <c r="X87" s="124">
        <v>0</v>
      </c>
      <c r="Y87" s="124">
        <v>0</v>
      </c>
      <c r="Z87" s="124" t="s">
        <v>644</v>
      </c>
    </row>
    <row r="88" spans="1:26" x14ac:dyDescent="0.4">
      <c r="A88" s="146">
        <v>84</v>
      </c>
      <c r="B88" s="478" t="s">
        <v>105</v>
      </c>
      <c r="C88" s="479" t="s">
        <v>25</v>
      </c>
      <c r="D88" s="478" t="s">
        <v>635</v>
      </c>
      <c r="E88" s="499">
        <v>5</v>
      </c>
      <c r="F88" s="226">
        <v>1</v>
      </c>
      <c r="G88" s="480">
        <v>1.06</v>
      </c>
      <c r="H88" s="481">
        <v>-452744.43</v>
      </c>
      <c r="I88" s="482"/>
      <c r="J88" s="226">
        <v>1</v>
      </c>
      <c r="K88" s="483">
        <v>57.142857142857139</v>
      </c>
      <c r="L88" s="481">
        <v>-37728.702499999999</v>
      </c>
      <c r="M88" s="146">
        <v>2</v>
      </c>
      <c r="N88" s="480">
        <v>0.72</v>
      </c>
      <c r="O88" s="496">
        <v>801297.93</v>
      </c>
      <c r="P88" s="485"/>
      <c r="Q88" s="146">
        <v>2</v>
      </c>
      <c r="R88" s="486">
        <v>71.428571428571431</v>
      </c>
      <c r="S88" s="484">
        <v>100162.24125000001</v>
      </c>
      <c r="T88" s="487" t="s">
        <v>640</v>
      </c>
      <c r="V88" s="165" t="s">
        <v>641</v>
      </c>
      <c r="W88" s="124">
        <v>1</v>
      </c>
      <c r="X88" s="124">
        <v>0</v>
      </c>
      <c r="Y88" s="124">
        <v>0</v>
      </c>
      <c r="Z88" s="124" t="s">
        <v>642</v>
      </c>
    </row>
    <row r="89" spans="1:26" x14ac:dyDescent="0.4">
      <c r="A89" s="146">
        <v>85</v>
      </c>
      <c r="B89" s="478" t="s">
        <v>105</v>
      </c>
      <c r="C89" s="479" t="s">
        <v>26</v>
      </c>
      <c r="D89" s="478" t="s">
        <v>636</v>
      </c>
      <c r="E89" s="499">
        <v>5</v>
      </c>
      <c r="F89" s="226">
        <v>3</v>
      </c>
      <c r="G89" s="480">
        <v>0.82</v>
      </c>
      <c r="H89" s="481">
        <v>-9905845.4100000001</v>
      </c>
      <c r="I89" s="482"/>
      <c r="J89" s="226">
        <v>3</v>
      </c>
      <c r="K89" s="483">
        <v>85.714285714285708</v>
      </c>
      <c r="L89" s="481">
        <v>-825487.11750000005</v>
      </c>
      <c r="M89" s="146">
        <v>2</v>
      </c>
      <c r="N89" s="480">
        <v>0.75</v>
      </c>
      <c r="O89" s="496">
        <v>-1595611.38</v>
      </c>
      <c r="P89" s="485"/>
      <c r="Q89" s="146">
        <v>2</v>
      </c>
      <c r="R89" s="486">
        <v>85.714285714285708</v>
      </c>
      <c r="S89" s="484">
        <v>-199451.42249999999</v>
      </c>
      <c r="T89" s="487" t="s">
        <v>640</v>
      </c>
      <c r="V89" s="165" t="s">
        <v>641</v>
      </c>
      <c r="W89" s="124">
        <v>0</v>
      </c>
      <c r="X89" s="124">
        <v>0</v>
      </c>
      <c r="Y89" s="124">
        <v>1</v>
      </c>
      <c r="Z89" s="124" t="s">
        <v>642</v>
      </c>
    </row>
    <row r="90" spans="1:26" x14ac:dyDescent="0.4">
      <c r="A90" s="146">
        <v>86</v>
      </c>
      <c r="B90" s="478" t="s">
        <v>105</v>
      </c>
      <c r="C90" s="479" t="s">
        <v>72</v>
      </c>
      <c r="D90" s="478" t="s">
        <v>637</v>
      </c>
      <c r="E90" s="499">
        <v>13</v>
      </c>
      <c r="F90" s="226">
        <v>6</v>
      </c>
      <c r="G90" s="490">
        <v>0.28999999999999998</v>
      </c>
      <c r="H90" s="481">
        <v>-32413352.489999998</v>
      </c>
      <c r="I90" s="492" t="s">
        <v>569</v>
      </c>
      <c r="J90" s="226">
        <v>6</v>
      </c>
      <c r="K90" s="483">
        <v>85.714285714285708</v>
      </c>
      <c r="L90" s="481">
        <v>-2701112.7075</v>
      </c>
      <c r="M90" s="146">
        <v>3</v>
      </c>
      <c r="N90" s="490">
        <v>0.31</v>
      </c>
      <c r="O90" s="496">
        <v>-3669100.23</v>
      </c>
      <c r="P90" s="485"/>
      <c r="Q90" s="146">
        <v>3</v>
      </c>
      <c r="R90" s="486">
        <v>85.714285714285708</v>
      </c>
      <c r="S90" s="484">
        <v>-458637.52875</v>
      </c>
      <c r="T90" s="487" t="s">
        <v>640</v>
      </c>
      <c r="V90" s="165" t="s">
        <v>641</v>
      </c>
      <c r="W90" s="124">
        <v>0</v>
      </c>
      <c r="X90" s="124">
        <v>0</v>
      </c>
      <c r="Y90" s="124">
        <v>1</v>
      </c>
      <c r="Z90" s="124" t="s">
        <v>642</v>
      </c>
    </row>
    <row r="91" spans="1:26" x14ac:dyDescent="0.4">
      <c r="A91" s="146">
        <v>87</v>
      </c>
      <c r="B91" s="478" t="s">
        <v>105</v>
      </c>
      <c r="C91" s="479" t="s">
        <v>81</v>
      </c>
      <c r="D91" s="478" t="s">
        <v>638</v>
      </c>
      <c r="E91" s="499">
        <v>5</v>
      </c>
      <c r="F91" s="226">
        <v>5</v>
      </c>
      <c r="G91" s="480">
        <v>0.59</v>
      </c>
      <c r="H91" s="481">
        <v>-2132778.11</v>
      </c>
      <c r="I91" s="493" t="s">
        <v>571</v>
      </c>
      <c r="J91" s="226">
        <v>5</v>
      </c>
      <c r="K91" s="483">
        <v>71.428571428571431</v>
      </c>
      <c r="L91" s="481">
        <v>-177731.50916666666</v>
      </c>
      <c r="M91" s="146">
        <v>2</v>
      </c>
      <c r="N91" s="480">
        <v>0.6</v>
      </c>
      <c r="O91" s="496">
        <v>2944065.64</v>
      </c>
      <c r="P91" s="485"/>
      <c r="Q91" s="146">
        <v>2</v>
      </c>
      <c r="R91" s="486">
        <v>71.428571428571431</v>
      </c>
      <c r="S91" s="484">
        <v>368008.20500000002</v>
      </c>
      <c r="T91" s="489" t="s">
        <v>640</v>
      </c>
      <c r="V91" s="165" t="s">
        <v>641</v>
      </c>
      <c r="W91" s="124">
        <v>0</v>
      </c>
      <c r="X91" s="124">
        <v>0</v>
      </c>
      <c r="Y91" s="124">
        <v>1</v>
      </c>
      <c r="Z91" s="124" t="s">
        <v>642</v>
      </c>
    </row>
    <row r="92" spans="1:26" x14ac:dyDescent="0.4">
      <c r="A92" s="146">
        <v>88</v>
      </c>
      <c r="B92" s="478" t="s">
        <v>105</v>
      </c>
      <c r="C92" s="479" t="s">
        <v>82</v>
      </c>
      <c r="D92" s="478" t="s">
        <v>639</v>
      </c>
      <c r="E92" s="499">
        <v>3</v>
      </c>
      <c r="F92" s="226">
        <v>1</v>
      </c>
      <c r="G92" s="480">
        <v>1.52</v>
      </c>
      <c r="H92" s="481">
        <v>-3755237.75</v>
      </c>
      <c r="I92" s="482"/>
      <c r="J92" s="226">
        <v>1</v>
      </c>
      <c r="K92" s="483">
        <v>71.428571428571431</v>
      </c>
      <c r="L92" s="481">
        <v>-312936.47916666669</v>
      </c>
      <c r="M92" s="146">
        <v>1</v>
      </c>
      <c r="N92" s="480">
        <v>1.53</v>
      </c>
      <c r="O92" s="496">
        <v>1532849.59</v>
      </c>
      <c r="P92" s="485"/>
      <c r="Q92" s="146">
        <v>1</v>
      </c>
      <c r="R92" s="486">
        <v>71.428571428571431</v>
      </c>
      <c r="S92" s="484">
        <v>191606.19875000001</v>
      </c>
      <c r="T92" s="487" t="s">
        <v>640</v>
      </c>
      <c r="V92" s="165" t="s">
        <v>641</v>
      </c>
      <c r="W92" s="124">
        <v>0</v>
      </c>
      <c r="X92" s="124">
        <v>0</v>
      </c>
      <c r="Y92" s="124">
        <v>1</v>
      </c>
      <c r="Z92" s="124" t="s">
        <v>642</v>
      </c>
    </row>
  </sheetData>
  <mergeCells count="11">
    <mergeCell ref="D3:D4"/>
    <mergeCell ref="E3:E4"/>
    <mergeCell ref="F2:L2"/>
    <mergeCell ref="M2:T2"/>
    <mergeCell ref="V2:Z2"/>
    <mergeCell ref="A3:A4"/>
    <mergeCell ref="B3:B4"/>
    <mergeCell ref="C3:C4"/>
    <mergeCell ref="F3:I3"/>
    <mergeCell ref="M3:P3"/>
    <mergeCell ref="Q3:T3"/>
  </mergeCells>
  <conditionalFormatting sqref="F5:F9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5:J9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:M92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5:Q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H22"/>
  <sheetViews>
    <sheetView workbookViewId="0">
      <selection activeCell="AK13" sqref="AK13"/>
    </sheetView>
  </sheetViews>
  <sheetFormatPr defaultRowHeight="13.8" x14ac:dyDescent="0.25"/>
  <cols>
    <col min="2" max="2" width="4" customWidth="1"/>
    <col min="3" max="4" width="8.796875" hidden="1" customWidth="1"/>
    <col min="7" max="7" width="5" customWidth="1"/>
    <col min="8" max="8" width="6.8984375" hidden="1" customWidth="1"/>
    <col min="9" max="10" width="8.796875" hidden="1" customWidth="1"/>
    <col min="13" max="13" width="4.3984375" customWidth="1"/>
    <col min="14" max="14" width="8.796875" hidden="1" customWidth="1"/>
    <col min="16" max="16" width="0.8984375" customWidth="1"/>
    <col min="17" max="17" width="8.796875" hidden="1" customWidth="1"/>
    <col min="19" max="19" width="4.09765625" customWidth="1"/>
    <col min="20" max="21" width="8.796875" hidden="1" customWidth="1"/>
    <col min="23" max="23" width="4" customWidth="1"/>
    <col min="24" max="24" width="8.796875" hidden="1" customWidth="1"/>
    <col min="26" max="26" width="2.19921875" customWidth="1"/>
    <col min="27" max="27" width="8.796875" hidden="1" customWidth="1"/>
    <col min="29" max="29" width="2.19921875" customWidth="1"/>
    <col min="30" max="30" width="8.796875" hidden="1" customWidth="1"/>
    <col min="32" max="32" width="3.796875" customWidth="1"/>
    <col min="34" max="34" width="2.19921875" customWidth="1"/>
  </cols>
  <sheetData>
    <row r="2" spans="1:34" ht="16.8" x14ac:dyDescent="0.25">
      <c r="A2" s="392" t="s">
        <v>259</v>
      </c>
      <c r="B2" s="392"/>
      <c r="C2" s="392"/>
      <c r="D2" s="392"/>
      <c r="E2" s="392"/>
      <c r="F2" s="392"/>
      <c r="G2" s="392"/>
      <c r="H2" s="392"/>
      <c r="I2" s="392"/>
      <c r="J2" s="392"/>
      <c r="K2" s="49"/>
      <c r="L2" s="392"/>
      <c r="M2" s="392"/>
      <c r="N2" s="393"/>
      <c r="O2" s="404"/>
      <c r="P2" s="405"/>
      <c r="Q2" s="408" t="s">
        <v>260</v>
      </c>
      <c r="R2" s="408"/>
      <c r="S2" s="408"/>
      <c r="T2" s="408" t="s">
        <v>261</v>
      </c>
      <c r="U2" s="408"/>
      <c r="V2" s="408" t="s">
        <v>262</v>
      </c>
      <c r="W2" s="408"/>
      <c r="X2" s="409"/>
      <c r="Y2" s="391"/>
      <c r="Z2" s="392"/>
      <c r="AA2" s="393"/>
      <c r="AB2" s="394"/>
      <c r="AC2" s="395"/>
      <c r="AD2" s="395"/>
      <c r="AE2" s="396" t="s">
        <v>263</v>
      </c>
      <c r="AF2" s="396"/>
      <c r="AG2" s="395"/>
      <c r="AH2" s="397"/>
    </row>
    <row r="3" spans="1:34" ht="33.6" x14ac:dyDescent="0.25">
      <c r="A3" s="398" t="s">
        <v>264</v>
      </c>
      <c r="B3" s="399"/>
      <c r="C3" s="399"/>
      <c r="D3" s="400"/>
      <c r="E3" s="401" t="s">
        <v>265</v>
      </c>
      <c r="F3" s="402"/>
      <c r="G3" s="402"/>
      <c r="H3" s="402"/>
      <c r="I3" s="402"/>
      <c r="J3" s="403"/>
      <c r="K3" s="53" t="s">
        <v>266</v>
      </c>
      <c r="L3" s="404" t="s">
        <v>267</v>
      </c>
      <c r="M3" s="405"/>
      <c r="N3" s="406"/>
      <c r="O3" s="407" t="s">
        <v>268</v>
      </c>
      <c r="P3" s="408"/>
      <c r="Q3" s="54"/>
      <c r="R3" s="407" t="s">
        <v>269</v>
      </c>
      <c r="S3" s="408"/>
      <c r="T3" s="405"/>
      <c r="U3" s="406"/>
      <c r="V3" s="407" t="s">
        <v>270</v>
      </c>
      <c r="W3" s="408"/>
      <c r="X3" s="409"/>
      <c r="Y3" s="394" t="s">
        <v>267</v>
      </c>
      <c r="Z3" s="395"/>
      <c r="AA3" s="397"/>
      <c r="AB3" s="410" t="s">
        <v>268</v>
      </c>
      <c r="AC3" s="396"/>
      <c r="AD3" s="411"/>
      <c r="AE3" s="412" t="s">
        <v>269</v>
      </c>
      <c r="AF3" s="413"/>
      <c r="AG3" s="396" t="s">
        <v>270</v>
      </c>
      <c r="AH3" s="411"/>
    </row>
    <row r="4" spans="1:34" ht="16.8" x14ac:dyDescent="0.25">
      <c r="A4" s="432">
        <v>1</v>
      </c>
      <c r="B4" s="433"/>
      <c r="C4" s="433"/>
      <c r="D4" s="434"/>
      <c r="E4" s="435" t="s">
        <v>271</v>
      </c>
      <c r="F4" s="436"/>
      <c r="G4" s="436"/>
      <c r="H4" s="436"/>
      <c r="I4" s="436"/>
      <c r="J4" s="437"/>
      <c r="K4" s="55" t="s">
        <v>272</v>
      </c>
      <c r="L4" s="420" t="s">
        <v>272</v>
      </c>
      <c r="M4" s="421"/>
      <c r="N4" s="422"/>
      <c r="O4" s="420" t="s">
        <v>272</v>
      </c>
      <c r="P4" s="421"/>
      <c r="Q4" s="52"/>
      <c r="R4" s="438" t="s">
        <v>272</v>
      </c>
      <c r="S4" s="439"/>
      <c r="T4" s="399"/>
      <c r="U4" s="400"/>
      <c r="V4" s="420" t="s">
        <v>272</v>
      </c>
      <c r="W4" s="421"/>
      <c r="X4" s="422"/>
      <c r="Y4" s="420" t="s">
        <v>272</v>
      </c>
      <c r="Z4" s="421"/>
      <c r="AA4" s="422"/>
      <c r="AB4" s="420" t="s">
        <v>272</v>
      </c>
      <c r="AC4" s="421"/>
      <c r="AD4" s="422"/>
      <c r="AE4" s="420" t="s">
        <v>272</v>
      </c>
      <c r="AF4" s="421"/>
      <c r="AG4" s="421" t="s">
        <v>272</v>
      </c>
      <c r="AH4" s="422"/>
    </row>
    <row r="5" spans="1:34" ht="16.8" x14ac:dyDescent="0.25">
      <c r="A5" s="423" t="s">
        <v>247</v>
      </c>
      <c r="B5" s="424"/>
      <c r="C5" s="424"/>
      <c r="D5" s="425"/>
      <c r="E5" s="426" t="s">
        <v>253</v>
      </c>
      <c r="F5" s="427"/>
      <c r="G5" s="427"/>
      <c r="H5" s="427"/>
      <c r="I5" s="427"/>
      <c r="J5" s="428"/>
      <c r="K5" s="48">
        <v>41</v>
      </c>
      <c r="L5" s="414">
        <v>41</v>
      </c>
      <c r="M5" s="415"/>
      <c r="N5" s="416"/>
      <c r="O5" s="429">
        <v>905.7</v>
      </c>
      <c r="P5" s="430"/>
      <c r="Q5" s="431"/>
      <c r="R5" s="429">
        <v>248.42</v>
      </c>
      <c r="S5" s="430"/>
      <c r="T5" s="430"/>
      <c r="U5" s="431"/>
      <c r="V5" s="417">
        <v>1154.1199999999999</v>
      </c>
      <c r="W5" s="418"/>
      <c r="X5" s="419"/>
      <c r="Y5" s="414">
        <v>33</v>
      </c>
      <c r="Z5" s="415"/>
      <c r="AA5" s="416"/>
      <c r="AB5" s="417">
        <v>18876.87</v>
      </c>
      <c r="AC5" s="418"/>
      <c r="AD5" s="419"/>
      <c r="AE5" s="417">
        <v>6231.96</v>
      </c>
      <c r="AF5" s="418"/>
      <c r="AG5" s="418">
        <v>25108.83</v>
      </c>
      <c r="AH5" s="419"/>
    </row>
    <row r="6" spans="1:34" ht="16.8" x14ac:dyDescent="0.25">
      <c r="A6" s="423" t="s">
        <v>248</v>
      </c>
      <c r="B6" s="424"/>
      <c r="C6" s="424"/>
      <c r="D6" s="425"/>
      <c r="E6" s="426" t="s">
        <v>254</v>
      </c>
      <c r="F6" s="427"/>
      <c r="G6" s="427"/>
      <c r="H6" s="427"/>
      <c r="I6" s="427"/>
      <c r="J6" s="428"/>
      <c r="K6" s="48">
        <v>31</v>
      </c>
      <c r="L6" s="414">
        <v>31</v>
      </c>
      <c r="M6" s="415"/>
      <c r="N6" s="416"/>
      <c r="O6" s="429">
        <v>791.22</v>
      </c>
      <c r="P6" s="430"/>
      <c r="Q6" s="431"/>
      <c r="R6" s="429">
        <v>134.19</v>
      </c>
      <c r="S6" s="430"/>
      <c r="T6" s="430"/>
      <c r="U6" s="431"/>
      <c r="V6" s="429">
        <v>925.41</v>
      </c>
      <c r="W6" s="430"/>
      <c r="X6" s="431"/>
      <c r="Y6" s="414">
        <v>24</v>
      </c>
      <c r="Z6" s="415"/>
      <c r="AA6" s="416"/>
      <c r="AB6" s="417">
        <v>15153.65</v>
      </c>
      <c r="AC6" s="418"/>
      <c r="AD6" s="419"/>
      <c r="AE6" s="417">
        <v>4012.52</v>
      </c>
      <c r="AF6" s="418"/>
      <c r="AG6" s="418">
        <v>19166.169999999998</v>
      </c>
      <c r="AH6" s="419"/>
    </row>
    <row r="7" spans="1:34" ht="16.8" x14ac:dyDescent="0.25">
      <c r="A7" s="423" t="s">
        <v>249</v>
      </c>
      <c r="B7" s="424"/>
      <c r="C7" s="424"/>
      <c r="D7" s="425"/>
      <c r="E7" s="426" t="s">
        <v>255</v>
      </c>
      <c r="F7" s="427"/>
      <c r="G7" s="427"/>
      <c r="H7" s="427"/>
      <c r="I7" s="427"/>
      <c r="J7" s="428"/>
      <c r="K7" s="48">
        <v>3</v>
      </c>
      <c r="L7" s="414">
        <v>3</v>
      </c>
      <c r="M7" s="415"/>
      <c r="N7" s="416"/>
      <c r="O7" s="417">
        <v>1037.2</v>
      </c>
      <c r="P7" s="418"/>
      <c r="Q7" s="419"/>
      <c r="R7" s="429">
        <v>373.69</v>
      </c>
      <c r="S7" s="430"/>
      <c r="T7" s="430"/>
      <c r="U7" s="431"/>
      <c r="V7" s="417">
        <v>1410.89</v>
      </c>
      <c r="W7" s="418"/>
      <c r="X7" s="419"/>
      <c r="Y7" s="414">
        <v>3</v>
      </c>
      <c r="Z7" s="415"/>
      <c r="AA7" s="416"/>
      <c r="AB7" s="417">
        <v>18412.27</v>
      </c>
      <c r="AC7" s="418"/>
      <c r="AD7" s="419"/>
      <c r="AE7" s="417">
        <v>2942.75</v>
      </c>
      <c r="AF7" s="418"/>
      <c r="AG7" s="418">
        <v>21355.01</v>
      </c>
      <c r="AH7" s="419"/>
    </row>
    <row r="8" spans="1:34" ht="16.8" x14ac:dyDescent="0.25">
      <c r="A8" s="423" t="s">
        <v>250</v>
      </c>
      <c r="B8" s="424"/>
      <c r="C8" s="424"/>
      <c r="D8" s="425"/>
      <c r="E8" s="426" t="s">
        <v>256</v>
      </c>
      <c r="F8" s="427"/>
      <c r="G8" s="427"/>
      <c r="H8" s="427"/>
      <c r="I8" s="427"/>
      <c r="J8" s="428"/>
      <c r="K8" s="48">
        <v>270</v>
      </c>
      <c r="L8" s="414">
        <v>261</v>
      </c>
      <c r="M8" s="415"/>
      <c r="N8" s="416"/>
      <c r="O8" s="429">
        <v>872.3</v>
      </c>
      <c r="P8" s="430"/>
      <c r="Q8" s="431"/>
      <c r="R8" s="429">
        <v>159.96</v>
      </c>
      <c r="S8" s="430"/>
      <c r="T8" s="430"/>
      <c r="U8" s="431"/>
      <c r="V8" s="417">
        <v>1032.27</v>
      </c>
      <c r="W8" s="418"/>
      <c r="X8" s="419"/>
      <c r="Y8" s="414">
        <v>248</v>
      </c>
      <c r="Z8" s="415"/>
      <c r="AA8" s="416"/>
      <c r="AB8" s="417">
        <v>16848.87</v>
      </c>
      <c r="AC8" s="418"/>
      <c r="AD8" s="419"/>
      <c r="AE8" s="417">
        <v>4826.3900000000003</v>
      </c>
      <c r="AF8" s="418"/>
      <c r="AG8" s="418">
        <v>21675.27</v>
      </c>
      <c r="AH8" s="419"/>
    </row>
    <row r="9" spans="1:34" ht="16.8" x14ac:dyDescent="0.25">
      <c r="A9" s="423" t="s">
        <v>251</v>
      </c>
      <c r="B9" s="424"/>
      <c r="C9" s="424"/>
      <c r="D9" s="425"/>
      <c r="E9" s="426" t="s">
        <v>257</v>
      </c>
      <c r="F9" s="427"/>
      <c r="G9" s="427"/>
      <c r="H9" s="427"/>
      <c r="I9" s="427"/>
      <c r="J9" s="428"/>
      <c r="K9" s="48">
        <v>222</v>
      </c>
      <c r="L9" s="414">
        <v>215</v>
      </c>
      <c r="M9" s="415"/>
      <c r="N9" s="416"/>
      <c r="O9" s="429">
        <v>832.11</v>
      </c>
      <c r="P9" s="430"/>
      <c r="Q9" s="431"/>
      <c r="R9" s="429">
        <v>137.25</v>
      </c>
      <c r="S9" s="430"/>
      <c r="T9" s="430"/>
      <c r="U9" s="431"/>
      <c r="V9" s="429">
        <v>969.37</v>
      </c>
      <c r="W9" s="430"/>
      <c r="X9" s="431"/>
      <c r="Y9" s="414">
        <v>204</v>
      </c>
      <c r="Z9" s="415"/>
      <c r="AA9" s="416"/>
      <c r="AB9" s="417">
        <v>14724.26</v>
      </c>
      <c r="AC9" s="418"/>
      <c r="AD9" s="419"/>
      <c r="AE9" s="417">
        <v>3880.11</v>
      </c>
      <c r="AF9" s="418"/>
      <c r="AG9" s="418">
        <v>18604.37</v>
      </c>
      <c r="AH9" s="419"/>
    </row>
    <row r="10" spans="1:34" ht="16.8" x14ac:dyDescent="0.25">
      <c r="A10" s="423" t="s">
        <v>252</v>
      </c>
      <c r="B10" s="424"/>
      <c r="C10" s="424"/>
      <c r="D10" s="425"/>
      <c r="E10" s="426" t="s">
        <v>258</v>
      </c>
      <c r="F10" s="427"/>
      <c r="G10" s="427"/>
      <c r="H10" s="427"/>
      <c r="I10" s="427"/>
      <c r="J10" s="428"/>
      <c r="K10" s="48">
        <v>11</v>
      </c>
      <c r="L10" s="414">
        <v>11</v>
      </c>
      <c r="M10" s="415"/>
      <c r="N10" s="416"/>
      <c r="O10" s="429">
        <v>973.38</v>
      </c>
      <c r="P10" s="430"/>
      <c r="Q10" s="431"/>
      <c r="R10" s="429">
        <v>204.68</v>
      </c>
      <c r="S10" s="430"/>
      <c r="T10" s="430"/>
      <c r="U10" s="431"/>
      <c r="V10" s="417">
        <v>1178.05</v>
      </c>
      <c r="W10" s="418"/>
      <c r="X10" s="419"/>
      <c r="Y10" s="414">
        <v>11</v>
      </c>
      <c r="Z10" s="415"/>
      <c r="AA10" s="416"/>
      <c r="AB10" s="417">
        <v>20976.39</v>
      </c>
      <c r="AC10" s="418"/>
      <c r="AD10" s="419"/>
      <c r="AE10" s="417">
        <v>7084.75</v>
      </c>
      <c r="AF10" s="418"/>
      <c r="AG10" s="418">
        <v>28061.14</v>
      </c>
      <c r="AH10" s="419"/>
    </row>
    <row r="11" spans="1:34" ht="16.8" x14ac:dyDescent="0.25">
      <c r="A11" s="423" t="s">
        <v>273</v>
      </c>
      <c r="B11" s="424"/>
      <c r="C11" s="424"/>
      <c r="D11" s="425"/>
      <c r="E11" s="426" t="s">
        <v>274</v>
      </c>
      <c r="F11" s="427"/>
      <c r="G11" s="427"/>
      <c r="H11" s="427"/>
      <c r="I11" s="427"/>
      <c r="J11" s="428"/>
      <c r="K11" s="48">
        <v>39</v>
      </c>
      <c r="L11" s="414">
        <v>37</v>
      </c>
      <c r="M11" s="415"/>
      <c r="N11" s="416"/>
      <c r="O11" s="429">
        <v>852.86</v>
      </c>
      <c r="P11" s="430"/>
      <c r="Q11" s="431"/>
      <c r="R11" s="429">
        <v>165.07</v>
      </c>
      <c r="S11" s="430"/>
      <c r="T11" s="430"/>
      <c r="U11" s="431"/>
      <c r="V11" s="417">
        <v>1017.92</v>
      </c>
      <c r="W11" s="418"/>
      <c r="X11" s="419"/>
      <c r="Y11" s="414">
        <v>37</v>
      </c>
      <c r="Z11" s="415"/>
      <c r="AA11" s="416"/>
      <c r="AB11" s="417">
        <v>14837.05</v>
      </c>
      <c r="AC11" s="418"/>
      <c r="AD11" s="419"/>
      <c r="AE11" s="417">
        <v>3412.43</v>
      </c>
      <c r="AF11" s="418"/>
      <c r="AG11" s="418">
        <v>18249.48</v>
      </c>
      <c r="AH11" s="419"/>
    </row>
    <row r="12" spans="1:34" ht="16.8" x14ac:dyDescent="0.25">
      <c r="A12" s="423" t="s">
        <v>275</v>
      </c>
      <c r="B12" s="424"/>
      <c r="C12" s="424"/>
      <c r="D12" s="425"/>
      <c r="E12" s="426" t="s">
        <v>276</v>
      </c>
      <c r="F12" s="427"/>
      <c r="G12" s="427"/>
      <c r="H12" s="427"/>
      <c r="I12" s="427"/>
      <c r="J12" s="428"/>
      <c r="K12" s="48">
        <v>62</v>
      </c>
      <c r="L12" s="414">
        <v>62</v>
      </c>
      <c r="M12" s="415"/>
      <c r="N12" s="416"/>
      <c r="O12" s="429">
        <v>877.71</v>
      </c>
      <c r="P12" s="430"/>
      <c r="Q12" s="431"/>
      <c r="R12" s="429">
        <v>156.12</v>
      </c>
      <c r="S12" s="430"/>
      <c r="T12" s="430"/>
      <c r="U12" s="431"/>
      <c r="V12" s="417">
        <v>1033.83</v>
      </c>
      <c r="W12" s="418"/>
      <c r="X12" s="419"/>
      <c r="Y12" s="414">
        <v>60</v>
      </c>
      <c r="Z12" s="415"/>
      <c r="AA12" s="416"/>
      <c r="AB12" s="417">
        <v>14843.59</v>
      </c>
      <c r="AC12" s="418"/>
      <c r="AD12" s="419"/>
      <c r="AE12" s="417">
        <v>3908.24</v>
      </c>
      <c r="AF12" s="418"/>
      <c r="AG12" s="418">
        <v>18751.830000000002</v>
      </c>
      <c r="AH12" s="419"/>
    </row>
    <row r="13" spans="1:34" ht="16.8" x14ac:dyDescent="0.25">
      <c r="A13" s="423" t="s">
        <v>277</v>
      </c>
      <c r="B13" s="424"/>
      <c r="C13" s="424"/>
      <c r="D13" s="425"/>
      <c r="E13" s="426" t="s">
        <v>278</v>
      </c>
      <c r="F13" s="427"/>
      <c r="G13" s="427"/>
      <c r="H13" s="427"/>
      <c r="I13" s="427"/>
      <c r="J13" s="428"/>
      <c r="K13" s="48">
        <v>24</v>
      </c>
      <c r="L13" s="414">
        <v>24</v>
      </c>
      <c r="M13" s="415"/>
      <c r="N13" s="416"/>
      <c r="O13" s="429">
        <v>904.51</v>
      </c>
      <c r="P13" s="430"/>
      <c r="Q13" s="431"/>
      <c r="R13" s="429">
        <v>160.63999999999999</v>
      </c>
      <c r="S13" s="430"/>
      <c r="T13" s="430"/>
      <c r="U13" s="431"/>
      <c r="V13" s="417">
        <v>1065.1500000000001</v>
      </c>
      <c r="W13" s="418"/>
      <c r="X13" s="419"/>
      <c r="Y13" s="414">
        <v>24</v>
      </c>
      <c r="Z13" s="415"/>
      <c r="AA13" s="416"/>
      <c r="AB13" s="417">
        <v>17419.580000000002</v>
      </c>
      <c r="AC13" s="418"/>
      <c r="AD13" s="419"/>
      <c r="AE13" s="417">
        <v>7218.05</v>
      </c>
      <c r="AF13" s="418"/>
      <c r="AG13" s="418">
        <v>24637.63</v>
      </c>
      <c r="AH13" s="419"/>
    </row>
    <row r="14" spans="1:34" ht="16.8" x14ac:dyDescent="0.25">
      <c r="A14" s="423" t="s">
        <v>279</v>
      </c>
      <c r="B14" s="424"/>
      <c r="C14" s="424"/>
      <c r="D14" s="425"/>
      <c r="E14" s="426" t="s">
        <v>280</v>
      </c>
      <c r="F14" s="427"/>
      <c r="G14" s="427"/>
      <c r="H14" s="427"/>
      <c r="I14" s="427"/>
      <c r="J14" s="428"/>
      <c r="K14" s="48">
        <v>72</v>
      </c>
      <c r="L14" s="414">
        <v>69</v>
      </c>
      <c r="M14" s="415"/>
      <c r="N14" s="416"/>
      <c r="O14" s="429">
        <v>882.81</v>
      </c>
      <c r="P14" s="430"/>
      <c r="Q14" s="431"/>
      <c r="R14" s="429">
        <v>130.72</v>
      </c>
      <c r="S14" s="430"/>
      <c r="T14" s="430"/>
      <c r="U14" s="431"/>
      <c r="V14" s="417">
        <v>1013.53</v>
      </c>
      <c r="W14" s="418"/>
      <c r="X14" s="419"/>
      <c r="Y14" s="414">
        <v>69</v>
      </c>
      <c r="Z14" s="415"/>
      <c r="AA14" s="416"/>
      <c r="AB14" s="417">
        <v>15063.89</v>
      </c>
      <c r="AC14" s="418"/>
      <c r="AD14" s="419"/>
      <c r="AE14" s="417">
        <v>3265.02</v>
      </c>
      <c r="AF14" s="418"/>
      <c r="AG14" s="418">
        <v>18328.91</v>
      </c>
      <c r="AH14" s="419"/>
    </row>
    <row r="15" spans="1:34" ht="16.8" x14ac:dyDescent="0.25">
      <c r="A15" s="423" t="s">
        <v>281</v>
      </c>
      <c r="B15" s="424"/>
      <c r="C15" s="424"/>
      <c r="D15" s="425"/>
      <c r="E15" s="426" t="s">
        <v>282</v>
      </c>
      <c r="F15" s="427"/>
      <c r="G15" s="427"/>
      <c r="H15" s="427"/>
      <c r="I15" s="427"/>
      <c r="J15" s="428"/>
      <c r="K15" s="48">
        <v>7</v>
      </c>
      <c r="L15" s="414">
        <v>7</v>
      </c>
      <c r="M15" s="415"/>
      <c r="N15" s="416"/>
      <c r="O15" s="429">
        <v>941.55</v>
      </c>
      <c r="P15" s="430"/>
      <c r="Q15" s="431"/>
      <c r="R15" s="429">
        <v>224.85</v>
      </c>
      <c r="S15" s="430"/>
      <c r="T15" s="430"/>
      <c r="U15" s="431"/>
      <c r="V15" s="417">
        <v>1166.4000000000001</v>
      </c>
      <c r="W15" s="418"/>
      <c r="X15" s="419"/>
      <c r="Y15" s="414">
        <v>7</v>
      </c>
      <c r="Z15" s="415"/>
      <c r="AA15" s="416"/>
      <c r="AB15" s="417">
        <v>20466.740000000002</v>
      </c>
      <c r="AC15" s="418"/>
      <c r="AD15" s="419"/>
      <c r="AE15" s="417">
        <v>6347.89</v>
      </c>
      <c r="AF15" s="418"/>
      <c r="AG15" s="418">
        <v>26814.63</v>
      </c>
      <c r="AH15" s="419"/>
    </row>
    <row r="16" spans="1:34" ht="16.8" x14ac:dyDescent="0.25">
      <c r="A16" s="423" t="s">
        <v>283</v>
      </c>
      <c r="B16" s="424"/>
      <c r="C16" s="424"/>
      <c r="D16" s="425"/>
      <c r="E16" s="426" t="s">
        <v>284</v>
      </c>
      <c r="F16" s="427"/>
      <c r="G16" s="427"/>
      <c r="H16" s="427"/>
      <c r="I16" s="427"/>
      <c r="J16" s="428"/>
      <c r="K16" s="48">
        <v>30</v>
      </c>
      <c r="L16" s="414">
        <v>30</v>
      </c>
      <c r="M16" s="415"/>
      <c r="N16" s="416"/>
      <c r="O16" s="429">
        <v>881.9</v>
      </c>
      <c r="P16" s="430"/>
      <c r="Q16" s="431"/>
      <c r="R16" s="429">
        <v>121.24</v>
      </c>
      <c r="S16" s="430"/>
      <c r="T16" s="430"/>
      <c r="U16" s="431"/>
      <c r="V16" s="417">
        <v>1003.14</v>
      </c>
      <c r="W16" s="418"/>
      <c r="X16" s="419"/>
      <c r="Y16" s="414">
        <v>27</v>
      </c>
      <c r="Z16" s="415"/>
      <c r="AA16" s="416"/>
      <c r="AB16" s="417">
        <v>15414.9</v>
      </c>
      <c r="AC16" s="418"/>
      <c r="AD16" s="419"/>
      <c r="AE16" s="417">
        <v>2756.56</v>
      </c>
      <c r="AF16" s="418"/>
      <c r="AG16" s="418">
        <v>18171.46</v>
      </c>
      <c r="AH16" s="419"/>
    </row>
    <row r="17" spans="1:34" ht="16.8" x14ac:dyDescent="0.25">
      <c r="A17" s="423" t="s">
        <v>285</v>
      </c>
      <c r="B17" s="424"/>
      <c r="C17" s="424"/>
      <c r="D17" s="425"/>
      <c r="E17" s="426" t="s">
        <v>286</v>
      </c>
      <c r="F17" s="427"/>
      <c r="G17" s="427"/>
      <c r="H17" s="427"/>
      <c r="I17" s="427"/>
      <c r="J17" s="428"/>
      <c r="K17" s="48">
        <v>29</v>
      </c>
      <c r="L17" s="414">
        <v>29</v>
      </c>
      <c r="M17" s="415"/>
      <c r="N17" s="416"/>
      <c r="O17" s="429">
        <v>986.39</v>
      </c>
      <c r="P17" s="430"/>
      <c r="Q17" s="431"/>
      <c r="R17" s="429">
        <v>170.2</v>
      </c>
      <c r="S17" s="430"/>
      <c r="T17" s="430"/>
      <c r="U17" s="431"/>
      <c r="V17" s="417">
        <v>1156.5899999999999</v>
      </c>
      <c r="W17" s="418"/>
      <c r="X17" s="419"/>
      <c r="Y17" s="414">
        <v>28</v>
      </c>
      <c r="Z17" s="415"/>
      <c r="AA17" s="416"/>
      <c r="AB17" s="417">
        <v>15432.83</v>
      </c>
      <c r="AC17" s="418"/>
      <c r="AD17" s="419"/>
      <c r="AE17" s="417">
        <v>2232.5100000000002</v>
      </c>
      <c r="AF17" s="418"/>
      <c r="AG17" s="418">
        <v>17665.34</v>
      </c>
      <c r="AH17" s="419"/>
    </row>
    <row r="18" spans="1:34" ht="16.8" x14ac:dyDescent="0.25">
      <c r="A18" s="423" t="s">
        <v>287</v>
      </c>
      <c r="B18" s="424"/>
      <c r="C18" s="424"/>
      <c r="D18" s="425"/>
      <c r="E18" s="426" t="s">
        <v>288</v>
      </c>
      <c r="F18" s="427"/>
      <c r="G18" s="427"/>
      <c r="H18" s="427"/>
      <c r="I18" s="427"/>
      <c r="J18" s="428"/>
      <c r="K18" s="48">
        <v>26</v>
      </c>
      <c r="L18" s="414">
        <v>26</v>
      </c>
      <c r="M18" s="415"/>
      <c r="N18" s="416"/>
      <c r="O18" s="417">
        <v>1025.67</v>
      </c>
      <c r="P18" s="418"/>
      <c r="Q18" s="419"/>
      <c r="R18" s="429">
        <v>161.99</v>
      </c>
      <c r="S18" s="430"/>
      <c r="T18" s="430"/>
      <c r="U18" s="431"/>
      <c r="V18" s="417">
        <v>1187.6500000000001</v>
      </c>
      <c r="W18" s="418"/>
      <c r="X18" s="419"/>
      <c r="Y18" s="414">
        <v>26</v>
      </c>
      <c r="Z18" s="415"/>
      <c r="AA18" s="416"/>
      <c r="AB18" s="417">
        <v>14727.46</v>
      </c>
      <c r="AC18" s="418"/>
      <c r="AD18" s="419"/>
      <c r="AE18" s="417">
        <v>2555.4299999999998</v>
      </c>
      <c r="AF18" s="418"/>
      <c r="AG18" s="418">
        <v>17282.88</v>
      </c>
      <c r="AH18" s="419"/>
    </row>
    <row r="19" spans="1:34" ht="16.8" x14ac:dyDescent="0.25">
      <c r="A19" s="423" t="s">
        <v>289</v>
      </c>
      <c r="B19" s="424"/>
      <c r="C19" s="424"/>
      <c r="D19" s="425"/>
      <c r="E19" s="426" t="s">
        <v>290</v>
      </c>
      <c r="F19" s="427"/>
      <c r="G19" s="427"/>
      <c r="H19" s="427"/>
      <c r="I19" s="427"/>
      <c r="J19" s="428"/>
      <c r="K19" s="48">
        <v>13</v>
      </c>
      <c r="L19" s="414">
        <v>12</v>
      </c>
      <c r="M19" s="415"/>
      <c r="N19" s="416"/>
      <c r="O19" s="417">
        <v>1147.6300000000001</v>
      </c>
      <c r="P19" s="418"/>
      <c r="Q19" s="419"/>
      <c r="R19" s="429">
        <v>162.49</v>
      </c>
      <c r="S19" s="430"/>
      <c r="T19" s="430"/>
      <c r="U19" s="431"/>
      <c r="V19" s="417">
        <v>1310.1199999999999</v>
      </c>
      <c r="W19" s="418"/>
      <c r="X19" s="419"/>
      <c r="Y19" s="414">
        <v>13</v>
      </c>
      <c r="Z19" s="415"/>
      <c r="AA19" s="416"/>
      <c r="AB19" s="417">
        <v>17240.400000000001</v>
      </c>
      <c r="AC19" s="418"/>
      <c r="AD19" s="419"/>
      <c r="AE19" s="417">
        <v>2430.83</v>
      </c>
      <c r="AF19" s="418"/>
      <c r="AG19" s="418">
        <v>19671.22</v>
      </c>
      <c r="AH19" s="419"/>
    </row>
    <row r="20" spans="1:34" ht="16.8" x14ac:dyDescent="0.25">
      <c r="A20" s="423" t="s">
        <v>291</v>
      </c>
      <c r="B20" s="424"/>
      <c r="C20" s="424"/>
      <c r="D20" s="425"/>
      <c r="E20" s="426" t="s">
        <v>292</v>
      </c>
      <c r="F20" s="427"/>
      <c r="G20" s="427"/>
      <c r="H20" s="427"/>
      <c r="I20" s="427"/>
      <c r="J20" s="428"/>
      <c r="K20" s="48">
        <v>18</v>
      </c>
      <c r="L20" s="414">
        <v>18</v>
      </c>
      <c r="M20" s="415"/>
      <c r="N20" s="416"/>
      <c r="O20" s="417">
        <v>1331.1</v>
      </c>
      <c r="P20" s="418"/>
      <c r="Q20" s="419"/>
      <c r="R20" s="429">
        <v>232.26</v>
      </c>
      <c r="S20" s="430"/>
      <c r="T20" s="430"/>
      <c r="U20" s="431"/>
      <c r="V20" s="417">
        <v>1563.36</v>
      </c>
      <c r="W20" s="418"/>
      <c r="X20" s="419"/>
      <c r="Y20" s="414">
        <v>16</v>
      </c>
      <c r="Z20" s="415"/>
      <c r="AA20" s="416"/>
      <c r="AB20" s="417">
        <v>14463.73</v>
      </c>
      <c r="AC20" s="418"/>
      <c r="AD20" s="419"/>
      <c r="AE20" s="417">
        <v>1314.56</v>
      </c>
      <c r="AF20" s="418"/>
      <c r="AG20" s="418">
        <v>15778.28</v>
      </c>
      <c r="AH20" s="419"/>
    </row>
    <row r="21" spans="1:34" ht="16.8" x14ac:dyDescent="0.25">
      <c r="A21" s="423" t="s">
        <v>293</v>
      </c>
      <c r="B21" s="424"/>
      <c r="C21" s="424"/>
      <c r="D21" s="425"/>
      <c r="E21" s="426" t="s">
        <v>294</v>
      </c>
      <c r="F21" s="427"/>
      <c r="G21" s="427"/>
      <c r="H21" s="427"/>
      <c r="I21" s="427"/>
      <c r="J21" s="428"/>
      <c r="K21" s="48">
        <v>4</v>
      </c>
      <c r="L21" s="414">
        <v>4</v>
      </c>
      <c r="M21" s="415"/>
      <c r="N21" s="416"/>
      <c r="O21" s="417">
        <v>1538.13</v>
      </c>
      <c r="P21" s="418"/>
      <c r="Q21" s="419"/>
      <c r="R21" s="429">
        <v>360.06</v>
      </c>
      <c r="S21" s="430"/>
      <c r="T21" s="430"/>
      <c r="U21" s="431"/>
      <c r="V21" s="417">
        <v>1898.19</v>
      </c>
      <c r="W21" s="418"/>
      <c r="X21" s="419"/>
      <c r="Y21" s="414">
        <v>4</v>
      </c>
      <c r="Z21" s="415"/>
      <c r="AA21" s="416"/>
      <c r="AB21" s="417">
        <v>17262.66</v>
      </c>
      <c r="AC21" s="418"/>
      <c r="AD21" s="419"/>
      <c r="AE21" s="417">
        <v>3360.41</v>
      </c>
      <c r="AF21" s="418"/>
      <c r="AG21" s="418">
        <v>20623.07</v>
      </c>
      <c r="AH21" s="419"/>
    </row>
    <row r="22" spans="1:34" ht="16.8" x14ac:dyDescent="0.25">
      <c r="A22" s="398"/>
      <c r="B22" s="399"/>
      <c r="C22" s="399"/>
      <c r="D22" s="400"/>
      <c r="E22" s="50"/>
      <c r="F22" s="51"/>
      <c r="G22" s="402" t="s">
        <v>295</v>
      </c>
      <c r="H22" s="402"/>
      <c r="I22" s="402"/>
      <c r="J22" s="403"/>
      <c r="K22" s="56">
        <v>902</v>
      </c>
      <c r="L22" s="440">
        <v>880</v>
      </c>
      <c r="M22" s="441"/>
      <c r="N22" s="442"/>
      <c r="O22" s="443">
        <v>466.72</v>
      </c>
      <c r="P22" s="444"/>
      <c r="Q22" s="445"/>
      <c r="R22" s="443">
        <v>250.47</v>
      </c>
      <c r="S22" s="444"/>
      <c r="T22" s="444"/>
      <c r="U22" s="445"/>
      <c r="V22" s="443">
        <v>717.19</v>
      </c>
      <c r="W22" s="444"/>
      <c r="X22" s="445"/>
      <c r="Y22" s="440">
        <v>834</v>
      </c>
      <c r="Z22" s="441"/>
      <c r="AA22" s="442"/>
      <c r="AB22" s="446">
        <v>30265.94</v>
      </c>
      <c r="AC22" s="447"/>
      <c r="AD22" s="448"/>
      <c r="AE22" s="446">
        <v>23009.7</v>
      </c>
      <c r="AF22" s="447"/>
      <c r="AG22" s="447">
        <v>53275.63</v>
      </c>
      <c r="AH22" s="448"/>
    </row>
  </sheetData>
  <mergeCells count="218"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B319-44D6-4B57-A078-4A1A18839F0B}">
  <dimension ref="A1:P95"/>
  <sheetViews>
    <sheetView tabSelected="1" topLeftCell="A25" zoomScale="60" zoomScaleNormal="60" workbookViewId="0">
      <selection activeCell="G13" sqref="G13"/>
    </sheetView>
  </sheetViews>
  <sheetFormatPr defaultColWidth="9" defaultRowHeight="23.4" x14ac:dyDescent="0.45"/>
  <cols>
    <col min="1" max="1" width="6.09765625" style="511" customWidth="1"/>
    <col min="2" max="2" width="16.3984375" style="511" customWidth="1"/>
    <col min="3" max="3" width="10.09765625" style="511" customWidth="1"/>
    <col min="4" max="4" width="28.8984375" style="511" customWidth="1"/>
    <col min="5" max="5" width="15.3984375" style="512" customWidth="1"/>
    <col min="6" max="6" width="17" style="512" customWidth="1"/>
    <col min="7" max="7" width="20.69921875" style="512" customWidth="1"/>
    <col min="8" max="8" width="18" style="512" customWidth="1"/>
    <col min="9" max="9" width="17.59765625" style="512" customWidth="1"/>
    <col min="10" max="10" width="19.3984375" style="512" customWidth="1"/>
    <col min="11" max="11" width="20.69921875" style="512" customWidth="1"/>
    <col min="12" max="12" width="16.69921875" style="512" customWidth="1"/>
    <col min="13" max="14" width="19.09765625" style="512" customWidth="1"/>
    <col min="15" max="15" width="14.69921875" style="512" customWidth="1"/>
    <col min="16" max="16" width="12.59765625" style="511" customWidth="1"/>
    <col min="17" max="256" width="9" style="511"/>
    <col min="257" max="257" width="6.09765625" style="511" customWidth="1"/>
    <col min="258" max="258" width="16.3984375" style="511" customWidth="1"/>
    <col min="259" max="259" width="10.09765625" style="511" customWidth="1"/>
    <col min="260" max="260" width="28.8984375" style="511" customWidth="1"/>
    <col min="261" max="261" width="15.3984375" style="511" customWidth="1"/>
    <col min="262" max="262" width="17" style="511" customWidth="1"/>
    <col min="263" max="263" width="20.69921875" style="511" customWidth="1"/>
    <col min="264" max="264" width="18" style="511" customWidth="1"/>
    <col min="265" max="265" width="17.59765625" style="511" customWidth="1"/>
    <col min="266" max="266" width="19.3984375" style="511" customWidth="1"/>
    <col min="267" max="267" width="20.69921875" style="511" customWidth="1"/>
    <col min="268" max="268" width="16.69921875" style="511" customWidth="1"/>
    <col min="269" max="270" width="19.09765625" style="511" customWidth="1"/>
    <col min="271" max="271" width="14.69921875" style="511" customWidth="1"/>
    <col min="272" max="272" width="12.59765625" style="511" customWidth="1"/>
    <col min="273" max="512" width="9" style="511"/>
    <col min="513" max="513" width="6.09765625" style="511" customWidth="1"/>
    <col min="514" max="514" width="16.3984375" style="511" customWidth="1"/>
    <col min="515" max="515" width="10.09765625" style="511" customWidth="1"/>
    <col min="516" max="516" width="28.8984375" style="511" customWidth="1"/>
    <col min="517" max="517" width="15.3984375" style="511" customWidth="1"/>
    <col min="518" max="518" width="17" style="511" customWidth="1"/>
    <col min="519" max="519" width="20.69921875" style="511" customWidth="1"/>
    <col min="520" max="520" width="18" style="511" customWidth="1"/>
    <col min="521" max="521" width="17.59765625" style="511" customWidth="1"/>
    <col min="522" max="522" width="19.3984375" style="511" customWidth="1"/>
    <col min="523" max="523" width="20.69921875" style="511" customWidth="1"/>
    <col min="524" max="524" width="16.69921875" style="511" customWidth="1"/>
    <col min="525" max="526" width="19.09765625" style="511" customWidth="1"/>
    <col min="527" max="527" width="14.69921875" style="511" customWidth="1"/>
    <col min="528" max="528" width="12.59765625" style="511" customWidth="1"/>
    <col min="529" max="768" width="9" style="511"/>
    <col min="769" max="769" width="6.09765625" style="511" customWidth="1"/>
    <col min="770" max="770" width="16.3984375" style="511" customWidth="1"/>
    <col min="771" max="771" width="10.09765625" style="511" customWidth="1"/>
    <col min="772" max="772" width="28.8984375" style="511" customWidth="1"/>
    <col min="773" max="773" width="15.3984375" style="511" customWidth="1"/>
    <col min="774" max="774" width="17" style="511" customWidth="1"/>
    <col min="775" max="775" width="20.69921875" style="511" customWidth="1"/>
    <col min="776" max="776" width="18" style="511" customWidth="1"/>
    <col min="777" max="777" width="17.59765625" style="511" customWidth="1"/>
    <col min="778" max="778" width="19.3984375" style="511" customWidth="1"/>
    <col min="779" max="779" width="20.69921875" style="511" customWidth="1"/>
    <col min="780" max="780" width="16.69921875" style="511" customWidth="1"/>
    <col min="781" max="782" width="19.09765625" style="511" customWidth="1"/>
    <col min="783" max="783" width="14.69921875" style="511" customWidth="1"/>
    <col min="784" max="784" width="12.59765625" style="511" customWidth="1"/>
    <col min="785" max="1024" width="9" style="511"/>
    <col min="1025" max="1025" width="6.09765625" style="511" customWidth="1"/>
    <col min="1026" max="1026" width="16.3984375" style="511" customWidth="1"/>
    <col min="1027" max="1027" width="10.09765625" style="511" customWidth="1"/>
    <col min="1028" max="1028" width="28.8984375" style="511" customWidth="1"/>
    <col min="1029" max="1029" width="15.3984375" style="511" customWidth="1"/>
    <col min="1030" max="1030" width="17" style="511" customWidth="1"/>
    <col min="1031" max="1031" width="20.69921875" style="511" customWidth="1"/>
    <col min="1032" max="1032" width="18" style="511" customWidth="1"/>
    <col min="1033" max="1033" width="17.59765625" style="511" customWidth="1"/>
    <col min="1034" max="1034" width="19.3984375" style="511" customWidth="1"/>
    <col min="1035" max="1035" width="20.69921875" style="511" customWidth="1"/>
    <col min="1036" max="1036" width="16.69921875" style="511" customWidth="1"/>
    <col min="1037" max="1038" width="19.09765625" style="511" customWidth="1"/>
    <col min="1039" max="1039" width="14.69921875" style="511" customWidth="1"/>
    <col min="1040" max="1040" width="12.59765625" style="511" customWidth="1"/>
    <col min="1041" max="1280" width="9" style="511"/>
    <col min="1281" max="1281" width="6.09765625" style="511" customWidth="1"/>
    <col min="1282" max="1282" width="16.3984375" style="511" customWidth="1"/>
    <col min="1283" max="1283" width="10.09765625" style="511" customWidth="1"/>
    <col min="1284" max="1284" width="28.8984375" style="511" customWidth="1"/>
    <col min="1285" max="1285" width="15.3984375" style="511" customWidth="1"/>
    <col min="1286" max="1286" width="17" style="511" customWidth="1"/>
    <col min="1287" max="1287" width="20.69921875" style="511" customWidth="1"/>
    <col min="1288" max="1288" width="18" style="511" customWidth="1"/>
    <col min="1289" max="1289" width="17.59765625" style="511" customWidth="1"/>
    <col min="1290" max="1290" width="19.3984375" style="511" customWidth="1"/>
    <col min="1291" max="1291" width="20.69921875" style="511" customWidth="1"/>
    <col min="1292" max="1292" width="16.69921875" style="511" customWidth="1"/>
    <col min="1293" max="1294" width="19.09765625" style="511" customWidth="1"/>
    <col min="1295" max="1295" width="14.69921875" style="511" customWidth="1"/>
    <col min="1296" max="1296" width="12.59765625" style="511" customWidth="1"/>
    <col min="1297" max="1536" width="9" style="511"/>
    <col min="1537" max="1537" width="6.09765625" style="511" customWidth="1"/>
    <col min="1538" max="1538" width="16.3984375" style="511" customWidth="1"/>
    <col min="1539" max="1539" width="10.09765625" style="511" customWidth="1"/>
    <col min="1540" max="1540" width="28.8984375" style="511" customWidth="1"/>
    <col min="1541" max="1541" width="15.3984375" style="511" customWidth="1"/>
    <col min="1542" max="1542" width="17" style="511" customWidth="1"/>
    <col min="1543" max="1543" width="20.69921875" style="511" customWidth="1"/>
    <col min="1544" max="1544" width="18" style="511" customWidth="1"/>
    <col min="1545" max="1545" width="17.59765625" style="511" customWidth="1"/>
    <col min="1546" max="1546" width="19.3984375" style="511" customWidth="1"/>
    <col min="1547" max="1547" width="20.69921875" style="511" customWidth="1"/>
    <col min="1548" max="1548" width="16.69921875" style="511" customWidth="1"/>
    <col min="1549" max="1550" width="19.09765625" style="511" customWidth="1"/>
    <col min="1551" max="1551" width="14.69921875" style="511" customWidth="1"/>
    <col min="1552" max="1552" width="12.59765625" style="511" customWidth="1"/>
    <col min="1553" max="1792" width="9" style="511"/>
    <col min="1793" max="1793" width="6.09765625" style="511" customWidth="1"/>
    <col min="1794" max="1794" width="16.3984375" style="511" customWidth="1"/>
    <col min="1795" max="1795" width="10.09765625" style="511" customWidth="1"/>
    <col min="1796" max="1796" width="28.8984375" style="511" customWidth="1"/>
    <col min="1797" max="1797" width="15.3984375" style="511" customWidth="1"/>
    <col min="1798" max="1798" width="17" style="511" customWidth="1"/>
    <col min="1799" max="1799" width="20.69921875" style="511" customWidth="1"/>
    <col min="1800" max="1800" width="18" style="511" customWidth="1"/>
    <col min="1801" max="1801" width="17.59765625" style="511" customWidth="1"/>
    <col min="1802" max="1802" width="19.3984375" style="511" customWidth="1"/>
    <col min="1803" max="1803" width="20.69921875" style="511" customWidth="1"/>
    <col min="1804" max="1804" width="16.69921875" style="511" customWidth="1"/>
    <col min="1805" max="1806" width="19.09765625" style="511" customWidth="1"/>
    <col min="1807" max="1807" width="14.69921875" style="511" customWidth="1"/>
    <col min="1808" max="1808" width="12.59765625" style="511" customWidth="1"/>
    <col min="1809" max="2048" width="9" style="511"/>
    <col min="2049" max="2049" width="6.09765625" style="511" customWidth="1"/>
    <col min="2050" max="2050" width="16.3984375" style="511" customWidth="1"/>
    <col min="2051" max="2051" width="10.09765625" style="511" customWidth="1"/>
    <col min="2052" max="2052" width="28.8984375" style="511" customWidth="1"/>
    <col min="2053" max="2053" width="15.3984375" style="511" customWidth="1"/>
    <col min="2054" max="2054" width="17" style="511" customWidth="1"/>
    <col min="2055" max="2055" width="20.69921875" style="511" customWidth="1"/>
    <col min="2056" max="2056" width="18" style="511" customWidth="1"/>
    <col min="2057" max="2057" width="17.59765625" style="511" customWidth="1"/>
    <col min="2058" max="2058" width="19.3984375" style="511" customWidth="1"/>
    <col min="2059" max="2059" width="20.69921875" style="511" customWidth="1"/>
    <col min="2060" max="2060" width="16.69921875" style="511" customWidth="1"/>
    <col min="2061" max="2062" width="19.09765625" style="511" customWidth="1"/>
    <col min="2063" max="2063" width="14.69921875" style="511" customWidth="1"/>
    <col min="2064" max="2064" width="12.59765625" style="511" customWidth="1"/>
    <col min="2065" max="2304" width="9" style="511"/>
    <col min="2305" max="2305" width="6.09765625" style="511" customWidth="1"/>
    <col min="2306" max="2306" width="16.3984375" style="511" customWidth="1"/>
    <col min="2307" max="2307" width="10.09765625" style="511" customWidth="1"/>
    <col min="2308" max="2308" width="28.8984375" style="511" customWidth="1"/>
    <col min="2309" max="2309" width="15.3984375" style="511" customWidth="1"/>
    <col min="2310" max="2310" width="17" style="511" customWidth="1"/>
    <col min="2311" max="2311" width="20.69921875" style="511" customWidth="1"/>
    <col min="2312" max="2312" width="18" style="511" customWidth="1"/>
    <col min="2313" max="2313" width="17.59765625" style="511" customWidth="1"/>
    <col min="2314" max="2314" width="19.3984375" style="511" customWidth="1"/>
    <col min="2315" max="2315" width="20.69921875" style="511" customWidth="1"/>
    <col min="2316" max="2316" width="16.69921875" style="511" customWidth="1"/>
    <col min="2317" max="2318" width="19.09765625" style="511" customWidth="1"/>
    <col min="2319" max="2319" width="14.69921875" style="511" customWidth="1"/>
    <col min="2320" max="2320" width="12.59765625" style="511" customWidth="1"/>
    <col min="2321" max="2560" width="9" style="511"/>
    <col min="2561" max="2561" width="6.09765625" style="511" customWidth="1"/>
    <col min="2562" max="2562" width="16.3984375" style="511" customWidth="1"/>
    <col min="2563" max="2563" width="10.09765625" style="511" customWidth="1"/>
    <col min="2564" max="2564" width="28.8984375" style="511" customWidth="1"/>
    <col min="2565" max="2565" width="15.3984375" style="511" customWidth="1"/>
    <col min="2566" max="2566" width="17" style="511" customWidth="1"/>
    <col min="2567" max="2567" width="20.69921875" style="511" customWidth="1"/>
    <col min="2568" max="2568" width="18" style="511" customWidth="1"/>
    <col min="2569" max="2569" width="17.59765625" style="511" customWidth="1"/>
    <col min="2570" max="2570" width="19.3984375" style="511" customWidth="1"/>
    <col min="2571" max="2571" width="20.69921875" style="511" customWidth="1"/>
    <col min="2572" max="2572" width="16.69921875" style="511" customWidth="1"/>
    <col min="2573" max="2574" width="19.09765625" style="511" customWidth="1"/>
    <col min="2575" max="2575" width="14.69921875" style="511" customWidth="1"/>
    <col min="2576" max="2576" width="12.59765625" style="511" customWidth="1"/>
    <col min="2577" max="2816" width="9" style="511"/>
    <col min="2817" max="2817" width="6.09765625" style="511" customWidth="1"/>
    <col min="2818" max="2818" width="16.3984375" style="511" customWidth="1"/>
    <col min="2819" max="2819" width="10.09765625" style="511" customWidth="1"/>
    <col min="2820" max="2820" width="28.8984375" style="511" customWidth="1"/>
    <col min="2821" max="2821" width="15.3984375" style="511" customWidth="1"/>
    <col min="2822" max="2822" width="17" style="511" customWidth="1"/>
    <col min="2823" max="2823" width="20.69921875" style="511" customWidth="1"/>
    <col min="2824" max="2824" width="18" style="511" customWidth="1"/>
    <col min="2825" max="2825" width="17.59765625" style="511" customWidth="1"/>
    <col min="2826" max="2826" width="19.3984375" style="511" customWidth="1"/>
    <col min="2827" max="2827" width="20.69921875" style="511" customWidth="1"/>
    <col min="2828" max="2828" width="16.69921875" style="511" customWidth="1"/>
    <col min="2829" max="2830" width="19.09765625" style="511" customWidth="1"/>
    <col min="2831" max="2831" width="14.69921875" style="511" customWidth="1"/>
    <col min="2832" max="2832" width="12.59765625" style="511" customWidth="1"/>
    <col min="2833" max="3072" width="9" style="511"/>
    <col min="3073" max="3073" width="6.09765625" style="511" customWidth="1"/>
    <col min="3074" max="3074" width="16.3984375" style="511" customWidth="1"/>
    <col min="3075" max="3075" width="10.09765625" style="511" customWidth="1"/>
    <col min="3076" max="3076" width="28.8984375" style="511" customWidth="1"/>
    <col min="3077" max="3077" width="15.3984375" style="511" customWidth="1"/>
    <col min="3078" max="3078" width="17" style="511" customWidth="1"/>
    <col min="3079" max="3079" width="20.69921875" style="511" customWidth="1"/>
    <col min="3080" max="3080" width="18" style="511" customWidth="1"/>
    <col min="3081" max="3081" width="17.59765625" style="511" customWidth="1"/>
    <col min="3082" max="3082" width="19.3984375" style="511" customWidth="1"/>
    <col min="3083" max="3083" width="20.69921875" style="511" customWidth="1"/>
    <col min="3084" max="3084" width="16.69921875" style="511" customWidth="1"/>
    <col min="3085" max="3086" width="19.09765625" style="511" customWidth="1"/>
    <col min="3087" max="3087" width="14.69921875" style="511" customWidth="1"/>
    <col min="3088" max="3088" width="12.59765625" style="511" customWidth="1"/>
    <col min="3089" max="3328" width="9" style="511"/>
    <col min="3329" max="3329" width="6.09765625" style="511" customWidth="1"/>
    <col min="3330" max="3330" width="16.3984375" style="511" customWidth="1"/>
    <col min="3331" max="3331" width="10.09765625" style="511" customWidth="1"/>
    <col min="3332" max="3332" width="28.8984375" style="511" customWidth="1"/>
    <col min="3333" max="3333" width="15.3984375" style="511" customWidth="1"/>
    <col min="3334" max="3334" width="17" style="511" customWidth="1"/>
    <col min="3335" max="3335" width="20.69921875" style="511" customWidth="1"/>
    <col min="3336" max="3336" width="18" style="511" customWidth="1"/>
    <col min="3337" max="3337" width="17.59765625" style="511" customWidth="1"/>
    <col min="3338" max="3338" width="19.3984375" style="511" customWidth="1"/>
    <col min="3339" max="3339" width="20.69921875" style="511" customWidth="1"/>
    <col min="3340" max="3340" width="16.69921875" style="511" customWidth="1"/>
    <col min="3341" max="3342" width="19.09765625" style="511" customWidth="1"/>
    <col min="3343" max="3343" width="14.69921875" style="511" customWidth="1"/>
    <col min="3344" max="3344" width="12.59765625" style="511" customWidth="1"/>
    <col min="3345" max="3584" width="9" style="511"/>
    <col min="3585" max="3585" width="6.09765625" style="511" customWidth="1"/>
    <col min="3586" max="3586" width="16.3984375" style="511" customWidth="1"/>
    <col min="3587" max="3587" width="10.09765625" style="511" customWidth="1"/>
    <col min="3588" max="3588" width="28.8984375" style="511" customWidth="1"/>
    <col min="3589" max="3589" width="15.3984375" style="511" customWidth="1"/>
    <col min="3590" max="3590" width="17" style="511" customWidth="1"/>
    <col min="3591" max="3591" width="20.69921875" style="511" customWidth="1"/>
    <col min="3592" max="3592" width="18" style="511" customWidth="1"/>
    <col min="3593" max="3593" width="17.59765625" style="511" customWidth="1"/>
    <col min="3594" max="3594" width="19.3984375" style="511" customWidth="1"/>
    <col min="3595" max="3595" width="20.69921875" style="511" customWidth="1"/>
    <col min="3596" max="3596" width="16.69921875" style="511" customWidth="1"/>
    <col min="3597" max="3598" width="19.09765625" style="511" customWidth="1"/>
    <col min="3599" max="3599" width="14.69921875" style="511" customWidth="1"/>
    <col min="3600" max="3600" width="12.59765625" style="511" customWidth="1"/>
    <col min="3601" max="3840" width="9" style="511"/>
    <col min="3841" max="3841" width="6.09765625" style="511" customWidth="1"/>
    <col min="3842" max="3842" width="16.3984375" style="511" customWidth="1"/>
    <col min="3843" max="3843" width="10.09765625" style="511" customWidth="1"/>
    <col min="3844" max="3844" width="28.8984375" style="511" customWidth="1"/>
    <col min="3845" max="3845" width="15.3984375" style="511" customWidth="1"/>
    <col min="3846" max="3846" width="17" style="511" customWidth="1"/>
    <col min="3847" max="3847" width="20.69921875" style="511" customWidth="1"/>
    <col min="3848" max="3848" width="18" style="511" customWidth="1"/>
    <col min="3849" max="3849" width="17.59765625" style="511" customWidth="1"/>
    <col min="3850" max="3850" width="19.3984375" style="511" customWidth="1"/>
    <col min="3851" max="3851" width="20.69921875" style="511" customWidth="1"/>
    <col min="3852" max="3852" width="16.69921875" style="511" customWidth="1"/>
    <col min="3853" max="3854" width="19.09765625" style="511" customWidth="1"/>
    <col min="3855" max="3855" width="14.69921875" style="511" customWidth="1"/>
    <col min="3856" max="3856" width="12.59765625" style="511" customWidth="1"/>
    <col min="3857" max="4096" width="9" style="511"/>
    <col min="4097" max="4097" width="6.09765625" style="511" customWidth="1"/>
    <col min="4098" max="4098" width="16.3984375" style="511" customWidth="1"/>
    <col min="4099" max="4099" width="10.09765625" style="511" customWidth="1"/>
    <col min="4100" max="4100" width="28.8984375" style="511" customWidth="1"/>
    <col min="4101" max="4101" width="15.3984375" style="511" customWidth="1"/>
    <col min="4102" max="4102" width="17" style="511" customWidth="1"/>
    <col min="4103" max="4103" width="20.69921875" style="511" customWidth="1"/>
    <col min="4104" max="4104" width="18" style="511" customWidth="1"/>
    <col min="4105" max="4105" width="17.59765625" style="511" customWidth="1"/>
    <col min="4106" max="4106" width="19.3984375" style="511" customWidth="1"/>
    <col min="4107" max="4107" width="20.69921875" style="511" customWidth="1"/>
    <col min="4108" max="4108" width="16.69921875" style="511" customWidth="1"/>
    <col min="4109" max="4110" width="19.09765625" style="511" customWidth="1"/>
    <col min="4111" max="4111" width="14.69921875" style="511" customWidth="1"/>
    <col min="4112" max="4112" width="12.59765625" style="511" customWidth="1"/>
    <col min="4113" max="4352" width="9" style="511"/>
    <col min="4353" max="4353" width="6.09765625" style="511" customWidth="1"/>
    <col min="4354" max="4354" width="16.3984375" style="511" customWidth="1"/>
    <col min="4355" max="4355" width="10.09765625" style="511" customWidth="1"/>
    <col min="4356" max="4356" width="28.8984375" style="511" customWidth="1"/>
    <col min="4357" max="4357" width="15.3984375" style="511" customWidth="1"/>
    <col min="4358" max="4358" width="17" style="511" customWidth="1"/>
    <col min="4359" max="4359" width="20.69921875" style="511" customWidth="1"/>
    <col min="4360" max="4360" width="18" style="511" customWidth="1"/>
    <col min="4361" max="4361" width="17.59765625" style="511" customWidth="1"/>
    <col min="4362" max="4362" width="19.3984375" style="511" customWidth="1"/>
    <col min="4363" max="4363" width="20.69921875" style="511" customWidth="1"/>
    <col min="4364" max="4364" width="16.69921875" style="511" customWidth="1"/>
    <col min="4365" max="4366" width="19.09765625" style="511" customWidth="1"/>
    <col min="4367" max="4367" width="14.69921875" style="511" customWidth="1"/>
    <col min="4368" max="4368" width="12.59765625" style="511" customWidth="1"/>
    <col min="4369" max="4608" width="9" style="511"/>
    <col min="4609" max="4609" width="6.09765625" style="511" customWidth="1"/>
    <col min="4610" max="4610" width="16.3984375" style="511" customWidth="1"/>
    <col min="4611" max="4611" width="10.09765625" style="511" customWidth="1"/>
    <col min="4612" max="4612" width="28.8984375" style="511" customWidth="1"/>
    <col min="4613" max="4613" width="15.3984375" style="511" customWidth="1"/>
    <col min="4614" max="4614" width="17" style="511" customWidth="1"/>
    <col min="4615" max="4615" width="20.69921875" style="511" customWidth="1"/>
    <col min="4616" max="4616" width="18" style="511" customWidth="1"/>
    <col min="4617" max="4617" width="17.59765625" style="511" customWidth="1"/>
    <col min="4618" max="4618" width="19.3984375" style="511" customWidth="1"/>
    <col min="4619" max="4619" width="20.69921875" style="511" customWidth="1"/>
    <col min="4620" max="4620" width="16.69921875" style="511" customWidth="1"/>
    <col min="4621" max="4622" width="19.09765625" style="511" customWidth="1"/>
    <col min="4623" max="4623" width="14.69921875" style="511" customWidth="1"/>
    <col min="4624" max="4624" width="12.59765625" style="511" customWidth="1"/>
    <col min="4625" max="4864" width="9" style="511"/>
    <col min="4865" max="4865" width="6.09765625" style="511" customWidth="1"/>
    <col min="4866" max="4866" width="16.3984375" style="511" customWidth="1"/>
    <col min="4867" max="4867" width="10.09765625" style="511" customWidth="1"/>
    <col min="4868" max="4868" width="28.8984375" style="511" customWidth="1"/>
    <col min="4869" max="4869" width="15.3984375" style="511" customWidth="1"/>
    <col min="4870" max="4870" width="17" style="511" customWidth="1"/>
    <col min="4871" max="4871" width="20.69921875" style="511" customWidth="1"/>
    <col min="4872" max="4872" width="18" style="511" customWidth="1"/>
    <col min="4873" max="4873" width="17.59765625" style="511" customWidth="1"/>
    <col min="4874" max="4874" width="19.3984375" style="511" customWidth="1"/>
    <col min="4875" max="4875" width="20.69921875" style="511" customWidth="1"/>
    <col min="4876" max="4876" width="16.69921875" style="511" customWidth="1"/>
    <col min="4877" max="4878" width="19.09765625" style="511" customWidth="1"/>
    <col min="4879" max="4879" width="14.69921875" style="511" customWidth="1"/>
    <col min="4880" max="4880" width="12.59765625" style="511" customWidth="1"/>
    <col min="4881" max="5120" width="9" style="511"/>
    <col min="5121" max="5121" width="6.09765625" style="511" customWidth="1"/>
    <col min="5122" max="5122" width="16.3984375" style="511" customWidth="1"/>
    <col min="5123" max="5123" width="10.09765625" style="511" customWidth="1"/>
    <col min="5124" max="5124" width="28.8984375" style="511" customWidth="1"/>
    <col min="5125" max="5125" width="15.3984375" style="511" customWidth="1"/>
    <col min="5126" max="5126" width="17" style="511" customWidth="1"/>
    <col min="5127" max="5127" width="20.69921875" style="511" customWidth="1"/>
    <col min="5128" max="5128" width="18" style="511" customWidth="1"/>
    <col min="5129" max="5129" width="17.59765625" style="511" customWidth="1"/>
    <col min="5130" max="5130" width="19.3984375" style="511" customWidth="1"/>
    <col min="5131" max="5131" width="20.69921875" style="511" customWidth="1"/>
    <col min="5132" max="5132" width="16.69921875" style="511" customWidth="1"/>
    <col min="5133" max="5134" width="19.09765625" style="511" customWidth="1"/>
    <col min="5135" max="5135" width="14.69921875" style="511" customWidth="1"/>
    <col min="5136" max="5136" width="12.59765625" style="511" customWidth="1"/>
    <col min="5137" max="5376" width="9" style="511"/>
    <col min="5377" max="5377" width="6.09765625" style="511" customWidth="1"/>
    <col min="5378" max="5378" width="16.3984375" style="511" customWidth="1"/>
    <col min="5379" max="5379" width="10.09765625" style="511" customWidth="1"/>
    <col min="5380" max="5380" width="28.8984375" style="511" customWidth="1"/>
    <col min="5381" max="5381" width="15.3984375" style="511" customWidth="1"/>
    <col min="5382" max="5382" width="17" style="511" customWidth="1"/>
    <col min="5383" max="5383" width="20.69921875" style="511" customWidth="1"/>
    <col min="5384" max="5384" width="18" style="511" customWidth="1"/>
    <col min="5385" max="5385" width="17.59765625" style="511" customWidth="1"/>
    <col min="5386" max="5386" width="19.3984375" style="511" customWidth="1"/>
    <col min="5387" max="5387" width="20.69921875" style="511" customWidth="1"/>
    <col min="5388" max="5388" width="16.69921875" style="511" customWidth="1"/>
    <col min="5389" max="5390" width="19.09765625" style="511" customWidth="1"/>
    <col min="5391" max="5391" width="14.69921875" style="511" customWidth="1"/>
    <col min="5392" max="5392" width="12.59765625" style="511" customWidth="1"/>
    <col min="5393" max="5632" width="9" style="511"/>
    <col min="5633" max="5633" width="6.09765625" style="511" customWidth="1"/>
    <col min="5634" max="5634" width="16.3984375" style="511" customWidth="1"/>
    <col min="5635" max="5635" width="10.09765625" style="511" customWidth="1"/>
    <col min="5636" max="5636" width="28.8984375" style="511" customWidth="1"/>
    <col min="5637" max="5637" width="15.3984375" style="511" customWidth="1"/>
    <col min="5638" max="5638" width="17" style="511" customWidth="1"/>
    <col min="5639" max="5639" width="20.69921875" style="511" customWidth="1"/>
    <col min="5640" max="5640" width="18" style="511" customWidth="1"/>
    <col min="5641" max="5641" width="17.59765625" style="511" customWidth="1"/>
    <col min="5642" max="5642" width="19.3984375" style="511" customWidth="1"/>
    <col min="5643" max="5643" width="20.69921875" style="511" customWidth="1"/>
    <col min="5644" max="5644" width="16.69921875" style="511" customWidth="1"/>
    <col min="5645" max="5646" width="19.09765625" style="511" customWidth="1"/>
    <col min="5647" max="5647" width="14.69921875" style="511" customWidth="1"/>
    <col min="5648" max="5648" width="12.59765625" style="511" customWidth="1"/>
    <col min="5649" max="5888" width="9" style="511"/>
    <col min="5889" max="5889" width="6.09765625" style="511" customWidth="1"/>
    <col min="5890" max="5890" width="16.3984375" style="511" customWidth="1"/>
    <col min="5891" max="5891" width="10.09765625" style="511" customWidth="1"/>
    <col min="5892" max="5892" width="28.8984375" style="511" customWidth="1"/>
    <col min="5893" max="5893" width="15.3984375" style="511" customWidth="1"/>
    <col min="5894" max="5894" width="17" style="511" customWidth="1"/>
    <col min="5895" max="5895" width="20.69921875" style="511" customWidth="1"/>
    <col min="5896" max="5896" width="18" style="511" customWidth="1"/>
    <col min="5897" max="5897" width="17.59765625" style="511" customWidth="1"/>
    <col min="5898" max="5898" width="19.3984375" style="511" customWidth="1"/>
    <col min="5899" max="5899" width="20.69921875" style="511" customWidth="1"/>
    <col min="5900" max="5900" width="16.69921875" style="511" customWidth="1"/>
    <col min="5901" max="5902" width="19.09765625" style="511" customWidth="1"/>
    <col min="5903" max="5903" width="14.69921875" style="511" customWidth="1"/>
    <col min="5904" max="5904" width="12.59765625" style="511" customWidth="1"/>
    <col min="5905" max="6144" width="9" style="511"/>
    <col min="6145" max="6145" width="6.09765625" style="511" customWidth="1"/>
    <col min="6146" max="6146" width="16.3984375" style="511" customWidth="1"/>
    <col min="6147" max="6147" width="10.09765625" style="511" customWidth="1"/>
    <col min="6148" max="6148" width="28.8984375" style="511" customWidth="1"/>
    <col min="6149" max="6149" width="15.3984375" style="511" customWidth="1"/>
    <col min="6150" max="6150" width="17" style="511" customWidth="1"/>
    <col min="6151" max="6151" width="20.69921875" style="511" customWidth="1"/>
    <col min="6152" max="6152" width="18" style="511" customWidth="1"/>
    <col min="6153" max="6153" width="17.59765625" style="511" customWidth="1"/>
    <col min="6154" max="6154" width="19.3984375" style="511" customWidth="1"/>
    <col min="6155" max="6155" width="20.69921875" style="511" customWidth="1"/>
    <col min="6156" max="6156" width="16.69921875" style="511" customWidth="1"/>
    <col min="6157" max="6158" width="19.09765625" style="511" customWidth="1"/>
    <col min="6159" max="6159" width="14.69921875" style="511" customWidth="1"/>
    <col min="6160" max="6160" width="12.59765625" style="511" customWidth="1"/>
    <col min="6161" max="6400" width="9" style="511"/>
    <col min="6401" max="6401" width="6.09765625" style="511" customWidth="1"/>
    <col min="6402" max="6402" width="16.3984375" style="511" customWidth="1"/>
    <col min="6403" max="6403" width="10.09765625" style="511" customWidth="1"/>
    <col min="6404" max="6404" width="28.8984375" style="511" customWidth="1"/>
    <col min="6405" max="6405" width="15.3984375" style="511" customWidth="1"/>
    <col min="6406" max="6406" width="17" style="511" customWidth="1"/>
    <col min="6407" max="6407" width="20.69921875" style="511" customWidth="1"/>
    <col min="6408" max="6408" width="18" style="511" customWidth="1"/>
    <col min="6409" max="6409" width="17.59765625" style="511" customWidth="1"/>
    <col min="6410" max="6410" width="19.3984375" style="511" customWidth="1"/>
    <col min="6411" max="6411" width="20.69921875" style="511" customWidth="1"/>
    <col min="6412" max="6412" width="16.69921875" style="511" customWidth="1"/>
    <col min="6413" max="6414" width="19.09765625" style="511" customWidth="1"/>
    <col min="6415" max="6415" width="14.69921875" style="511" customWidth="1"/>
    <col min="6416" max="6416" width="12.59765625" style="511" customWidth="1"/>
    <col min="6417" max="6656" width="9" style="511"/>
    <col min="6657" max="6657" width="6.09765625" style="511" customWidth="1"/>
    <col min="6658" max="6658" width="16.3984375" style="511" customWidth="1"/>
    <col min="6659" max="6659" width="10.09765625" style="511" customWidth="1"/>
    <col min="6660" max="6660" width="28.8984375" style="511" customWidth="1"/>
    <col min="6661" max="6661" width="15.3984375" style="511" customWidth="1"/>
    <col min="6662" max="6662" width="17" style="511" customWidth="1"/>
    <col min="6663" max="6663" width="20.69921875" style="511" customWidth="1"/>
    <col min="6664" max="6664" width="18" style="511" customWidth="1"/>
    <col min="6665" max="6665" width="17.59765625" style="511" customWidth="1"/>
    <col min="6666" max="6666" width="19.3984375" style="511" customWidth="1"/>
    <col min="6667" max="6667" width="20.69921875" style="511" customWidth="1"/>
    <col min="6668" max="6668" width="16.69921875" style="511" customWidth="1"/>
    <col min="6669" max="6670" width="19.09765625" style="511" customWidth="1"/>
    <col min="6671" max="6671" width="14.69921875" style="511" customWidth="1"/>
    <col min="6672" max="6672" width="12.59765625" style="511" customWidth="1"/>
    <col min="6673" max="6912" width="9" style="511"/>
    <col min="6913" max="6913" width="6.09765625" style="511" customWidth="1"/>
    <col min="6914" max="6914" width="16.3984375" style="511" customWidth="1"/>
    <col min="6915" max="6915" width="10.09765625" style="511" customWidth="1"/>
    <col min="6916" max="6916" width="28.8984375" style="511" customWidth="1"/>
    <col min="6917" max="6917" width="15.3984375" style="511" customWidth="1"/>
    <col min="6918" max="6918" width="17" style="511" customWidth="1"/>
    <col min="6919" max="6919" width="20.69921875" style="511" customWidth="1"/>
    <col min="6920" max="6920" width="18" style="511" customWidth="1"/>
    <col min="6921" max="6921" width="17.59765625" style="511" customWidth="1"/>
    <col min="6922" max="6922" width="19.3984375" style="511" customWidth="1"/>
    <col min="6923" max="6923" width="20.69921875" style="511" customWidth="1"/>
    <col min="6924" max="6924" width="16.69921875" style="511" customWidth="1"/>
    <col min="6925" max="6926" width="19.09765625" style="511" customWidth="1"/>
    <col min="6927" max="6927" width="14.69921875" style="511" customWidth="1"/>
    <col min="6928" max="6928" width="12.59765625" style="511" customWidth="1"/>
    <col min="6929" max="7168" width="9" style="511"/>
    <col min="7169" max="7169" width="6.09765625" style="511" customWidth="1"/>
    <col min="7170" max="7170" width="16.3984375" style="511" customWidth="1"/>
    <col min="7171" max="7171" width="10.09765625" style="511" customWidth="1"/>
    <col min="7172" max="7172" width="28.8984375" style="511" customWidth="1"/>
    <col min="7173" max="7173" width="15.3984375" style="511" customWidth="1"/>
    <col min="7174" max="7174" width="17" style="511" customWidth="1"/>
    <col min="7175" max="7175" width="20.69921875" style="511" customWidth="1"/>
    <col min="7176" max="7176" width="18" style="511" customWidth="1"/>
    <col min="7177" max="7177" width="17.59765625" style="511" customWidth="1"/>
    <col min="7178" max="7178" width="19.3984375" style="511" customWidth="1"/>
    <col min="7179" max="7179" width="20.69921875" style="511" customWidth="1"/>
    <col min="7180" max="7180" width="16.69921875" style="511" customWidth="1"/>
    <col min="7181" max="7182" width="19.09765625" style="511" customWidth="1"/>
    <col min="7183" max="7183" width="14.69921875" style="511" customWidth="1"/>
    <col min="7184" max="7184" width="12.59765625" style="511" customWidth="1"/>
    <col min="7185" max="7424" width="9" style="511"/>
    <col min="7425" max="7425" width="6.09765625" style="511" customWidth="1"/>
    <col min="7426" max="7426" width="16.3984375" style="511" customWidth="1"/>
    <col min="7427" max="7427" width="10.09765625" style="511" customWidth="1"/>
    <col min="7428" max="7428" width="28.8984375" style="511" customWidth="1"/>
    <col min="7429" max="7429" width="15.3984375" style="511" customWidth="1"/>
    <col min="7430" max="7430" width="17" style="511" customWidth="1"/>
    <col min="7431" max="7431" width="20.69921875" style="511" customWidth="1"/>
    <col min="7432" max="7432" width="18" style="511" customWidth="1"/>
    <col min="7433" max="7433" width="17.59765625" style="511" customWidth="1"/>
    <col min="7434" max="7434" width="19.3984375" style="511" customWidth="1"/>
    <col min="7435" max="7435" width="20.69921875" style="511" customWidth="1"/>
    <col min="7436" max="7436" width="16.69921875" style="511" customWidth="1"/>
    <col min="7437" max="7438" width="19.09765625" style="511" customWidth="1"/>
    <col min="7439" max="7439" width="14.69921875" style="511" customWidth="1"/>
    <col min="7440" max="7440" width="12.59765625" style="511" customWidth="1"/>
    <col min="7441" max="7680" width="9" style="511"/>
    <col min="7681" max="7681" width="6.09765625" style="511" customWidth="1"/>
    <col min="7682" max="7682" width="16.3984375" style="511" customWidth="1"/>
    <col min="7683" max="7683" width="10.09765625" style="511" customWidth="1"/>
    <col min="7684" max="7684" width="28.8984375" style="511" customWidth="1"/>
    <col min="7685" max="7685" width="15.3984375" style="511" customWidth="1"/>
    <col min="7686" max="7686" width="17" style="511" customWidth="1"/>
    <col min="7687" max="7687" width="20.69921875" style="511" customWidth="1"/>
    <col min="7688" max="7688" width="18" style="511" customWidth="1"/>
    <col min="7689" max="7689" width="17.59765625" style="511" customWidth="1"/>
    <col min="7690" max="7690" width="19.3984375" style="511" customWidth="1"/>
    <col min="7691" max="7691" width="20.69921875" style="511" customWidth="1"/>
    <col min="7692" max="7692" width="16.69921875" style="511" customWidth="1"/>
    <col min="7693" max="7694" width="19.09765625" style="511" customWidth="1"/>
    <col min="7695" max="7695" width="14.69921875" style="511" customWidth="1"/>
    <col min="7696" max="7696" width="12.59765625" style="511" customWidth="1"/>
    <col min="7697" max="7936" width="9" style="511"/>
    <col min="7937" max="7937" width="6.09765625" style="511" customWidth="1"/>
    <col min="7938" max="7938" width="16.3984375" style="511" customWidth="1"/>
    <col min="7939" max="7939" width="10.09765625" style="511" customWidth="1"/>
    <col min="7940" max="7940" width="28.8984375" style="511" customWidth="1"/>
    <col min="7941" max="7941" width="15.3984375" style="511" customWidth="1"/>
    <col min="7942" max="7942" width="17" style="511" customWidth="1"/>
    <col min="7943" max="7943" width="20.69921875" style="511" customWidth="1"/>
    <col min="7944" max="7944" width="18" style="511" customWidth="1"/>
    <col min="7945" max="7945" width="17.59765625" style="511" customWidth="1"/>
    <col min="7946" max="7946" width="19.3984375" style="511" customWidth="1"/>
    <col min="7947" max="7947" width="20.69921875" style="511" customWidth="1"/>
    <col min="7948" max="7948" width="16.69921875" style="511" customWidth="1"/>
    <col min="7949" max="7950" width="19.09765625" style="511" customWidth="1"/>
    <col min="7951" max="7951" width="14.69921875" style="511" customWidth="1"/>
    <col min="7952" max="7952" width="12.59765625" style="511" customWidth="1"/>
    <col min="7953" max="8192" width="9" style="511"/>
    <col min="8193" max="8193" width="6.09765625" style="511" customWidth="1"/>
    <col min="8194" max="8194" width="16.3984375" style="511" customWidth="1"/>
    <col min="8195" max="8195" width="10.09765625" style="511" customWidth="1"/>
    <col min="8196" max="8196" width="28.8984375" style="511" customWidth="1"/>
    <col min="8197" max="8197" width="15.3984375" style="511" customWidth="1"/>
    <col min="8198" max="8198" width="17" style="511" customWidth="1"/>
    <col min="8199" max="8199" width="20.69921875" style="511" customWidth="1"/>
    <col min="8200" max="8200" width="18" style="511" customWidth="1"/>
    <col min="8201" max="8201" width="17.59765625" style="511" customWidth="1"/>
    <col min="8202" max="8202" width="19.3984375" style="511" customWidth="1"/>
    <col min="8203" max="8203" width="20.69921875" style="511" customWidth="1"/>
    <col min="8204" max="8204" width="16.69921875" style="511" customWidth="1"/>
    <col min="8205" max="8206" width="19.09765625" style="511" customWidth="1"/>
    <col min="8207" max="8207" width="14.69921875" style="511" customWidth="1"/>
    <col min="8208" max="8208" width="12.59765625" style="511" customWidth="1"/>
    <col min="8209" max="8448" width="9" style="511"/>
    <col min="8449" max="8449" width="6.09765625" style="511" customWidth="1"/>
    <col min="8450" max="8450" width="16.3984375" style="511" customWidth="1"/>
    <col min="8451" max="8451" width="10.09765625" style="511" customWidth="1"/>
    <col min="8452" max="8452" width="28.8984375" style="511" customWidth="1"/>
    <col min="8453" max="8453" width="15.3984375" style="511" customWidth="1"/>
    <col min="8454" max="8454" width="17" style="511" customWidth="1"/>
    <col min="8455" max="8455" width="20.69921875" style="511" customWidth="1"/>
    <col min="8456" max="8456" width="18" style="511" customWidth="1"/>
    <col min="8457" max="8457" width="17.59765625" style="511" customWidth="1"/>
    <col min="8458" max="8458" width="19.3984375" style="511" customWidth="1"/>
    <col min="8459" max="8459" width="20.69921875" style="511" customWidth="1"/>
    <col min="8460" max="8460" width="16.69921875" style="511" customWidth="1"/>
    <col min="8461" max="8462" width="19.09765625" style="511" customWidth="1"/>
    <col min="8463" max="8463" width="14.69921875" style="511" customWidth="1"/>
    <col min="8464" max="8464" width="12.59765625" style="511" customWidth="1"/>
    <col min="8465" max="8704" width="9" style="511"/>
    <col min="8705" max="8705" width="6.09765625" style="511" customWidth="1"/>
    <col min="8706" max="8706" width="16.3984375" style="511" customWidth="1"/>
    <col min="8707" max="8707" width="10.09765625" style="511" customWidth="1"/>
    <col min="8708" max="8708" width="28.8984375" style="511" customWidth="1"/>
    <col min="8709" max="8709" width="15.3984375" style="511" customWidth="1"/>
    <col min="8710" max="8710" width="17" style="511" customWidth="1"/>
    <col min="8711" max="8711" width="20.69921875" style="511" customWidth="1"/>
    <col min="8712" max="8712" width="18" style="511" customWidth="1"/>
    <col min="8713" max="8713" width="17.59765625" style="511" customWidth="1"/>
    <col min="8714" max="8714" width="19.3984375" style="511" customWidth="1"/>
    <col min="8715" max="8715" width="20.69921875" style="511" customWidth="1"/>
    <col min="8716" max="8716" width="16.69921875" style="511" customWidth="1"/>
    <col min="8717" max="8718" width="19.09765625" style="511" customWidth="1"/>
    <col min="8719" max="8719" width="14.69921875" style="511" customWidth="1"/>
    <col min="8720" max="8720" width="12.59765625" style="511" customWidth="1"/>
    <col min="8721" max="8960" width="9" style="511"/>
    <col min="8961" max="8961" width="6.09765625" style="511" customWidth="1"/>
    <col min="8962" max="8962" width="16.3984375" style="511" customWidth="1"/>
    <col min="8963" max="8963" width="10.09765625" style="511" customWidth="1"/>
    <col min="8964" max="8964" width="28.8984375" style="511" customWidth="1"/>
    <col min="8965" max="8965" width="15.3984375" style="511" customWidth="1"/>
    <col min="8966" max="8966" width="17" style="511" customWidth="1"/>
    <col min="8967" max="8967" width="20.69921875" style="511" customWidth="1"/>
    <col min="8968" max="8968" width="18" style="511" customWidth="1"/>
    <col min="8969" max="8969" width="17.59765625" style="511" customWidth="1"/>
    <col min="8970" max="8970" width="19.3984375" style="511" customWidth="1"/>
    <col min="8971" max="8971" width="20.69921875" style="511" customWidth="1"/>
    <col min="8972" max="8972" width="16.69921875" style="511" customWidth="1"/>
    <col min="8973" max="8974" width="19.09765625" style="511" customWidth="1"/>
    <col min="8975" max="8975" width="14.69921875" style="511" customWidth="1"/>
    <col min="8976" max="8976" width="12.59765625" style="511" customWidth="1"/>
    <col min="8977" max="9216" width="9" style="511"/>
    <col min="9217" max="9217" width="6.09765625" style="511" customWidth="1"/>
    <col min="9218" max="9218" width="16.3984375" style="511" customWidth="1"/>
    <col min="9219" max="9219" width="10.09765625" style="511" customWidth="1"/>
    <col min="9220" max="9220" width="28.8984375" style="511" customWidth="1"/>
    <col min="9221" max="9221" width="15.3984375" style="511" customWidth="1"/>
    <col min="9222" max="9222" width="17" style="511" customWidth="1"/>
    <col min="9223" max="9223" width="20.69921875" style="511" customWidth="1"/>
    <col min="9224" max="9224" width="18" style="511" customWidth="1"/>
    <col min="9225" max="9225" width="17.59765625" style="511" customWidth="1"/>
    <col min="9226" max="9226" width="19.3984375" style="511" customWidth="1"/>
    <col min="9227" max="9227" width="20.69921875" style="511" customWidth="1"/>
    <col min="9228" max="9228" width="16.69921875" style="511" customWidth="1"/>
    <col min="9229" max="9230" width="19.09765625" style="511" customWidth="1"/>
    <col min="9231" max="9231" width="14.69921875" style="511" customWidth="1"/>
    <col min="9232" max="9232" width="12.59765625" style="511" customWidth="1"/>
    <col min="9233" max="9472" width="9" style="511"/>
    <col min="9473" max="9473" width="6.09765625" style="511" customWidth="1"/>
    <col min="9474" max="9474" width="16.3984375" style="511" customWidth="1"/>
    <col min="9475" max="9475" width="10.09765625" style="511" customWidth="1"/>
    <col min="9476" max="9476" width="28.8984375" style="511" customWidth="1"/>
    <col min="9477" max="9477" width="15.3984375" style="511" customWidth="1"/>
    <col min="9478" max="9478" width="17" style="511" customWidth="1"/>
    <col min="9479" max="9479" width="20.69921875" style="511" customWidth="1"/>
    <col min="9480" max="9480" width="18" style="511" customWidth="1"/>
    <col min="9481" max="9481" width="17.59765625" style="511" customWidth="1"/>
    <col min="9482" max="9482" width="19.3984375" style="511" customWidth="1"/>
    <col min="9483" max="9483" width="20.69921875" style="511" customWidth="1"/>
    <col min="9484" max="9484" width="16.69921875" style="511" customWidth="1"/>
    <col min="9485" max="9486" width="19.09765625" style="511" customWidth="1"/>
    <col min="9487" max="9487" width="14.69921875" style="511" customWidth="1"/>
    <col min="9488" max="9488" width="12.59765625" style="511" customWidth="1"/>
    <col min="9489" max="9728" width="9" style="511"/>
    <col min="9729" max="9729" width="6.09765625" style="511" customWidth="1"/>
    <col min="9730" max="9730" width="16.3984375" style="511" customWidth="1"/>
    <col min="9731" max="9731" width="10.09765625" style="511" customWidth="1"/>
    <col min="9732" max="9732" width="28.8984375" style="511" customWidth="1"/>
    <col min="9733" max="9733" width="15.3984375" style="511" customWidth="1"/>
    <col min="9734" max="9734" width="17" style="511" customWidth="1"/>
    <col min="9735" max="9735" width="20.69921875" style="511" customWidth="1"/>
    <col min="9736" max="9736" width="18" style="511" customWidth="1"/>
    <col min="9737" max="9737" width="17.59765625" style="511" customWidth="1"/>
    <col min="9738" max="9738" width="19.3984375" style="511" customWidth="1"/>
    <col min="9739" max="9739" width="20.69921875" style="511" customWidth="1"/>
    <col min="9740" max="9740" width="16.69921875" style="511" customWidth="1"/>
    <col min="9741" max="9742" width="19.09765625" style="511" customWidth="1"/>
    <col min="9743" max="9743" width="14.69921875" style="511" customWidth="1"/>
    <col min="9744" max="9744" width="12.59765625" style="511" customWidth="1"/>
    <col min="9745" max="9984" width="9" style="511"/>
    <col min="9985" max="9985" width="6.09765625" style="511" customWidth="1"/>
    <col min="9986" max="9986" width="16.3984375" style="511" customWidth="1"/>
    <col min="9987" max="9987" width="10.09765625" style="511" customWidth="1"/>
    <col min="9988" max="9988" width="28.8984375" style="511" customWidth="1"/>
    <col min="9989" max="9989" width="15.3984375" style="511" customWidth="1"/>
    <col min="9990" max="9990" width="17" style="511" customWidth="1"/>
    <col min="9991" max="9991" width="20.69921875" style="511" customWidth="1"/>
    <col min="9992" max="9992" width="18" style="511" customWidth="1"/>
    <col min="9993" max="9993" width="17.59765625" style="511" customWidth="1"/>
    <col min="9994" max="9994" width="19.3984375" style="511" customWidth="1"/>
    <col min="9995" max="9995" width="20.69921875" style="511" customWidth="1"/>
    <col min="9996" max="9996" width="16.69921875" style="511" customWidth="1"/>
    <col min="9997" max="9998" width="19.09765625" style="511" customWidth="1"/>
    <col min="9999" max="9999" width="14.69921875" style="511" customWidth="1"/>
    <col min="10000" max="10000" width="12.59765625" style="511" customWidth="1"/>
    <col min="10001" max="10240" width="9" style="511"/>
    <col min="10241" max="10241" width="6.09765625" style="511" customWidth="1"/>
    <col min="10242" max="10242" width="16.3984375" style="511" customWidth="1"/>
    <col min="10243" max="10243" width="10.09765625" style="511" customWidth="1"/>
    <col min="10244" max="10244" width="28.8984375" style="511" customWidth="1"/>
    <col min="10245" max="10245" width="15.3984375" style="511" customWidth="1"/>
    <col min="10246" max="10246" width="17" style="511" customWidth="1"/>
    <col min="10247" max="10247" width="20.69921875" style="511" customWidth="1"/>
    <col min="10248" max="10248" width="18" style="511" customWidth="1"/>
    <col min="10249" max="10249" width="17.59765625" style="511" customWidth="1"/>
    <col min="10250" max="10250" width="19.3984375" style="511" customWidth="1"/>
    <col min="10251" max="10251" width="20.69921875" style="511" customWidth="1"/>
    <col min="10252" max="10252" width="16.69921875" style="511" customWidth="1"/>
    <col min="10253" max="10254" width="19.09765625" style="511" customWidth="1"/>
    <col min="10255" max="10255" width="14.69921875" style="511" customWidth="1"/>
    <col min="10256" max="10256" width="12.59765625" style="511" customWidth="1"/>
    <col min="10257" max="10496" width="9" style="511"/>
    <col min="10497" max="10497" width="6.09765625" style="511" customWidth="1"/>
    <col min="10498" max="10498" width="16.3984375" style="511" customWidth="1"/>
    <col min="10499" max="10499" width="10.09765625" style="511" customWidth="1"/>
    <col min="10500" max="10500" width="28.8984375" style="511" customWidth="1"/>
    <col min="10501" max="10501" width="15.3984375" style="511" customWidth="1"/>
    <col min="10502" max="10502" width="17" style="511" customWidth="1"/>
    <col min="10503" max="10503" width="20.69921875" style="511" customWidth="1"/>
    <col min="10504" max="10504" width="18" style="511" customWidth="1"/>
    <col min="10505" max="10505" width="17.59765625" style="511" customWidth="1"/>
    <col min="10506" max="10506" width="19.3984375" style="511" customWidth="1"/>
    <col min="10507" max="10507" width="20.69921875" style="511" customWidth="1"/>
    <col min="10508" max="10508" width="16.69921875" style="511" customWidth="1"/>
    <col min="10509" max="10510" width="19.09765625" style="511" customWidth="1"/>
    <col min="10511" max="10511" width="14.69921875" style="511" customWidth="1"/>
    <col min="10512" max="10512" width="12.59765625" style="511" customWidth="1"/>
    <col min="10513" max="10752" width="9" style="511"/>
    <col min="10753" max="10753" width="6.09765625" style="511" customWidth="1"/>
    <col min="10754" max="10754" width="16.3984375" style="511" customWidth="1"/>
    <col min="10755" max="10755" width="10.09765625" style="511" customWidth="1"/>
    <col min="10756" max="10756" width="28.8984375" style="511" customWidth="1"/>
    <col min="10757" max="10757" width="15.3984375" style="511" customWidth="1"/>
    <col min="10758" max="10758" width="17" style="511" customWidth="1"/>
    <col min="10759" max="10759" width="20.69921875" style="511" customWidth="1"/>
    <col min="10760" max="10760" width="18" style="511" customWidth="1"/>
    <col min="10761" max="10761" width="17.59765625" style="511" customWidth="1"/>
    <col min="10762" max="10762" width="19.3984375" style="511" customWidth="1"/>
    <col min="10763" max="10763" width="20.69921875" style="511" customWidth="1"/>
    <col min="10764" max="10764" width="16.69921875" style="511" customWidth="1"/>
    <col min="10765" max="10766" width="19.09765625" style="511" customWidth="1"/>
    <col min="10767" max="10767" width="14.69921875" style="511" customWidth="1"/>
    <col min="10768" max="10768" width="12.59765625" style="511" customWidth="1"/>
    <col min="10769" max="11008" width="9" style="511"/>
    <col min="11009" max="11009" width="6.09765625" style="511" customWidth="1"/>
    <col min="11010" max="11010" width="16.3984375" style="511" customWidth="1"/>
    <col min="11011" max="11011" width="10.09765625" style="511" customWidth="1"/>
    <col min="11012" max="11012" width="28.8984375" style="511" customWidth="1"/>
    <col min="11013" max="11013" width="15.3984375" style="511" customWidth="1"/>
    <col min="11014" max="11014" width="17" style="511" customWidth="1"/>
    <col min="11015" max="11015" width="20.69921875" style="511" customWidth="1"/>
    <col min="11016" max="11016" width="18" style="511" customWidth="1"/>
    <col min="11017" max="11017" width="17.59765625" style="511" customWidth="1"/>
    <col min="11018" max="11018" width="19.3984375" style="511" customWidth="1"/>
    <col min="11019" max="11019" width="20.69921875" style="511" customWidth="1"/>
    <col min="11020" max="11020" width="16.69921875" style="511" customWidth="1"/>
    <col min="11021" max="11022" width="19.09765625" style="511" customWidth="1"/>
    <col min="11023" max="11023" width="14.69921875" style="511" customWidth="1"/>
    <col min="11024" max="11024" width="12.59765625" style="511" customWidth="1"/>
    <col min="11025" max="11264" width="9" style="511"/>
    <col min="11265" max="11265" width="6.09765625" style="511" customWidth="1"/>
    <col min="11266" max="11266" width="16.3984375" style="511" customWidth="1"/>
    <col min="11267" max="11267" width="10.09765625" style="511" customWidth="1"/>
    <col min="11268" max="11268" width="28.8984375" style="511" customWidth="1"/>
    <col min="11269" max="11269" width="15.3984375" style="511" customWidth="1"/>
    <col min="11270" max="11270" width="17" style="511" customWidth="1"/>
    <col min="11271" max="11271" width="20.69921875" style="511" customWidth="1"/>
    <col min="11272" max="11272" width="18" style="511" customWidth="1"/>
    <col min="11273" max="11273" width="17.59765625" style="511" customWidth="1"/>
    <col min="11274" max="11274" width="19.3984375" style="511" customWidth="1"/>
    <col min="11275" max="11275" width="20.69921875" style="511" customWidth="1"/>
    <col min="11276" max="11276" width="16.69921875" style="511" customWidth="1"/>
    <col min="11277" max="11278" width="19.09765625" style="511" customWidth="1"/>
    <col min="11279" max="11279" width="14.69921875" style="511" customWidth="1"/>
    <col min="11280" max="11280" width="12.59765625" style="511" customWidth="1"/>
    <col min="11281" max="11520" width="9" style="511"/>
    <col min="11521" max="11521" width="6.09765625" style="511" customWidth="1"/>
    <col min="11522" max="11522" width="16.3984375" style="511" customWidth="1"/>
    <col min="11523" max="11523" width="10.09765625" style="511" customWidth="1"/>
    <col min="11524" max="11524" width="28.8984375" style="511" customWidth="1"/>
    <col min="11525" max="11525" width="15.3984375" style="511" customWidth="1"/>
    <col min="11526" max="11526" width="17" style="511" customWidth="1"/>
    <col min="11527" max="11527" width="20.69921875" style="511" customWidth="1"/>
    <col min="11528" max="11528" width="18" style="511" customWidth="1"/>
    <col min="11529" max="11529" width="17.59765625" style="511" customWidth="1"/>
    <col min="11530" max="11530" width="19.3984375" style="511" customWidth="1"/>
    <col min="11531" max="11531" width="20.69921875" style="511" customWidth="1"/>
    <col min="11532" max="11532" width="16.69921875" style="511" customWidth="1"/>
    <col min="11533" max="11534" width="19.09765625" style="511" customWidth="1"/>
    <col min="11535" max="11535" width="14.69921875" style="511" customWidth="1"/>
    <col min="11536" max="11536" width="12.59765625" style="511" customWidth="1"/>
    <col min="11537" max="11776" width="9" style="511"/>
    <col min="11777" max="11777" width="6.09765625" style="511" customWidth="1"/>
    <col min="11778" max="11778" width="16.3984375" style="511" customWidth="1"/>
    <col min="11779" max="11779" width="10.09765625" style="511" customWidth="1"/>
    <col min="11780" max="11780" width="28.8984375" style="511" customWidth="1"/>
    <col min="11781" max="11781" width="15.3984375" style="511" customWidth="1"/>
    <col min="11782" max="11782" width="17" style="511" customWidth="1"/>
    <col min="11783" max="11783" width="20.69921875" style="511" customWidth="1"/>
    <col min="11784" max="11784" width="18" style="511" customWidth="1"/>
    <col min="11785" max="11785" width="17.59765625" style="511" customWidth="1"/>
    <col min="11786" max="11786" width="19.3984375" style="511" customWidth="1"/>
    <col min="11787" max="11787" width="20.69921875" style="511" customWidth="1"/>
    <col min="11788" max="11788" width="16.69921875" style="511" customWidth="1"/>
    <col min="11789" max="11790" width="19.09765625" style="511" customWidth="1"/>
    <col min="11791" max="11791" width="14.69921875" style="511" customWidth="1"/>
    <col min="11792" max="11792" width="12.59765625" style="511" customWidth="1"/>
    <col min="11793" max="12032" width="9" style="511"/>
    <col min="12033" max="12033" width="6.09765625" style="511" customWidth="1"/>
    <col min="12034" max="12034" width="16.3984375" style="511" customWidth="1"/>
    <col min="12035" max="12035" width="10.09765625" style="511" customWidth="1"/>
    <col min="12036" max="12036" width="28.8984375" style="511" customWidth="1"/>
    <col min="12037" max="12037" width="15.3984375" style="511" customWidth="1"/>
    <col min="12038" max="12038" width="17" style="511" customWidth="1"/>
    <col min="12039" max="12039" width="20.69921875" style="511" customWidth="1"/>
    <col min="12040" max="12040" width="18" style="511" customWidth="1"/>
    <col min="12041" max="12041" width="17.59765625" style="511" customWidth="1"/>
    <col min="12042" max="12042" width="19.3984375" style="511" customWidth="1"/>
    <col min="12043" max="12043" width="20.69921875" style="511" customWidth="1"/>
    <col min="12044" max="12044" width="16.69921875" style="511" customWidth="1"/>
    <col min="12045" max="12046" width="19.09765625" style="511" customWidth="1"/>
    <col min="12047" max="12047" width="14.69921875" style="511" customWidth="1"/>
    <col min="12048" max="12048" width="12.59765625" style="511" customWidth="1"/>
    <col min="12049" max="12288" width="9" style="511"/>
    <col min="12289" max="12289" width="6.09765625" style="511" customWidth="1"/>
    <col min="12290" max="12290" width="16.3984375" style="511" customWidth="1"/>
    <col min="12291" max="12291" width="10.09765625" style="511" customWidth="1"/>
    <col min="12292" max="12292" width="28.8984375" style="511" customWidth="1"/>
    <col min="12293" max="12293" width="15.3984375" style="511" customWidth="1"/>
    <col min="12294" max="12294" width="17" style="511" customWidth="1"/>
    <col min="12295" max="12295" width="20.69921875" style="511" customWidth="1"/>
    <col min="12296" max="12296" width="18" style="511" customWidth="1"/>
    <col min="12297" max="12297" width="17.59765625" style="511" customWidth="1"/>
    <col min="12298" max="12298" width="19.3984375" style="511" customWidth="1"/>
    <col min="12299" max="12299" width="20.69921875" style="511" customWidth="1"/>
    <col min="12300" max="12300" width="16.69921875" style="511" customWidth="1"/>
    <col min="12301" max="12302" width="19.09765625" style="511" customWidth="1"/>
    <col min="12303" max="12303" width="14.69921875" style="511" customWidth="1"/>
    <col min="12304" max="12304" width="12.59765625" style="511" customWidth="1"/>
    <col min="12305" max="12544" width="9" style="511"/>
    <col min="12545" max="12545" width="6.09765625" style="511" customWidth="1"/>
    <col min="12546" max="12546" width="16.3984375" style="511" customWidth="1"/>
    <col min="12547" max="12547" width="10.09765625" style="511" customWidth="1"/>
    <col min="12548" max="12548" width="28.8984375" style="511" customWidth="1"/>
    <col min="12549" max="12549" width="15.3984375" style="511" customWidth="1"/>
    <col min="12550" max="12550" width="17" style="511" customWidth="1"/>
    <col min="12551" max="12551" width="20.69921875" style="511" customWidth="1"/>
    <col min="12552" max="12552" width="18" style="511" customWidth="1"/>
    <col min="12553" max="12553" width="17.59765625" style="511" customWidth="1"/>
    <col min="12554" max="12554" width="19.3984375" style="511" customWidth="1"/>
    <col min="12555" max="12555" width="20.69921875" style="511" customWidth="1"/>
    <col min="12556" max="12556" width="16.69921875" style="511" customWidth="1"/>
    <col min="12557" max="12558" width="19.09765625" style="511" customWidth="1"/>
    <col min="12559" max="12559" width="14.69921875" style="511" customWidth="1"/>
    <col min="12560" max="12560" width="12.59765625" style="511" customWidth="1"/>
    <col min="12561" max="12800" width="9" style="511"/>
    <col min="12801" max="12801" width="6.09765625" style="511" customWidth="1"/>
    <col min="12802" max="12802" width="16.3984375" style="511" customWidth="1"/>
    <col min="12803" max="12803" width="10.09765625" style="511" customWidth="1"/>
    <col min="12804" max="12804" width="28.8984375" style="511" customWidth="1"/>
    <col min="12805" max="12805" width="15.3984375" style="511" customWidth="1"/>
    <col min="12806" max="12806" width="17" style="511" customWidth="1"/>
    <col min="12807" max="12807" width="20.69921875" style="511" customWidth="1"/>
    <col min="12808" max="12808" width="18" style="511" customWidth="1"/>
    <col min="12809" max="12809" width="17.59765625" style="511" customWidth="1"/>
    <col min="12810" max="12810" width="19.3984375" style="511" customWidth="1"/>
    <col min="12811" max="12811" width="20.69921875" style="511" customWidth="1"/>
    <col min="12812" max="12812" width="16.69921875" style="511" customWidth="1"/>
    <col min="12813" max="12814" width="19.09765625" style="511" customWidth="1"/>
    <col min="12815" max="12815" width="14.69921875" style="511" customWidth="1"/>
    <col min="12816" max="12816" width="12.59765625" style="511" customWidth="1"/>
    <col min="12817" max="13056" width="9" style="511"/>
    <col min="13057" max="13057" width="6.09765625" style="511" customWidth="1"/>
    <col min="13058" max="13058" width="16.3984375" style="511" customWidth="1"/>
    <col min="13059" max="13059" width="10.09765625" style="511" customWidth="1"/>
    <col min="13060" max="13060" width="28.8984375" style="511" customWidth="1"/>
    <col min="13061" max="13061" width="15.3984375" style="511" customWidth="1"/>
    <col min="13062" max="13062" width="17" style="511" customWidth="1"/>
    <col min="13063" max="13063" width="20.69921875" style="511" customWidth="1"/>
    <col min="13064" max="13064" width="18" style="511" customWidth="1"/>
    <col min="13065" max="13065" width="17.59765625" style="511" customWidth="1"/>
    <col min="13066" max="13066" width="19.3984375" style="511" customWidth="1"/>
    <col min="13067" max="13067" width="20.69921875" style="511" customWidth="1"/>
    <col min="13068" max="13068" width="16.69921875" style="511" customWidth="1"/>
    <col min="13069" max="13070" width="19.09765625" style="511" customWidth="1"/>
    <col min="13071" max="13071" width="14.69921875" style="511" customWidth="1"/>
    <col min="13072" max="13072" width="12.59765625" style="511" customWidth="1"/>
    <col min="13073" max="13312" width="9" style="511"/>
    <col min="13313" max="13313" width="6.09765625" style="511" customWidth="1"/>
    <col min="13314" max="13314" width="16.3984375" style="511" customWidth="1"/>
    <col min="13315" max="13315" width="10.09765625" style="511" customWidth="1"/>
    <col min="13316" max="13316" width="28.8984375" style="511" customWidth="1"/>
    <col min="13317" max="13317" width="15.3984375" style="511" customWidth="1"/>
    <col min="13318" max="13318" width="17" style="511" customWidth="1"/>
    <col min="13319" max="13319" width="20.69921875" style="511" customWidth="1"/>
    <col min="13320" max="13320" width="18" style="511" customWidth="1"/>
    <col min="13321" max="13321" width="17.59765625" style="511" customWidth="1"/>
    <col min="13322" max="13322" width="19.3984375" style="511" customWidth="1"/>
    <col min="13323" max="13323" width="20.69921875" style="511" customWidth="1"/>
    <col min="13324" max="13324" width="16.69921875" style="511" customWidth="1"/>
    <col min="13325" max="13326" width="19.09765625" style="511" customWidth="1"/>
    <col min="13327" max="13327" width="14.69921875" style="511" customWidth="1"/>
    <col min="13328" max="13328" width="12.59765625" style="511" customWidth="1"/>
    <col min="13329" max="13568" width="9" style="511"/>
    <col min="13569" max="13569" width="6.09765625" style="511" customWidth="1"/>
    <col min="13570" max="13570" width="16.3984375" style="511" customWidth="1"/>
    <col min="13571" max="13571" width="10.09765625" style="511" customWidth="1"/>
    <col min="13572" max="13572" width="28.8984375" style="511" customWidth="1"/>
    <col min="13573" max="13573" width="15.3984375" style="511" customWidth="1"/>
    <col min="13574" max="13574" width="17" style="511" customWidth="1"/>
    <col min="13575" max="13575" width="20.69921875" style="511" customWidth="1"/>
    <col min="13576" max="13576" width="18" style="511" customWidth="1"/>
    <col min="13577" max="13577" width="17.59765625" style="511" customWidth="1"/>
    <col min="13578" max="13578" width="19.3984375" style="511" customWidth="1"/>
    <col min="13579" max="13579" width="20.69921875" style="511" customWidth="1"/>
    <col min="13580" max="13580" width="16.69921875" style="511" customWidth="1"/>
    <col min="13581" max="13582" width="19.09765625" style="511" customWidth="1"/>
    <col min="13583" max="13583" width="14.69921875" style="511" customWidth="1"/>
    <col min="13584" max="13584" width="12.59765625" style="511" customWidth="1"/>
    <col min="13585" max="13824" width="9" style="511"/>
    <col min="13825" max="13825" width="6.09765625" style="511" customWidth="1"/>
    <col min="13826" max="13826" width="16.3984375" style="511" customWidth="1"/>
    <col min="13827" max="13827" width="10.09765625" style="511" customWidth="1"/>
    <col min="13828" max="13828" width="28.8984375" style="511" customWidth="1"/>
    <col min="13829" max="13829" width="15.3984375" style="511" customWidth="1"/>
    <col min="13830" max="13830" width="17" style="511" customWidth="1"/>
    <col min="13831" max="13831" width="20.69921875" style="511" customWidth="1"/>
    <col min="13832" max="13832" width="18" style="511" customWidth="1"/>
    <col min="13833" max="13833" width="17.59765625" style="511" customWidth="1"/>
    <col min="13834" max="13834" width="19.3984375" style="511" customWidth="1"/>
    <col min="13835" max="13835" width="20.69921875" style="511" customWidth="1"/>
    <col min="13836" max="13836" width="16.69921875" style="511" customWidth="1"/>
    <col min="13837" max="13838" width="19.09765625" style="511" customWidth="1"/>
    <col min="13839" max="13839" width="14.69921875" style="511" customWidth="1"/>
    <col min="13840" max="13840" width="12.59765625" style="511" customWidth="1"/>
    <col min="13841" max="14080" width="9" style="511"/>
    <col min="14081" max="14081" width="6.09765625" style="511" customWidth="1"/>
    <col min="14082" max="14082" width="16.3984375" style="511" customWidth="1"/>
    <col min="14083" max="14083" width="10.09765625" style="511" customWidth="1"/>
    <col min="14084" max="14084" width="28.8984375" style="511" customWidth="1"/>
    <col min="14085" max="14085" width="15.3984375" style="511" customWidth="1"/>
    <col min="14086" max="14086" width="17" style="511" customWidth="1"/>
    <col min="14087" max="14087" width="20.69921875" style="511" customWidth="1"/>
    <col min="14088" max="14088" width="18" style="511" customWidth="1"/>
    <col min="14089" max="14089" width="17.59765625" style="511" customWidth="1"/>
    <col min="14090" max="14090" width="19.3984375" style="511" customWidth="1"/>
    <col min="14091" max="14091" width="20.69921875" style="511" customWidth="1"/>
    <col min="14092" max="14092" width="16.69921875" style="511" customWidth="1"/>
    <col min="14093" max="14094" width="19.09765625" style="511" customWidth="1"/>
    <col min="14095" max="14095" width="14.69921875" style="511" customWidth="1"/>
    <col min="14096" max="14096" width="12.59765625" style="511" customWidth="1"/>
    <col min="14097" max="14336" width="9" style="511"/>
    <col min="14337" max="14337" width="6.09765625" style="511" customWidth="1"/>
    <col min="14338" max="14338" width="16.3984375" style="511" customWidth="1"/>
    <col min="14339" max="14339" width="10.09765625" style="511" customWidth="1"/>
    <col min="14340" max="14340" width="28.8984375" style="511" customWidth="1"/>
    <col min="14341" max="14341" width="15.3984375" style="511" customWidth="1"/>
    <col min="14342" max="14342" width="17" style="511" customWidth="1"/>
    <col min="14343" max="14343" width="20.69921875" style="511" customWidth="1"/>
    <col min="14344" max="14344" width="18" style="511" customWidth="1"/>
    <col min="14345" max="14345" width="17.59765625" style="511" customWidth="1"/>
    <col min="14346" max="14346" width="19.3984375" style="511" customWidth="1"/>
    <col min="14347" max="14347" width="20.69921875" style="511" customWidth="1"/>
    <col min="14348" max="14348" width="16.69921875" style="511" customWidth="1"/>
    <col min="14349" max="14350" width="19.09765625" style="511" customWidth="1"/>
    <col min="14351" max="14351" width="14.69921875" style="511" customWidth="1"/>
    <col min="14352" max="14352" width="12.59765625" style="511" customWidth="1"/>
    <col min="14353" max="14592" width="9" style="511"/>
    <col min="14593" max="14593" width="6.09765625" style="511" customWidth="1"/>
    <col min="14594" max="14594" width="16.3984375" style="511" customWidth="1"/>
    <col min="14595" max="14595" width="10.09765625" style="511" customWidth="1"/>
    <col min="14596" max="14596" width="28.8984375" style="511" customWidth="1"/>
    <col min="14597" max="14597" width="15.3984375" style="511" customWidth="1"/>
    <col min="14598" max="14598" width="17" style="511" customWidth="1"/>
    <col min="14599" max="14599" width="20.69921875" style="511" customWidth="1"/>
    <col min="14600" max="14600" width="18" style="511" customWidth="1"/>
    <col min="14601" max="14601" width="17.59765625" style="511" customWidth="1"/>
    <col min="14602" max="14602" width="19.3984375" style="511" customWidth="1"/>
    <col min="14603" max="14603" width="20.69921875" style="511" customWidth="1"/>
    <col min="14604" max="14604" width="16.69921875" style="511" customWidth="1"/>
    <col min="14605" max="14606" width="19.09765625" style="511" customWidth="1"/>
    <col min="14607" max="14607" width="14.69921875" style="511" customWidth="1"/>
    <col min="14608" max="14608" width="12.59765625" style="511" customWidth="1"/>
    <col min="14609" max="14848" width="9" style="511"/>
    <col min="14849" max="14849" width="6.09765625" style="511" customWidth="1"/>
    <col min="14850" max="14850" width="16.3984375" style="511" customWidth="1"/>
    <col min="14851" max="14851" width="10.09765625" style="511" customWidth="1"/>
    <col min="14852" max="14852" width="28.8984375" style="511" customWidth="1"/>
    <col min="14853" max="14853" width="15.3984375" style="511" customWidth="1"/>
    <col min="14854" max="14854" width="17" style="511" customWidth="1"/>
    <col min="14855" max="14855" width="20.69921875" style="511" customWidth="1"/>
    <col min="14856" max="14856" width="18" style="511" customWidth="1"/>
    <col min="14857" max="14857" width="17.59765625" style="511" customWidth="1"/>
    <col min="14858" max="14858" width="19.3984375" style="511" customWidth="1"/>
    <col min="14859" max="14859" width="20.69921875" style="511" customWidth="1"/>
    <col min="14860" max="14860" width="16.69921875" style="511" customWidth="1"/>
    <col min="14861" max="14862" width="19.09765625" style="511" customWidth="1"/>
    <col min="14863" max="14863" width="14.69921875" style="511" customWidth="1"/>
    <col min="14864" max="14864" width="12.59765625" style="511" customWidth="1"/>
    <col min="14865" max="15104" width="9" style="511"/>
    <col min="15105" max="15105" width="6.09765625" style="511" customWidth="1"/>
    <col min="15106" max="15106" width="16.3984375" style="511" customWidth="1"/>
    <col min="15107" max="15107" width="10.09765625" style="511" customWidth="1"/>
    <col min="15108" max="15108" width="28.8984375" style="511" customWidth="1"/>
    <col min="15109" max="15109" width="15.3984375" style="511" customWidth="1"/>
    <col min="15110" max="15110" width="17" style="511" customWidth="1"/>
    <col min="15111" max="15111" width="20.69921875" style="511" customWidth="1"/>
    <col min="15112" max="15112" width="18" style="511" customWidth="1"/>
    <col min="15113" max="15113" width="17.59765625" style="511" customWidth="1"/>
    <col min="15114" max="15114" width="19.3984375" style="511" customWidth="1"/>
    <col min="15115" max="15115" width="20.69921875" style="511" customWidth="1"/>
    <col min="15116" max="15116" width="16.69921875" style="511" customWidth="1"/>
    <col min="15117" max="15118" width="19.09765625" style="511" customWidth="1"/>
    <col min="15119" max="15119" width="14.69921875" style="511" customWidth="1"/>
    <col min="15120" max="15120" width="12.59765625" style="511" customWidth="1"/>
    <col min="15121" max="15360" width="9" style="511"/>
    <col min="15361" max="15361" width="6.09765625" style="511" customWidth="1"/>
    <col min="15362" max="15362" width="16.3984375" style="511" customWidth="1"/>
    <col min="15363" max="15363" width="10.09765625" style="511" customWidth="1"/>
    <col min="15364" max="15364" width="28.8984375" style="511" customWidth="1"/>
    <col min="15365" max="15365" width="15.3984375" style="511" customWidth="1"/>
    <col min="15366" max="15366" width="17" style="511" customWidth="1"/>
    <col min="15367" max="15367" width="20.69921875" style="511" customWidth="1"/>
    <col min="15368" max="15368" width="18" style="511" customWidth="1"/>
    <col min="15369" max="15369" width="17.59765625" style="511" customWidth="1"/>
    <col min="15370" max="15370" width="19.3984375" style="511" customWidth="1"/>
    <col min="15371" max="15371" width="20.69921875" style="511" customWidth="1"/>
    <col min="15372" max="15372" width="16.69921875" style="511" customWidth="1"/>
    <col min="15373" max="15374" width="19.09765625" style="511" customWidth="1"/>
    <col min="15375" max="15375" width="14.69921875" style="511" customWidth="1"/>
    <col min="15376" max="15376" width="12.59765625" style="511" customWidth="1"/>
    <col min="15377" max="15616" width="9" style="511"/>
    <col min="15617" max="15617" width="6.09765625" style="511" customWidth="1"/>
    <col min="15618" max="15618" width="16.3984375" style="511" customWidth="1"/>
    <col min="15619" max="15619" width="10.09765625" style="511" customWidth="1"/>
    <col min="15620" max="15620" width="28.8984375" style="511" customWidth="1"/>
    <col min="15621" max="15621" width="15.3984375" style="511" customWidth="1"/>
    <col min="15622" max="15622" width="17" style="511" customWidth="1"/>
    <col min="15623" max="15623" width="20.69921875" style="511" customWidth="1"/>
    <col min="15624" max="15624" width="18" style="511" customWidth="1"/>
    <col min="15625" max="15625" width="17.59765625" style="511" customWidth="1"/>
    <col min="15626" max="15626" width="19.3984375" style="511" customWidth="1"/>
    <col min="15627" max="15627" width="20.69921875" style="511" customWidth="1"/>
    <col min="15628" max="15628" width="16.69921875" style="511" customWidth="1"/>
    <col min="15629" max="15630" width="19.09765625" style="511" customWidth="1"/>
    <col min="15631" max="15631" width="14.69921875" style="511" customWidth="1"/>
    <col min="15632" max="15632" width="12.59765625" style="511" customWidth="1"/>
    <col min="15633" max="15872" width="9" style="511"/>
    <col min="15873" max="15873" width="6.09765625" style="511" customWidth="1"/>
    <col min="15874" max="15874" width="16.3984375" style="511" customWidth="1"/>
    <col min="15875" max="15875" width="10.09765625" style="511" customWidth="1"/>
    <col min="15876" max="15876" width="28.8984375" style="511" customWidth="1"/>
    <col min="15877" max="15877" width="15.3984375" style="511" customWidth="1"/>
    <col min="15878" max="15878" width="17" style="511" customWidth="1"/>
    <col min="15879" max="15879" width="20.69921875" style="511" customWidth="1"/>
    <col min="15880" max="15880" width="18" style="511" customWidth="1"/>
    <col min="15881" max="15881" width="17.59765625" style="511" customWidth="1"/>
    <col min="15882" max="15882" width="19.3984375" style="511" customWidth="1"/>
    <col min="15883" max="15883" width="20.69921875" style="511" customWidth="1"/>
    <col min="15884" max="15884" width="16.69921875" style="511" customWidth="1"/>
    <col min="15885" max="15886" width="19.09765625" style="511" customWidth="1"/>
    <col min="15887" max="15887" width="14.69921875" style="511" customWidth="1"/>
    <col min="15888" max="15888" width="12.59765625" style="511" customWidth="1"/>
    <col min="15889" max="16128" width="9" style="511"/>
    <col min="16129" max="16129" width="6.09765625" style="511" customWidth="1"/>
    <col min="16130" max="16130" width="16.3984375" style="511" customWidth="1"/>
    <col min="16131" max="16131" width="10.09765625" style="511" customWidth="1"/>
    <col min="16132" max="16132" width="28.8984375" style="511" customWidth="1"/>
    <col min="16133" max="16133" width="15.3984375" style="511" customWidth="1"/>
    <col min="16134" max="16134" width="17" style="511" customWidth="1"/>
    <col min="16135" max="16135" width="20.69921875" style="511" customWidth="1"/>
    <col min="16136" max="16136" width="18" style="511" customWidth="1"/>
    <col min="16137" max="16137" width="17.59765625" style="511" customWidth="1"/>
    <col min="16138" max="16138" width="19.3984375" style="511" customWidth="1"/>
    <col min="16139" max="16139" width="20.69921875" style="511" customWidth="1"/>
    <col min="16140" max="16140" width="16.69921875" style="511" customWidth="1"/>
    <col min="16141" max="16142" width="19.09765625" style="511" customWidth="1"/>
    <col min="16143" max="16143" width="14.69921875" style="511" customWidth="1"/>
    <col min="16144" max="16144" width="12.59765625" style="511" customWidth="1"/>
    <col min="16145" max="16384" width="9" style="511"/>
  </cols>
  <sheetData>
    <row r="1" spans="1:16" x14ac:dyDescent="0.45">
      <c r="M1" s="513" t="s">
        <v>660</v>
      </c>
      <c r="N1" s="513"/>
      <c r="O1" s="513"/>
      <c r="P1" s="513"/>
    </row>
    <row r="2" spans="1:16" ht="25.8" x14ac:dyDescent="0.5">
      <c r="A2" s="514" t="s">
        <v>661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</row>
    <row r="3" spans="1:16" s="522" customFormat="1" ht="21.75" customHeight="1" x14ac:dyDescent="0.45">
      <c r="A3" s="515" t="s">
        <v>183</v>
      </c>
      <c r="B3" s="515" t="s">
        <v>88</v>
      </c>
      <c r="C3" s="515" t="s">
        <v>182</v>
      </c>
      <c r="D3" s="515" t="s">
        <v>187</v>
      </c>
      <c r="E3" s="516" t="s">
        <v>662</v>
      </c>
      <c r="F3" s="517" t="s">
        <v>663</v>
      </c>
      <c r="G3" s="518" t="s">
        <v>664</v>
      </c>
      <c r="H3" s="519" t="s">
        <v>665</v>
      </c>
      <c r="I3" s="516" t="s">
        <v>666</v>
      </c>
      <c r="J3" s="517" t="s">
        <v>667</v>
      </c>
      <c r="K3" s="518" t="s">
        <v>668</v>
      </c>
      <c r="L3" s="519" t="s">
        <v>669</v>
      </c>
      <c r="M3" s="516" t="s">
        <v>670</v>
      </c>
      <c r="N3" s="518" t="s">
        <v>671</v>
      </c>
      <c r="O3" s="520" t="s">
        <v>672</v>
      </c>
      <c r="P3" s="521" t="s">
        <v>673</v>
      </c>
    </row>
    <row r="4" spans="1:16" s="522" customFormat="1" ht="117" x14ac:dyDescent="0.45">
      <c r="A4" s="515"/>
      <c r="B4" s="515"/>
      <c r="C4" s="515"/>
      <c r="D4" s="515"/>
      <c r="E4" s="523" t="s">
        <v>674</v>
      </c>
      <c r="F4" s="524" t="s">
        <v>341</v>
      </c>
      <c r="G4" s="525" t="s">
        <v>675</v>
      </c>
      <c r="H4" s="526" t="s">
        <v>676</v>
      </c>
      <c r="I4" s="523" t="s">
        <v>677</v>
      </c>
      <c r="J4" s="524" t="s">
        <v>678</v>
      </c>
      <c r="K4" s="525" t="s">
        <v>679</v>
      </c>
      <c r="L4" s="526" t="s">
        <v>680</v>
      </c>
      <c r="M4" s="527" t="s">
        <v>681</v>
      </c>
      <c r="N4" s="528" t="s">
        <v>682</v>
      </c>
      <c r="O4" s="520"/>
      <c r="P4" s="521"/>
    </row>
    <row r="5" spans="1:16" s="522" customFormat="1" x14ac:dyDescent="0.45">
      <c r="A5" s="515"/>
      <c r="B5" s="515"/>
      <c r="C5" s="515"/>
      <c r="D5" s="515"/>
      <c r="E5" s="523" t="s">
        <v>683</v>
      </c>
      <c r="F5" s="524" t="s">
        <v>683</v>
      </c>
      <c r="G5" s="525" t="s">
        <v>683</v>
      </c>
      <c r="H5" s="526" t="s">
        <v>683</v>
      </c>
      <c r="I5" s="523" t="s">
        <v>683</v>
      </c>
      <c r="J5" s="524" t="s">
        <v>683</v>
      </c>
      <c r="K5" s="525" t="s">
        <v>683</v>
      </c>
      <c r="L5" s="526" t="s">
        <v>683</v>
      </c>
      <c r="M5" s="523" t="s">
        <v>683</v>
      </c>
      <c r="N5" s="525" t="s">
        <v>683</v>
      </c>
      <c r="O5" s="529" t="s">
        <v>684</v>
      </c>
      <c r="P5" s="521"/>
    </row>
    <row r="6" spans="1:16" s="522" customFormat="1" x14ac:dyDescent="0.45">
      <c r="A6" s="515"/>
      <c r="B6" s="515"/>
      <c r="C6" s="515"/>
      <c r="D6" s="515"/>
      <c r="E6" s="530">
        <v>19.25</v>
      </c>
      <c r="F6" s="531">
        <v>7.36</v>
      </c>
      <c r="G6" s="532">
        <v>7</v>
      </c>
      <c r="H6" s="533">
        <v>24.7</v>
      </c>
      <c r="I6" s="530">
        <v>10.34</v>
      </c>
      <c r="J6" s="531">
        <v>9.68</v>
      </c>
      <c r="K6" s="534">
        <v>0.56999999999999995</v>
      </c>
      <c r="L6" s="535">
        <v>10</v>
      </c>
      <c r="M6" s="530">
        <v>7.6000000000000005</v>
      </c>
      <c r="N6" s="534">
        <v>3.5</v>
      </c>
      <c r="O6" s="536">
        <v>100</v>
      </c>
      <c r="P6" s="521"/>
    </row>
    <row r="7" spans="1:16" s="544" customFormat="1" x14ac:dyDescent="0.45">
      <c r="A7" s="537">
        <v>1</v>
      </c>
      <c r="B7" s="538" t="s">
        <v>170</v>
      </c>
      <c r="C7" s="539" t="s">
        <v>5</v>
      </c>
      <c r="D7" s="538" t="s">
        <v>373</v>
      </c>
      <c r="E7" s="540">
        <v>21</v>
      </c>
      <c r="F7" s="540">
        <v>8</v>
      </c>
      <c r="G7" s="540">
        <v>3.5</v>
      </c>
      <c r="H7" s="540">
        <v>23.5</v>
      </c>
      <c r="I7" s="540">
        <v>22</v>
      </c>
      <c r="J7" s="540">
        <v>0.25</v>
      </c>
      <c r="K7" s="540">
        <v>8</v>
      </c>
      <c r="L7" s="540">
        <v>8</v>
      </c>
      <c r="M7" s="540">
        <v>3.5</v>
      </c>
      <c r="N7" s="541">
        <v>0.25</v>
      </c>
      <c r="O7" s="542">
        <v>98</v>
      </c>
      <c r="P7" s="543" t="s">
        <v>207</v>
      </c>
    </row>
    <row r="8" spans="1:16" s="544" customFormat="1" x14ac:dyDescent="0.45">
      <c r="A8" s="537">
        <v>2</v>
      </c>
      <c r="B8" s="538" t="s">
        <v>170</v>
      </c>
      <c r="C8" s="539" t="s">
        <v>63</v>
      </c>
      <c r="D8" s="538" t="s">
        <v>374</v>
      </c>
      <c r="E8" s="540">
        <v>21</v>
      </c>
      <c r="F8" s="540">
        <v>8</v>
      </c>
      <c r="G8" s="540">
        <v>3.5</v>
      </c>
      <c r="H8" s="540">
        <v>23.5</v>
      </c>
      <c r="I8" s="540">
        <v>22</v>
      </c>
      <c r="J8" s="540">
        <v>0.25</v>
      </c>
      <c r="K8" s="540">
        <v>10</v>
      </c>
      <c r="L8" s="540">
        <v>8</v>
      </c>
      <c r="M8" s="540">
        <v>3.5</v>
      </c>
      <c r="N8" s="541">
        <v>0.25</v>
      </c>
      <c r="O8" s="542">
        <v>100</v>
      </c>
      <c r="P8" s="543" t="s">
        <v>207</v>
      </c>
    </row>
    <row r="9" spans="1:16" s="544" customFormat="1" x14ac:dyDescent="0.45">
      <c r="A9" s="537">
        <v>3</v>
      </c>
      <c r="B9" s="538" t="s">
        <v>170</v>
      </c>
      <c r="C9" s="539" t="s">
        <v>64</v>
      </c>
      <c r="D9" s="538" t="s">
        <v>375</v>
      </c>
      <c r="E9" s="540">
        <v>21</v>
      </c>
      <c r="F9" s="540">
        <v>8</v>
      </c>
      <c r="G9" s="540">
        <v>3.5</v>
      </c>
      <c r="H9" s="540">
        <v>23.5</v>
      </c>
      <c r="I9" s="540">
        <v>22</v>
      </c>
      <c r="J9" s="540">
        <v>0.25</v>
      </c>
      <c r="K9" s="540">
        <v>10</v>
      </c>
      <c r="L9" s="540">
        <v>8</v>
      </c>
      <c r="M9" s="540">
        <v>3.5</v>
      </c>
      <c r="N9" s="541">
        <v>0.25</v>
      </c>
      <c r="O9" s="542">
        <v>100</v>
      </c>
      <c r="P9" s="543" t="s">
        <v>207</v>
      </c>
    </row>
    <row r="10" spans="1:16" s="544" customFormat="1" x14ac:dyDescent="0.45">
      <c r="A10" s="537">
        <v>4</v>
      </c>
      <c r="B10" s="538" t="s">
        <v>170</v>
      </c>
      <c r="C10" s="539" t="s">
        <v>65</v>
      </c>
      <c r="D10" s="538" t="s">
        <v>376</v>
      </c>
      <c r="E10" s="540">
        <v>21</v>
      </c>
      <c r="F10" s="540">
        <v>8</v>
      </c>
      <c r="G10" s="540">
        <v>3.5</v>
      </c>
      <c r="H10" s="540">
        <v>23.5</v>
      </c>
      <c r="I10" s="540">
        <v>22</v>
      </c>
      <c r="J10" s="540">
        <v>0.25</v>
      </c>
      <c r="K10" s="540">
        <v>10</v>
      </c>
      <c r="L10" s="540">
        <v>8</v>
      </c>
      <c r="M10" s="540">
        <v>3.5</v>
      </c>
      <c r="N10" s="541">
        <v>0.25</v>
      </c>
      <c r="O10" s="542">
        <v>100</v>
      </c>
      <c r="P10" s="543" t="s">
        <v>207</v>
      </c>
    </row>
    <row r="11" spans="1:16" s="544" customFormat="1" x14ac:dyDescent="0.45">
      <c r="A11" s="537">
        <v>5</v>
      </c>
      <c r="B11" s="538" t="s">
        <v>170</v>
      </c>
      <c r="C11" s="539" t="s">
        <v>66</v>
      </c>
      <c r="D11" s="538" t="s">
        <v>377</v>
      </c>
      <c r="E11" s="540">
        <v>21</v>
      </c>
      <c r="F11" s="540">
        <v>8</v>
      </c>
      <c r="G11" s="540">
        <v>3.5</v>
      </c>
      <c r="H11" s="540">
        <v>23.5</v>
      </c>
      <c r="I11" s="540">
        <v>22</v>
      </c>
      <c r="J11" s="540">
        <v>0.25</v>
      </c>
      <c r="K11" s="540">
        <v>10</v>
      </c>
      <c r="L11" s="540">
        <v>8</v>
      </c>
      <c r="M11" s="540">
        <v>3.5</v>
      </c>
      <c r="N11" s="541">
        <v>0.25</v>
      </c>
      <c r="O11" s="542">
        <v>100</v>
      </c>
      <c r="P11" s="543" t="s">
        <v>207</v>
      </c>
    </row>
    <row r="12" spans="1:16" s="544" customFormat="1" x14ac:dyDescent="0.45">
      <c r="A12" s="537">
        <v>6</v>
      </c>
      <c r="B12" s="538" t="s">
        <v>170</v>
      </c>
      <c r="C12" s="539" t="s">
        <v>67</v>
      </c>
      <c r="D12" s="538" t="s">
        <v>378</v>
      </c>
      <c r="E12" s="540">
        <v>21</v>
      </c>
      <c r="F12" s="540">
        <v>8</v>
      </c>
      <c r="G12" s="540">
        <v>3.5</v>
      </c>
      <c r="H12" s="540">
        <v>23.5</v>
      </c>
      <c r="I12" s="540">
        <v>22</v>
      </c>
      <c r="J12" s="540">
        <v>0.25</v>
      </c>
      <c r="K12" s="540">
        <v>10</v>
      </c>
      <c r="L12" s="540">
        <v>8</v>
      </c>
      <c r="M12" s="540">
        <v>3.5</v>
      </c>
      <c r="N12" s="541">
        <v>0.25</v>
      </c>
      <c r="O12" s="542">
        <v>100</v>
      </c>
      <c r="P12" s="543" t="s">
        <v>207</v>
      </c>
    </row>
    <row r="13" spans="1:16" s="544" customFormat="1" x14ac:dyDescent="0.45">
      <c r="A13" s="537">
        <v>7</v>
      </c>
      <c r="B13" s="538" t="s">
        <v>170</v>
      </c>
      <c r="C13" s="539" t="s">
        <v>68</v>
      </c>
      <c r="D13" s="538" t="s">
        <v>379</v>
      </c>
      <c r="E13" s="540">
        <v>21</v>
      </c>
      <c r="F13" s="540">
        <v>8</v>
      </c>
      <c r="G13" s="540">
        <v>3.5</v>
      </c>
      <c r="H13" s="540">
        <v>23.5</v>
      </c>
      <c r="I13" s="540">
        <v>22</v>
      </c>
      <c r="J13" s="540">
        <v>0.25</v>
      </c>
      <c r="K13" s="540">
        <v>10</v>
      </c>
      <c r="L13" s="540">
        <v>8</v>
      </c>
      <c r="M13" s="540">
        <v>3.5</v>
      </c>
      <c r="N13" s="541">
        <v>0.25</v>
      </c>
      <c r="O13" s="542">
        <v>100</v>
      </c>
      <c r="P13" s="543" t="s">
        <v>207</v>
      </c>
    </row>
    <row r="14" spans="1:16" s="544" customFormat="1" x14ac:dyDescent="0.45">
      <c r="A14" s="537">
        <v>8</v>
      </c>
      <c r="B14" s="538" t="s">
        <v>170</v>
      </c>
      <c r="C14" s="539" t="s">
        <v>69</v>
      </c>
      <c r="D14" s="538" t="s">
        <v>380</v>
      </c>
      <c r="E14" s="540">
        <v>21</v>
      </c>
      <c r="F14" s="540">
        <v>8</v>
      </c>
      <c r="G14" s="540">
        <v>3.5</v>
      </c>
      <c r="H14" s="540">
        <v>23.5</v>
      </c>
      <c r="I14" s="540">
        <v>22</v>
      </c>
      <c r="J14" s="540">
        <v>0.25</v>
      </c>
      <c r="K14" s="540">
        <v>10</v>
      </c>
      <c r="L14" s="540">
        <v>8</v>
      </c>
      <c r="M14" s="540">
        <v>3.5</v>
      </c>
      <c r="N14" s="541">
        <v>0.25</v>
      </c>
      <c r="O14" s="542">
        <v>100</v>
      </c>
      <c r="P14" s="543" t="s">
        <v>207</v>
      </c>
    </row>
    <row r="15" spans="1:16" s="544" customFormat="1" x14ac:dyDescent="0.45">
      <c r="A15" s="537">
        <v>9</v>
      </c>
      <c r="B15" s="538" t="s">
        <v>170</v>
      </c>
      <c r="C15" s="539" t="s">
        <v>70</v>
      </c>
      <c r="D15" s="538" t="s">
        <v>381</v>
      </c>
      <c r="E15" s="540">
        <v>21</v>
      </c>
      <c r="F15" s="540">
        <v>8</v>
      </c>
      <c r="G15" s="540">
        <v>3.5</v>
      </c>
      <c r="H15" s="540">
        <v>23.5</v>
      </c>
      <c r="I15" s="540">
        <v>22</v>
      </c>
      <c r="J15" s="540">
        <v>0.25</v>
      </c>
      <c r="K15" s="540">
        <v>10</v>
      </c>
      <c r="L15" s="540">
        <v>8</v>
      </c>
      <c r="M15" s="540">
        <v>3.5</v>
      </c>
      <c r="N15" s="541">
        <v>0.25</v>
      </c>
      <c r="O15" s="542">
        <v>100</v>
      </c>
      <c r="P15" s="543" t="s">
        <v>207</v>
      </c>
    </row>
    <row r="16" spans="1:16" s="544" customFormat="1" x14ac:dyDescent="0.45">
      <c r="A16" s="537">
        <v>10</v>
      </c>
      <c r="B16" s="538" t="s">
        <v>170</v>
      </c>
      <c r="C16" s="539" t="s">
        <v>71</v>
      </c>
      <c r="D16" s="538" t="s">
        <v>382</v>
      </c>
      <c r="E16" s="540">
        <v>21</v>
      </c>
      <c r="F16" s="540">
        <v>8</v>
      </c>
      <c r="G16" s="540">
        <v>3.5</v>
      </c>
      <c r="H16" s="540">
        <v>23.5</v>
      </c>
      <c r="I16" s="540">
        <v>22</v>
      </c>
      <c r="J16" s="540">
        <v>0.25</v>
      </c>
      <c r="K16" s="540">
        <v>9</v>
      </c>
      <c r="L16" s="540">
        <v>8</v>
      </c>
      <c r="M16" s="540">
        <v>3.5</v>
      </c>
      <c r="N16" s="541">
        <v>0.25</v>
      </c>
      <c r="O16" s="542">
        <v>99</v>
      </c>
      <c r="P16" s="543" t="s">
        <v>207</v>
      </c>
    </row>
    <row r="17" spans="1:16" s="544" customFormat="1" x14ac:dyDescent="0.45">
      <c r="A17" s="537">
        <v>11</v>
      </c>
      <c r="B17" s="538" t="s">
        <v>170</v>
      </c>
      <c r="C17" s="539" t="s">
        <v>76</v>
      </c>
      <c r="D17" s="538" t="s">
        <v>383</v>
      </c>
      <c r="E17" s="540">
        <v>21</v>
      </c>
      <c r="F17" s="540">
        <v>8</v>
      </c>
      <c r="G17" s="540">
        <v>3.5</v>
      </c>
      <c r="H17" s="540">
        <v>23.5</v>
      </c>
      <c r="I17" s="540">
        <v>22</v>
      </c>
      <c r="J17" s="540">
        <v>0.25</v>
      </c>
      <c r="K17" s="540">
        <v>10</v>
      </c>
      <c r="L17" s="540">
        <v>8</v>
      </c>
      <c r="M17" s="540">
        <v>3.5</v>
      </c>
      <c r="N17" s="541">
        <v>0.25</v>
      </c>
      <c r="O17" s="542">
        <v>100</v>
      </c>
      <c r="P17" s="543" t="s">
        <v>207</v>
      </c>
    </row>
    <row r="18" spans="1:16" s="544" customFormat="1" x14ac:dyDescent="0.45">
      <c r="A18" s="537">
        <v>12</v>
      </c>
      <c r="B18" s="538" t="s">
        <v>170</v>
      </c>
      <c r="C18" s="539" t="s">
        <v>87</v>
      </c>
      <c r="D18" s="538" t="s">
        <v>384</v>
      </c>
      <c r="E18" s="540">
        <v>21</v>
      </c>
      <c r="F18" s="540">
        <v>8</v>
      </c>
      <c r="G18" s="540">
        <v>3.5</v>
      </c>
      <c r="H18" s="540">
        <v>23.5</v>
      </c>
      <c r="I18" s="540">
        <v>22</v>
      </c>
      <c r="J18" s="540">
        <v>0.25</v>
      </c>
      <c r="K18" s="540">
        <v>10</v>
      </c>
      <c r="L18" s="540">
        <v>8</v>
      </c>
      <c r="M18" s="540">
        <v>3.5</v>
      </c>
      <c r="N18" s="541">
        <v>0.25</v>
      </c>
      <c r="O18" s="542">
        <v>100</v>
      </c>
      <c r="P18" s="543" t="s">
        <v>207</v>
      </c>
    </row>
    <row r="19" spans="1:16" s="544" customFormat="1" x14ac:dyDescent="0.45">
      <c r="A19" s="537">
        <v>13</v>
      </c>
      <c r="B19" s="538" t="s">
        <v>89</v>
      </c>
      <c r="C19" s="539">
        <v>10671</v>
      </c>
      <c r="D19" s="538" t="s">
        <v>685</v>
      </c>
      <c r="E19" s="540">
        <v>21</v>
      </c>
      <c r="F19" s="540">
        <v>8</v>
      </c>
      <c r="G19" s="540">
        <v>3.5</v>
      </c>
      <c r="H19" s="540">
        <v>23.5</v>
      </c>
      <c r="I19" s="540">
        <v>22</v>
      </c>
      <c r="J19" s="540">
        <v>0.25</v>
      </c>
      <c r="K19" s="540">
        <v>8</v>
      </c>
      <c r="L19" s="540">
        <v>8</v>
      </c>
      <c r="M19" s="540">
        <v>3.5</v>
      </c>
      <c r="N19" s="541">
        <v>0.25</v>
      </c>
      <c r="O19" s="542">
        <v>98</v>
      </c>
      <c r="P19" s="543" t="s">
        <v>207</v>
      </c>
    </row>
    <row r="20" spans="1:16" s="544" customFormat="1" x14ac:dyDescent="0.45">
      <c r="A20" s="537">
        <v>14</v>
      </c>
      <c r="B20" s="538" t="s">
        <v>89</v>
      </c>
      <c r="C20" s="539" t="s">
        <v>10</v>
      </c>
      <c r="D20" s="538" t="s">
        <v>686</v>
      </c>
      <c r="E20" s="540">
        <v>21</v>
      </c>
      <c r="F20" s="540">
        <v>8</v>
      </c>
      <c r="G20" s="540">
        <v>3.5</v>
      </c>
      <c r="H20" s="540">
        <v>23.5</v>
      </c>
      <c r="I20" s="540">
        <v>22</v>
      </c>
      <c r="J20" s="540">
        <v>0.25</v>
      </c>
      <c r="K20" s="540">
        <v>10</v>
      </c>
      <c r="L20" s="540">
        <v>8</v>
      </c>
      <c r="M20" s="540">
        <v>3.5</v>
      </c>
      <c r="N20" s="541">
        <v>0.25</v>
      </c>
      <c r="O20" s="542">
        <v>100</v>
      </c>
      <c r="P20" s="543" t="s">
        <v>207</v>
      </c>
    </row>
    <row r="21" spans="1:16" s="544" customFormat="1" x14ac:dyDescent="0.45">
      <c r="A21" s="537">
        <v>15</v>
      </c>
      <c r="B21" s="538" t="s">
        <v>89</v>
      </c>
      <c r="C21" s="539" t="s">
        <v>11</v>
      </c>
      <c r="D21" s="538" t="s">
        <v>687</v>
      </c>
      <c r="E21" s="540">
        <v>21</v>
      </c>
      <c r="F21" s="540">
        <v>8</v>
      </c>
      <c r="G21" s="540">
        <v>3.5</v>
      </c>
      <c r="H21" s="540">
        <v>23.5</v>
      </c>
      <c r="I21" s="540">
        <v>22</v>
      </c>
      <c r="J21" s="540">
        <v>0.25</v>
      </c>
      <c r="K21" s="540">
        <v>10</v>
      </c>
      <c r="L21" s="540">
        <v>8</v>
      </c>
      <c r="M21" s="540">
        <v>3.5</v>
      </c>
      <c r="N21" s="541">
        <v>0.25</v>
      </c>
      <c r="O21" s="542">
        <v>100</v>
      </c>
      <c r="P21" s="543" t="s">
        <v>207</v>
      </c>
    </row>
    <row r="22" spans="1:16" s="544" customFormat="1" x14ac:dyDescent="0.45">
      <c r="A22" s="537">
        <v>16</v>
      </c>
      <c r="B22" s="538" t="s">
        <v>89</v>
      </c>
      <c r="C22" s="539" t="s">
        <v>12</v>
      </c>
      <c r="D22" s="538" t="s">
        <v>688</v>
      </c>
      <c r="E22" s="540">
        <v>21</v>
      </c>
      <c r="F22" s="540">
        <v>8</v>
      </c>
      <c r="G22" s="540">
        <v>3.5</v>
      </c>
      <c r="H22" s="540">
        <v>23.5</v>
      </c>
      <c r="I22" s="540">
        <v>22</v>
      </c>
      <c r="J22" s="540">
        <v>0.25</v>
      </c>
      <c r="K22" s="540">
        <v>10</v>
      </c>
      <c r="L22" s="540">
        <v>8</v>
      </c>
      <c r="M22" s="540">
        <v>3.5</v>
      </c>
      <c r="N22" s="541">
        <v>0.25</v>
      </c>
      <c r="O22" s="542">
        <v>100</v>
      </c>
      <c r="P22" s="543" t="s">
        <v>207</v>
      </c>
    </row>
    <row r="23" spans="1:16" s="544" customFormat="1" x14ac:dyDescent="0.45">
      <c r="A23" s="537">
        <v>17</v>
      </c>
      <c r="B23" s="538" t="s">
        <v>89</v>
      </c>
      <c r="C23" s="539" t="s">
        <v>13</v>
      </c>
      <c r="D23" s="538" t="s">
        <v>689</v>
      </c>
      <c r="E23" s="540">
        <v>21</v>
      </c>
      <c r="F23" s="540">
        <v>8</v>
      </c>
      <c r="G23" s="540">
        <v>3.5</v>
      </c>
      <c r="H23" s="540">
        <v>23.5</v>
      </c>
      <c r="I23" s="540">
        <v>22</v>
      </c>
      <c r="J23" s="540">
        <v>0.25</v>
      </c>
      <c r="K23" s="540">
        <v>10</v>
      </c>
      <c r="L23" s="540">
        <v>8</v>
      </c>
      <c r="M23" s="540">
        <v>3.25</v>
      </c>
      <c r="N23" s="541">
        <v>0.25</v>
      </c>
      <c r="O23" s="542">
        <v>99.75</v>
      </c>
      <c r="P23" s="543" t="s">
        <v>207</v>
      </c>
    </row>
    <row r="24" spans="1:16" s="544" customFormat="1" x14ac:dyDescent="0.45">
      <c r="A24" s="537">
        <v>18</v>
      </c>
      <c r="B24" s="538" t="s">
        <v>89</v>
      </c>
      <c r="C24" s="539" t="s">
        <v>14</v>
      </c>
      <c r="D24" s="538" t="s">
        <v>690</v>
      </c>
      <c r="E24" s="540">
        <v>21</v>
      </c>
      <c r="F24" s="540">
        <v>8</v>
      </c>
      <c r="G24" s="540">
        <v>3.5</v>
      </c>
      <c r="H24" s="540">
        <v>23.5</v>
      </c>
      <c r="I24" s="540">
        <v>22</v>
      </c>
      <c r="J24" s="540">
        <v>0.25</v>
      </c>
      <c r="K24" s="540">
        <v>10</v>
      </c>
      <c r="L24" s="540">
        <v>8</v>
      </c>
      <c r="M24" s="540">
        <v>3.5</v>
      </c>
      <c r="N24" s="541">
        <v>0.25</v>
      </c>
      <c r="O24" s="542">
        <v>100</v>
      </c>
      <c r="P24" s="543" t="s">
        <v>207</v>
      </c>
    </row>
    <row r="25" spans="1:16" s="544" customFormat="1" x14ac:dyDescent="0.45">
      <c r="A25" s="537">
        <v>19</v>
      </c>
      <c r="B25" s="538" t="s">
        <v>89</v>
      </c>
      <c r="C25" s="539" t="s">
        <v>15</v>
      </c>
      <c r="D25" s="538" t="s">
        <v>691</v>
      </c>
      <c r="E25" s="540">
        <v>21</v>
      </c>
      <c r="F25" s="540">
        <v>8</v>
      </c>
      <c r="G25" s="540">
        <v>3.5</v>
      </c>
      <c r="H25" s="540">
        <v>23.5</v>
      </c>
      <c r="I25" s="540">
        <v>22</v>
      </c>
      <c r="J25" s="540">
        <v>0.25</v>
      </c>
      <c r="K25" s="540">
        <v>10</v>
      </c>
      <c r="L25" s="540">
        <v>8</v>
      </c>
      <c r="M25" s="540">
        <v>3.5</v>
      </c>
      <c r="N25" s="541">
        <v>0.25</v>
      </c>
      <c r="O25" s="542">
        <v>100</v>
      </c>
      <c r="P25" s="543" t="s">
        <v>207</v>
      </c>
    </row>
    <row r="26" spans="1:16" s="544" customFormat="1" x14ac:dyDescent="0.45">
      <c r="A26" s="537">
        <v>20</v>
      </c>
      <c r="B26" s="538" t="s">
        <v>89</v>
      </c>
      <c r="C26" s="539" t="s">
        <v>16</v>
      </c>
      <c r="D26" s="538" t="s">
        <v>692</v>
      </c>
      <c r="E26" s="540">
        <v>21</v>
      </c>
      <c r="F26" s="540">
        <v>8</v>
      </c>
      <c r="G26" s="540">
        <v>3.5</v>
      </c>
      <c r="H26" s="540">
        <v>23.5</v>
      </c>
      <c r="I26" s="540">
        <v>22</v>
      </c>
      <c r="J26" s="540">
        <v>0.25</v>
      </c>
      <c r="K26" s="540">
        <v>10</v>
      </c>
      <c r="L26" s="540">
        <v>8</v>
      </c>
      <c r="M26" s="540">
        <v>3.5</v>
      </c>
      <c r="N26" s="541">
        <v>0.25</v>
      </c>
      <c r="O26" s="542">
        <v>100</v>
      </c>
      <c r="P26" s="543" t="s">
        <v>207</v>
      </c>
    </row>
    <row r="27" spans="1:16" s="544" customFormat="1" x14ac:dyDescent="0.45">
      <c r="A27" s="537">
        <v>21</v>
      </c>
      <c r="B27" s="538" t="s">
        <v>127</v>
      </c>
      <c r="C27" s="539" t="s">
        <v>2</v>
      </c>
      <c r="D27" s="538" t="s">
        <v>393</v>
      </c>
      <c r="E27" s="540">
        <v>21</v>
      </c>
      <c r="F27" s="540">
        <v>8</v>
      </c>
      <c r="G27" s="540">
        <v>3.5</v>
      </c>
      <c r="H27" s="540">
        <v>23.5</v>
      </c>
      <c r="I27" s="540">
        <v>22</v>
      </c>
      <c r="J27" s="540">
        <v>0.25</v>
      </c>
      <c r="K27" s="540">
        <v>10</v>
      </c>
      <c r="L27" s="540">
        <v>8</v>
      </c>
      <c r="M27" s="540">
        <v>3.5</v>
      </c>
      <c r="N27" s="541">
        <v>0.25</v>
      </c>
      <c r="O27" s="542">
        <v>100</v>
      </c>
      <c r="P27" s="543" t="s">
        <v>207</v>
      </c>
    </row>
    <row r="28" spans="1:16" s="544" customFormat="1" x14ac:dyDescent="0.45">
      <c r="A28" s="537">
        <v>22</v>
      </c>
      <c r="B28" s="538" t="s">
        <v>127</v>
      </c>
      <c r="C28" s="539" t="s">
        <v>27</v>
      </c>
      <c r="D28" s="538" t="s">
        <v>394</v>
      </c>
      <c r="E28" s="540">
        <v>21</v>
      </c>
      <c r="F28" s="540">
        <v>8</v>
      </c>
      <c r="G28" s="540">
        <v>3.5</v>
      </c>
      <c r="H28" s="540">
        <v>23.5</v>
      </c>
      <c r="I28" s="540">
        <v>22</v>
      </c>
      <c r="J28" s="540">
        <v>0.25</v>
      </c>
      <c r="K28" s="540">
        <v>10</v>
      </c>
      <c r="L28" s="540">
        <v>8</v>
      </c>
      <c r="M28" s="540">
        <v>3.5</v>
      </c>
      <c r="N28" s="541">
        <v>0.25</v>
      </c>
      <c r="O28" s="542">
        <v>100</v>
      </c>
      <c r="P28" s="543" t="s">
        <v>207</v>
      </c>
    </row>
    <row r="29" spans="1:16" s="544" customFormat="1" x14ac:dyDescent="0.45">
      <c r="A29" s="537">
        <v>23</v>
      </c>
      <c r="B29" s="538" t="s">
        <v>127</v>
      </c>
      <c r="C29" s="539" t="s">
        <v>28</v>
      </c>
      <c r="D29" s="538" t="s">
        <v>395</v>
      </c>
      <c r="E29" s="540">
        <v>21</v>
      </c>
      <c r="F29" s="540">
        <v>8</v>
      </c>
      <c r="G29" s="540">
        <v>3.5</v>
      </c>
      <c r="H29" s="540">
        <v>23.5</v>
      </c>
      <c r="I29" s="540">
        <v>22</v>
      </c>
      <c r="J29" s="540">
        <v>0.25</v>
      </c>
      <c r="K29" s="540">
        <v>10</v>
      </c>
      <c r="L29" s="540">
        <v>8</v>
      </c>
      <c r="M29" s="540">
        <v>3.25</v>
      </c>
      <c r="N29" s="541">
        <v>0</v>
      </c>
      <c r="O29" s="542">
        <v>99.5</v>
      </c>
      <c r="P29" s="543" t="s">
        <v>693</v>
      </c>
    </row>
    <row r="30" spans="1:16" s="544" customFormat="1" x14ac:dyDescent="0.45">
      <c r="A30" s="537">
        <v>24</v>
      </c>
      <c r="B30" s="538" t="s">
        <v>127</v>
      </c>
      <c r="C30" s="539" t="s">
        <v>29</v>
      </c>
      <c r="D30" s="538" t="s">
        <v>396</v>
      </c>
      <c r="E30" s="540">
        <v>21</v>
      </c>
      <c r="F30" s="540">
        <v>8</v>
      </c>
      <c r="G30" s="540">
        <v>3.5</v>
      </c>
      <c r="H30" s="540">
        <v>23.5</v>
      </c>
      <c r="I30" s="540">
        <v>22</v>
      </c>
      <c r="J30" s="540">
        <v>0.25</v>
      </c>
      <c r="K30" s="540">
        <v>10</v>
      </c>
      <c r="L30" s="540">
        <v>8</v>
      </c>
      <c r="M30" s="540">
        <v>3.5</v>
      </c>
      <c r="N30" s="541">
        <v>0.25</v>
      </c>
      <c r="O30" s="542">
        <v>100</v>
      </c>
      <c r="P30" s="543" t="s">
        <v>207</v>
      </c>
    </row>
    <row r="31" spans="1:16" s="544" customFormat="1" x14ac:dyDescent="0.45">
      <c r="A31" s="537">
        <v>25</v>
      </c>
      <c r="B31" s="538" t="s">
        <v>127</v>
      </c>
      <c r="C31" s="539" t="s">
        <v>30</v>
      </c>
      <c r="D31" s="538" t="s">
        <v>397</v>
      </c>
      <c r="E31" s="540">
        <v>21</v>
      </c>
      <c r="F31" s="540">
        <v>8</v>
      </c>
      <c r="G31" s="540">
        <v>3.5</v>
      </c>
      <c r="H31" s="540">
        <v>23.5</v>
      </c>
      <c r="I31" s="540">
        <v>22</v>
      </c>
      <c r="J31" s="540">
        <v>0.25</v>
      </c>
      <c r="K31" s="540">
        <v>9</v>
      </c>
      <c r="L31" s="540">
        <v>8</v>
      </c>
      <c r="M31" s="540">
        <v>3.5</v>
      </c>
      <c r="N31" s="541">
        <v>0.25</v>
      </c>
      <c r="O31" s="542">
        <v>99</v>
      </c>
      <c r="P31" s="543" t="s">
        <v>207</v>
      </c>
    </row>
    <row r="32" spans="1:16" s="544" customFormat="1" x14ac:dyDescent="0.45">
      <c r="A32" s="537">
        <v>26</v>
      </c>
      <c r="B32" s="538" t="s">
        <v>127</v>
      </c>
      <c r="C32" s="539" t="s">
        <v>31</v>
      </c>
      <c r="D32" s="538" t="s">
        <v>398</v>
      </c>
      <c r="E32" s="540">
        <v>21</v>
      </c>
      <c r="F32" s="540">
        <v>8</v>
      </c>
      <c r="G32" s="540">
        <v>3.5</v>
      </c>
      <c r="H32" s="540">
        <v>23.5</v>
      </c>
      <c r="I32" s="540">
        <v>22</v>
      </c>
      <c r="J32" s="540">
        <v>0.25</v>
      </c>
      <c r="K32" s="540">
        <v>10</v>
      </c>
      <c r="L32" s="540">
        <v>8</v>
      </c>
      <c r="M32" s="540">
        <v>3.5</v>
      </c>
      <c r="N32" s="541">
        <v>0.25</v>
      </c>
      <c r="O32" s="542">
        <v>100</v>
      </c>
      <c r="P32" s="543" t="s">
        <v>207</v>
      </c>
    </row>
    <row r="33" spans="1:16" s="544" customFormat="1" x14ac:dyDescent="0.45">
      <c r="A33" s="537">
        <v>27</v>
      </c>
      <c r="B33" s="538" t="s">
        <v>127</v>
      </c>
      <c r="C33" s="539" t="s">
        <v>32</v>
      </c>
      <c r="D33" s="538" t="s">
        <v>399</v>
      </c>
      <c r="E33" s="540">
        <v>21</v>
      </c>
      <c r="F33" s="540">
        <v>8</v>
      </c>
      <c r="G33" s="540">
        <v>3.5</v>
      </c>
      <c r="H33" s="540">
        <v>23.5</v>
      </c>
      <c r="I33" s="540">
        <v>22</v>
      </c>
      <c r="J33" s="540">
        <v>0.25</v>
      </c>
      <c r="K33" s="540">
        <v>10</v>
      </c>
      <c r="L33" s="540">
        <v>8</v>
      </c>
      <c r="M33" s="540">
        <v>3.5</v>
      </c>
      <c r="N33" s="541">
        <v>0.25</v>
      </c>
      <c r="O33" s="542">
        <v>100</v>
      </c>
      <c r="P33" s="543" t="s">
        <v>207</v>
      </c>
    </row>
    <row r="34" spans="1:16" s="544" customFormat="1" x14ac:dyDescent="0.45">
      <c r="A34" s="537">
        <v>28</v>
      </c>
      <c r="B34" s="538" t="s">
        <v>127</v>
      </c>
      <c r="C34" s="539" t="s">
        <v>33</v>
      </c>
      <c r="D34" s="538" t="s">
        <v>400</v>
      </c>
      <c r="E34" s="540">
        <v>21</v>
      </c>
      <c r="F34" s="540">
        <v>8</v>
      </c>
      <c r="G34" s="540">
        <v>3.5</v>
      </c>
      <c r="H34" s="540">
        <v>23.5</v>
      </c>
      <c r="I34" s="540">
        <v>22</v>
      </c>
      <c r="J34" s="540">
        <v>0.25</v>
      </c>
      <c r="K34" s="540">
        <v>10</v>
      </c>
      <c r="L34" s="540">
        <v>8</v>
      </c>
      <c r="M34" s="540">
        <v>3.5</v>
      </c>
      <c r="N34" s="541">
        <v>0.25</v>
      </c>
      <c r="O34" s="542">
        <v>100</v>
      </c>
      <c r="P34" s="543" t="s">
        <v>207</v>
      </c>
    </row>
    <row r="35" spans="1:16" s="544" customFormat="1" x14ac:dyDescent="0.45">
      <c r="A35" s="537">
        <v>29</v>
      </c>
      <c r="B35" s="538" t="s">
        <v>127</v>
      </c>
      <c r="C35" s="539" t="s">
        <v>34</v>
      </c>
      <c r="D35" s="538" t="s">
        <v>401</v>
      </c>
      <c r="E35" s="540">
        <v>21</v>
      </c>
      <c r="F35" s="540">
        <v>8</v>
      </c>
      <c r="G35" s="540">
        <v>3.5</v>
      </c>
      <c r="H35" s="540">
        <v>23.5</v>
      </c>
      <c r="I35" s="540">
        <v>22</v>
      </c>
      <c r="J35" s="540">
        <v>0.25</v>
      </c>
      <c r="K35" s="540">
        <v>10</v>
      </c>
      <c r="L35" s="540">
        <v>8</v>
      </c>
      <c r="M35" s="540">
        <v>3.5</v>
      </c>
      <c r="N35" s="541">
        <v>0.25</v>
      </c>
      <c r="O35" s="542">
        <v>100</v>
      </c>
      <c r="P35" s="543" t="s">
        <v>207</v>
      </c>
    </row>
    <row r="36" spans="1:16" s="544" customFormat="1" x14ac:dyDescent="0.45">
      <c r="A36" s="537">
        <v>30</v>
      </c>
      <c r="B36" s="538" t="s">
        <v>127</v>
      </c>
      <c r="C36" s="539" t="s">
        <v>35</v>
      </c>
      <c r="D36" s="538" t="s">
        <v>402</v>
      </c>
      <c r="E36" s="540">
        <v>21</v>
      </c>
      <c r="F36" s="540">
        <v>8</v>
      </c>
      <c r="G36" s="540">
        <v>3.5</v>
      </c>
      <c r="H36" s="540">
        <v>23.5</v>
      </c>
      <c r="I36" s="540">
        <v>22</v>
      </c>
      <c r="J36" s="540">
        <v>0.25</v>
      </c>
      <c r="K36" s="540">
        <v>10</v>
      </c>
      <c r="L36" s="540">
        <v>8</v>
      </c>
      <c r="M36" s="540">
        <v>3.5</v>
      </c>
      <c r="N36" s="541">
        <v>0.25</v>
      </c>
      <c r="O36" s="542">
        <v>100</v>
      </c>
      <c r="P36" s="543" t="s">
        <v>207</v>
      </c>
    </row>
    <row r="37" spans="1:16" s="544" customFormat="1" x14ac:dyDescent="0.45">
      <c r="A37" s="537">
        <v>31</v>
      </c>
      <c r="B37" s="538" t="s">
        <v>127</v>
      </c>
      <c r="C37" s="539" t="s">
        <v>36</v>
      </c>
      <c r="D37" s="538" t="s">
        <v>403</v>
      </c>
      <c r="E37" s="540">
        <v>21</v>
      </c>
      <c r="F37" s="540">
        <v>8</v>
      </c>
      <c r="G37" s="540">
        <v>3.5</v>
      </c>
      <c r="H37" s="540">
        <v>23.5</v>
      </c>
      <c r="I37" s="540">
        <v>22</v>
      </c>
      <c r="J37" s="540">
        <v>0.25</v>
      </c>
      <c r="K37" s="540">
        <v>10</v>
      </c>
      <c r="L37" s="540">
        <v>8</v>
      </c>
      <c r="M37" s="540">
        <v>3.5</v>
      </c>
      <c r="N37" s="541">
        <v>0.25</v>
      </c>
      <c r="O37" s="542">
        <v>100</v>
      </c>
      <c r="P37" s="543" t="s">
        <v>207</v>
      </c>
    </row>
    <row r="38" spans="1:16" s="544" customFormat="1" x14ac:dyDescent="0.45">
      <c r="A38" s="537">
        <v>32</v>
      </c>
      <c r="B38" s="538" t="s">
        <v>127</v>
      </c>
      <c r="C38" s="539" t="s">
        <v>73</v>
      </c>
      <c r="D38" s="538" t="s">
        <v>404</v>
      </c>
      <c r="E38" s="540">
        <v>21</v>
      </c>
      <c r="F38" s="540">
        <v>8</v>
      </c>
      <c r="G38" s="540">
        <v>3.5</v>
      </c>
      <c r="H38" s="540">
        <v>23.5</v>
      </c>
      <c r="I38" s="540">
        <v>22</v>
      </c>
      <c r="J38" s="540">
        <v>0.25</v>
      </c>
      <c r="K38" s="540">
        <v>10</v>
      </c>
      <c r="L38" s="540">
        <v>8</v>
      </c>
      <c r="M38" s="540">
        <v>3.5</v>
      </c>
      <c r="N38" s="541">
        <v>0.25</v>
      </c>
      <c r="O38" s="542">
        <v>100</v>
      </c>
      <c r="P38" s="543" t="s">
        <v>207</v>
      </c>
    </row>
    <row r="39" spans="1:16" s="544" customFormat="1" x14ac:dyDescent="0.45">
      <c r="A39" s="537">
        <v>33</v>
      </c>
      <c r="B39" s="538" t="s">
        <v>127</v>
      </c>
      <c r="C39" s="539" t="s">
        <v>77</v>
      </c>
      <c r="D39" s="538" t="s">
        <v>405</v>
      </c>
      <c r="E39" s="540">
        <v>21</v>
      </c>
      <c r="F39" s="540">
        <v>8</v>
      </c>
      <c r="G39" s="540">
        <v>3.5</v>
      </c>
      <c r="H39" s="540">
        <v>23.5</v>
      </c>
      <c r="I39" s="540">
        <v>22</v>
      </c>
      <c r="J39" s="540">
        <v>0.25</v>
      </c>
      <c r="K39" s="540">
        <v>10</v>
      </c>
      <c r="L39" s="540">
        <v>7</v>
      </c>
      <c r="M39" s="540">
        <v>3.5</v>
      </c>
      <c r="N39" s="541">
        <v>0.25</v>
      </c>
      <c r="O39" s="542">
        <v>99</v>
      </c>
      <c r="P39" s="543" t="s">
        <v>207</v>
      </c>
    </row>
    <row r="40" spans="1:16" s="544" customFormat="1" x14ac:dyDescent="0.45">
      <c r="A40" s="537">
        <v>34</v>
      </c>
      <c r="B40" s="538" t="s">
        <v>127</v>
      </c>
      <c r="C40" s="539" t="s">
        <v>86</v>
      </c>
      <c r="D40" s="538" t="s">
        <v>406</v>
      </c>
      <c r="E40" s="540">
        <v>21</v>
      </c>
      <c r="F40" s="540">
        <v>8</v>
      </c>
      <c r="G40" s="540">
        <v>3.5</v>
      </c>
      <c r="H40" s="540">
        <v>23.5</v>
      </c>
      <c r="I40" s="540">
        <v>22</v>
      </c>
      <c r="J40" s="540">
        <v>0.25</v>
      </c>
      <c r="K40" s="540">
        <v>9</v>
      </c>
      <c r="L40" s="540">
        <v>8</v>
      </c>
      <c r="M40" s="540">
        <v>3.5</v>
      </c>
      <c r="N40" s="541">
        <v>0.25</v>
      </c>
      <c r="O40" s="542">
        <v>99</v>
      </c>
      <c r="P40" s="543" t="s">
        <v>207</v>
      </c>
    </row>
    <row r="41" spans="1:16" s="544" customFormat="1" x14ac:dyDescent="0.45">
      <c r="A41" s="537">
        <v>35</v>
      </c>
      <c r="B41" s="538" t="s">
        <v>152</v>
      </c>
      <c r="C41" s="539" t="s">
        <v>4</v>
      </c>
      <c r="D41" s="538" t="s">
        <v>407</v>
      </c>
      <c r="E41" s="540">
        <v>21</v>
      </c>
      <c r="F41" s="540">
        <v>8</v>
      </c>
      <c r="G41" s="540">
        <v>3.5</v>
      </c>
      <c r="H41" s="540">
        <v>23.5</v>
      </c>
      <c r="I41" s="540">
        <v>22</v>
      </c>
      <c r="J41" s="540">
        <v>0.25</v>
      </c>
      <c r="K41" s="540">
        <v>10</v>
      </c>
      <c r="L41" s="540">
        <v>8</v>
      </c>
      <c r="M41" s="540">
        <v>3.5</v>
      </c>
      <c r="N41" s="541">
        <v>0.25</v>
      </c>
      <c r="O41" s="542">
        <v>100</v>
      </c>
      <c r="P41" s="543" t="s">
        <v>207</v>
      </c>
    </row>
    <row r="42" spans="1:16" s="544" customFormat="1" x14ac:dyDescent="0.45">
      <c r="A42" s="537">
        <v>36</v>
      </c>
      <c r="B42" s="538" t="s">
        <v>152</v>
      </c>
      <c r="C42" s="539" t="s">
        <v>48</v>
      </c>
      <c r="D42" s="538" t="s">
        <v>408</v>
      </c>
      <c r="E42" s="540">
        <v>21</v>
      </c>
      <c r="F42" s="540">
        <v>8</v>
      </c>
      <c r="G42" s="540">
        <v>3.5</v>
      </c>
      <c r="H42" s="540">
        <v>23.5</v>
      </c>
      <c r="I42" s="540">
        <v>22</v>
      </c>
      <c r="J42" s="540">
        <v>0.25</v>
      </c>
      <c r="K42" s="540">
        <v>10</v>
      </c>
      <c r="L42" s="540">
        <v>8</v>
      </c>
      <c r="M42" s="540">
        <v>3.5</v>
      </c>
      <c r="N42" s="541">
        <v>0.25</v>
      </c>
      <c r="O42" s="542">
        <v>100</v>
      </c>
      <c r="P42" s="543" t="s">
        <v>207</v>
      </c>
    </row>
    <row r="43" spans="1:16" s="544" customFormat="1" x14ac:dyDescent="0.45">
      <c r="A43" s="537">
        <v>37</v>
      </c>
      <c r="B43" s="538" t="s">
        <v>152</v>
      </c>
      <c r="C43" s="539" t="s">
        <v>49</v>
      </c>
      <c r="D43" s="538" t="s">
        <v>409</v>
      </c>
      <c r="E43" s="540">
        <v>21</v>
      </c>
      <c r="F43" s="540">
        <v>8</v>
      </c>
      <c r="G43" s="540">
        <v>3.5</v>
      </c>
      <c r="H43" s="540">
        <v>23.5</v>
      </c>
      <c r="I43" s="540">
        <v>22</v>
      </c>
      <c r="J43" s="540">
        <v>0.25</v>
      </c>
      <c r="K43" s="540">
        <v>10</v>
      </c>
      <c r="L43" s="540">
        <v>8</v>
      </c>
      <c r="M43" s="540">
        <v>3.5</v>
      </c>
      <c r="N43" s="541">
        <v>0.25</v>
      </c>
      <c r="O43" s="542">
        <v>100</v>
      </c>
      <c r="P43" s="543" t="s">
        <v>207</v>
      </c>
    </row>
    <row r="44" spans="1:16" s="544" customFormat="1" x14ac:dyDescent="0.45">
      <c r="A44" s="537">
        <v>38</v>
      </c>
      <c r="B44" s="538" t="s">
        <v>152</v>
      </c>
      <c r="C44" s="539" t="s">
        <v>50</v>
      </c>
      <c r="D44" s="538" t="s">
        <v>410</v>
      </c>
      <c r="E44" s="540">
        <v>21</v>
      </c>
      <c r="F44" s="540">
        <v>8</v>
      </c>
      <c r="G44" s="540">
        <v>3.5</v>
      </c>
      <c r="H44" s="540">
        <v>23.5</v>
      </c>
      <c r="I44" s="540">
        <v>22</v>
      </c>
      <c r="J44" s="540">
        <v>0.25</v>
      </c>
      <c r="K44" s="540">
        <v>10</v>
      </c>
      <c r="L44" s="540">
        <v>8</v>
      </c>
      <c r="M44" s="540">
        <v>3.5</v>
      </c>
      <c r="N44" s="541">
        <v>0.25</v>
      </c>
      <c r="O44" s="542">
        <v>100</v>
      </c>
      <c r="P44" s="543" t="s">
        <v>207</v>
      </c>
    </row>
    <row r="45" spans="1:16" s="544" customFormat="1" x14ac:dyDescent="0.45">
      <c r="A45" s="537">
        <v>39</v>
      </c>
      <c r="B45" s="538" t="s">
        <v>152</v>
      </c>
      <c r="C45" s="539" t="s">
        <v>51</v>
      </c>
      <c r="D45" s="538" t="s">
        <v>411</v>
      </c>
      <c r="E45" s="540">
        <v>21</v>
      </c>
      <c r="F45" s="540">
        <v>8</v>
      </c>
      <c r="G45" s="540">
        <v>3.5</v>
      </c>
      <c r="H45" s="540">
        <v>23.5</v>
      </c>
      <c r="I45" s="540">
        <v>22</v>
      </c>
      <c r="J45" s="540">
        <v>0.25</v>
      </c>
      <c r="K45" s="540">
        <v>10</v>
      </c>
      <c r="L45" s="540">
        <v>8</v>
      </c>
      <c r="M45" s="540">
        <v>3.5</v>
      </c>
      <c r="N45" s="541">
        <v>0.25</v>
      </c>
      <c r="O45" s="542">
        <v>100</v>
      </c>
      <c r="P45" s="543" t="s">
        <v>207</v>
      </c>
    </row>
    <row r="46" spans="1:16" s="544" customFormat="1" x14ac:dyDescent="0.45">
      <c r="A46" s="537">
        <v>40</v>
      </c>
      <c r="B46" s="538" t="s">
        <v>152</v>
      </c>
      <c r="C46" s="539" t="s">
        <v>52</v>
      </c>
      <c r="D46" s="538" t="s">
        <v>412</v>
      </c>
      <c r="E46" s="540">
        <v>21</v>
      </c>
      <c r="F46" s="540">
        <v>8</v>
      </c>
      <c r="G46" s="540">
        <v>3.5</v>
      </c>
      <c r="H46" s="540">
        <v>23.5</v>
      </c>
      <c r="I46" s="540">
        <v>22</v>
      </c>
      <c r="J46" s="540">
        <v>0.25</v>
      </c>
      <c r="K46" s="540">
        <v>10</v>
      </c>
      <c r="L46" s="540">
        <v>8</v>
      </c>
      <c r="M46" s="540">
        <v>3.5</v>
      </c>
      <c r="N46" s="541">
        <v>0.25</v>
      </c>
      <c r="O46" s="542">
        <v>100</v>
      </c>
      <c r="P46" s="543" t="s">
        <v>207</v>
      </c>
    </row>
    <row r="47" spans="1:16" s="544" customFormat="1" x14ac:dyDescent="0.45">
      <c r="A47" s="537">
        <v>41</v>
      </c>
      <c r="B47" s="538" t="s">
        <v>152</v>
      </c>
      <c r="C47" s="539" t="s">
        <v>53</v>
      </c>
      <c r="D47" s="538" t="s">
        <v>413</v>
      </c>
      <c r="E47" s="540">
        <v>21</v>
      </c>
      <c r="F47" s="540">
        <v>8</v>
      </c>
      <c r="G47" s="540">
        <v>3.5</v>
      </c>
      <c r="H47" s="540">
        <v>23.5</v>
      </c>
      <c r="I47" s="540">
        <v>22</v>
      </c>
      <c r="J47" s="540">
        <v>0.25</v>
      </c>
      <c r="K47" s="540">
        <v>10</v>
      </c>
      <c r="L47" s="540">
        <v>8</v>
      </c>
      <c r="M47" s="540">
        <v>3.5</v>
      </c>
      <c r="N47" s="541">
        <v>0.25</v>
      </c>
      <c r="O47" s="542">
        <v>100</v>
      </c>
      <c r="P47" s="543" t="s">
        <v>207</v>
      </c>
    </row>
    <row r="48" spans="1:16" s="544" customFormat="1" x14ac:dyDescent="0.45">
      <c r="A48" s="537">
        <v>42</v>
      </c>
      <c r="B48" s="538" t="s">
        <v>152</v>
      </c>
      <c r="C48" s="539" t="s">
        <v>54</v>
      </c>
      <c r="D48" s="538" t="s">
        <v>694</v>
      </c>
      <c r="E48" s="540">
        <v>21</v>
      </c>
      <c r="F48" s="540">
        <v>8</v>
      </c>
      <c r="G48" s="540">
        <v>3.5</v>
      </c>
      <c r="H48" s="540">
        <v>23.5</v>
      </c>
      <c r="I48" s="540">
        <v>22</v>
      </c>
      <c r="J48" s="540">
        <v>0.25</v>
      </c>
      <c r="K48" s="540">
        <v>10</v>
      </c>
      <c r="L48" s="540">
        <v>8</v>
      </c>
      <c r="M48" s="540">
        <v>3.5</v>
      </c>
      <c r="N48" s="541">
        <v>0.25</v>
      </c>
      <c r="O48" s="542">
        <v>100</v>
      </c>
      <c r="P48" s="543" t="s">
        <v>207</v>
      </c>
    </row>
    <row r="49" spans="1:16" s="544" customFormat="1" x14ac:dyDescent="0.45">
      <c r="A49" s="537">
        <v>43</v>
      </c>
      <c r="B49" s="538" t="s">
        <v>152</v>
      </c>
      <c r="C49" s="539" t="s">
        <v>55</v>
      </c>
      <c r="D49" s="538" t="s">
        <v>415</v>
      </c>
      <c r="E49" s="540">
        <v>21</v>
      </c>
      <c r="F49" s="540">
        <v>8</v>
      </c>
      <c r="G49" s="540">
        <v>3.5</v>
      </c>
      <c r="H49" s="540">
        <v>23.5</v>
      </c>
      <c r="I49" s="540">
        <v>22</v>
      </c>
      <c r="J49" s="540">
        <v>0.25</v>
      </c>
      <c r="K49" s="540">
        <v>9</v>
      </c>
      <c r="L49" s="540">
        <v>8</v>
      </c>
      <c r="M49" s="540">
        <v>3.5</v>
      </c>
      <c r="N49" s="541">
        <v>0.25</v>
      </c>
      <c r="O49" s="542">
        <v>99</v>
      </c>
      <c r="P49" s="543" t="s">
        <v>207</v>
      </c>
    </row>
    <row r="50" spans="1:16" s="544" customFormat="1" x14ac:dyDescent="0.45">
      <c r="A50" s="537">
        <v>44</v>
      </c>
      <c r="B50" s="538" t="s">
        <v>152</v>
      </c>
      <c r="C50" s="539" t="s">
        <v>56</v>
      </c>
      <c r="D50" s="538" t="s">
        <v>416</v>
      </c>
      <c r="E50" s="540">
        <v>21</v>
      </c>
      <c r="F50" s="540">
        <v>8</v>
      </c>
      <c r="G50" s="540">
        <v>3.5</v>
      </c>
      <c r="H50" s="540">
        <v>23.5</v>
      </c>
      <c r="I50" s="540">
        <v>22</v>
      </c>
      <c r="J50" s="540">
        <v>0.25</v>
      </c>
      <c r="K50" s="540">
        <v>10</v>
      </c>
      <c r="L50" s="540">
        <v>8</v>
      </c>
      <c r="M50" s="540">
        <v>3.5</v>
      </c>
      <c r="N50" s="541">
        <v>0.25</v>
      </c>
      <c r="O50" s="542">
        <v>100</v>
      </c>
      <c r="P50" s="543" t="s">
        <v>207</v>
      </c>
    </row>
    <row r="51" spans="1:16" s="544" customFormat="1" x14ac:dyDescent="0.45">
      <c r="A51" s="537">
        <v>45</v>
      </c>
      <c r="B51" s="538" t="s">
        <v>152</v>
      </c>
      <c r="C51" s="539" t="s">
        <v>57</v>
      </c>
      <c r="D51" s="538" t="s">
        <v>417</v>
      </c>
      <c r="E51" s="540">
        <v>21</v>
      </c>
      <c r="F51" s="540">
        <v>8</v>
      </c>
      <c r="G51" s="540">
        <v>3.5</v>
      </c>
      <c r="H51" s="540">
        <v>23.5</v>
      </c>
      <c r="I51" s="540">
        <v>22</v>
      </c>
      <c r="J51" s="540">
        <v>0.25</v>
      </c>
      <c r="K51" s="540">
        <v>10</v>
      </c>
      <c r="L51" s="540">
        <v>8</v>
      </c>
      <c r="M51" s="540">
        <v>3.5</v>
      </c>
      <c r="N51" s="541">
        <v>0.25</v>
      </c>
      <c r="O51" s="542">
        <v>100</v>
      </c>
      <c r="P51" s="543" t="s">
        <v>207</v>
      </c>
    </row>
    <row r="52" spans="1:16" s="544" customFormat="1" x14ac:dyDescent="0.45">
      <c r="A52" s="537">
        <v>46</v>
      </c>
      <c r="B52" s="538" t="s">
        <v>152</v>
      </c>
      <c r="C52" s="539" t="s">
        <v>58</v>
      </c>
      <c r="D52" s="538" t="s">
        <v>418</v>
      </c>
      <c r="E52" s="540">
        <v>21</v>
      </c>
      <c r="F52" s="540">
        <v>8</v>
      </c>
      <c r="G52" s="540">
        <v>3.5</v>
      </c>
      <c r="H52" s="540">
        <v>23.5</v>
      </c>
      <c r="I52" s="540">
        <v>22</v>
      </c>
      <c r="J52" s="540">
        <v>0.25</v>
      </c>
      <c r="K52" s="540">
        <v>10</v>
      </c>
      <c r="L52" s="540">
        <v>8</v>
      </c>
      <c r="M52" s="540">
        <v>3.5</v>
      </c>
      <c r="N52" s="541">
        <v>0.25</v>
      </c>
      <c r="O52" s="542">
        <v>100</v>
      </c>
      <c r="P52" s="543" t="s">
        <v>207</v>
      </c>
    </row>
    <row r="53" spans="1:16" s="544" customFormat="1" x14ac:dyDescent="0.45">
      <c r="A53" s="537">
        <v>47</v>
      </c>
      <c r="B53" s="538" t="s">
        <v>152</v>
      </c>
      <c r="C53" s="539" t="s">
        <v>59</v>
      </c>
      <c r="D53" s="538" t="s">
        <v>419</v>
      </c>
      <c r="E53" s="540">
        <v>21</v>
      </c>
      <c r="F53" s="540">
        <v>8</v>
      </c>
      <c r="G53" s="540">
        <v>3.5</v>
      </c>
      <c r="H53" s="540">
        <v>23.5</v>
      </c>
      <c r="I53" s="540">
        <v>22</v>
      </c>
      <c r="J53" s="540">
        <v>0.25</v>
      </c>
      <c r="K53" s="540">
        <v>10</v>
      </c>
      <c r="L53" s="540">
        <v>8</v>
      </c>
      <c r="M53" s="540">
        <v>3.5</v>
      </c>
      <c r="N53" s="541">
        <v>0.25</v>
      </c>
      <c r="O53" s="542">
        <v>100</v>
      </c>
      <c r="P53" s="543" t="s">
        <v>207</v>
      </c>
    </row>
    <row r="54" spans="1:16" s="544" customFormat="1" x14ac:dyDescent="0.45">
      <c r="A54" s="537">
        <v>48</v>
      </c>
      <c r="B54" s="538" t="s">
        <v>152</v>
      </c>
      <c r="C54" s="539" t="s">
        <v>60</v>
      </c>
      <c r="D54" s="538" t="s">
        <v>420</v>
      </c>
      <c r="E54" s="540">
        <v>21</v>
      </c>
      <c r="F54" s="540">
        <v>8</v>
      </c>
      <c r="G54" s="540">
        <v>3.5</v>
      </c>
      <c r="H54" s="540">
        <v>23.5</v>
      </c>
      <c r="I54" s="540">
        <v>22</v>
      </c>
      <c r="J54" s="540">
        <v>0.25</v>
      </c>
      <c r="K54" s="540">
        <v>10</v>
      </c>
      <c r="L54" s="540">
        <v>8</v>
      </c>
      <c r="M54" s="540">
        <v>3.5</v>
      </c>
      <c r="N54" s="541">
        <v>0.25</v>
      </c>
      <c r="O54" s="542">
        <v>100</v>
      </c>
      <c r="P54" s="543" t="s">
        <v>207</v>
      </c>
    </row>
    <row r="55" spans="1:16" s="544" customFormat="1" x14ac:dyDescent="0.45">
      <c r="A55" s="537">
        <v>49</v>
      </c>
      <c r="B55" s="538" t="s">
        <v>152</v>
      </c>
      <c r="C55" s="539" t="s">
        <v>61</v>
      </c>
      <c r="D55" s="538" t="s">
        <v>421</v>
      </c>
      <c r="E55" s="540">
        <v>21</v>
      </c>
      <c r="F55" s="540">
        <v>8</v>
      </c>
      <c r="G55" s="540">
        <v>3.5</v>
      </c>
      <c r="H55" s="540">
        <v>23.5</v>
      </c>
      <c r="I55" s="540">
        <v>22</v>
      </c>
      <c r="J55" s="540">
        <v>0.25</v>
      </c>
      <c r="K55" s="540">
        <v>10</v>
      </c>
      <c r="L55" s="540">
        <v>8</v>
      </c>
      <c r="M55" s="540">
        <v>3.5</v>
      </c>
      <c r="N55" s="541">
        <v>0.25</v>
      </c>
      <c r="O55" s="542">
        <v>100</v>
      </c>
      <c r="P55" s="543" t="s">
        <v>207</v>
      </c>
    </row>
    <row r="56" spans="1:16" s="544" customFormat="1" x14ac:dyDescent="0.45">
      <c r="A56" s="537">
        <v>50</v>
      </c>
      <c r="B56" s="538" t="s">
        <v>152</v>
      </c>
      <c r="C56" s="539" t="s">
        <v>62</v>
      </c>
      <c r="D56" s="538" t="s">
        <v>422</v>
      </c>
      <c r="E56" s="540">
        <v>21</v>
      </c>
      <c r="F56" s="540">
        <v>8</v>
      </c>
      <c r="G56" s="540">
        <v>3.5</v>
      </c>
      <c r="H56" s="540">
        <v>23.5</v>
      </c>
      <c r="I56" s="540">
        <v>22</v>
      </c>
      <c r="J56" s="540">
        <v>0.25</v>
      </c>
      <c r="K56" s="540">
        <v>10</v>
      </c>
      <c r="L56" s="540">
        <v>8</v>
      </c>
      <c r="M56" s="540">
        <v>3.5</v>
      </c>
      <c r="N56" s="541">
        <v>0.25</v>
      </c>
      <c r="O56" s="542">
        <v>100</v>
      </c>
      <c r="P56" s="543" t="s">
        <v>207</v>
      </c>
    </row>
    <row r="57" spans="1:16" s="544" customFormat="1" x14ac:dyDescent="0.45">
      <c r="A57" s="537">
        <v>51</v>
      </c>
      <c r="B57" s="538" t="s">
        <v>152</v>
      </c>
      <c r="C57" s="539" t="s">
        <v>75</v>
      </c>
      <c r="D57" s="538" t="s">
        <v>423</v>
      </c>
      <c r="E57" s="540">
        <v>21</v>
      </c>
      <c r="F57" s="540">
        <v>8</v>
      </c>
      <c r="G57" s="540">
        <v>3.5</v>
      </c>
      <c r="H57" s="540">
        <v>23.5</v>
      </c>
      <c r="I57" s="540">
        <v>21.5</v>
      </c>
      <c r="J57" s="540">
        <v>0.25</v>
      </c>
      <c r="K57" s="540">
        <v>10</v>
      </c>
      <c r="L57" s="540">
        <v>8</v>
      </c>
      <c r="M57" s="540">
        <v>3.5</v>
      </c>
      <c r="N57" s="541">
        <v>0.25</v>
      </c>
      <c r="O57" s="542">
        <v>99.5</v>
      </c>
      <c r="P57" s="543" t="s">
        <v>207</v>
      </c>
    </row>
    <row r="58" spans="1:16" s="544" customFormat="1" x14ac:dyDescent="0.45">
      <c r="A58" s="537">
        <v>52</v>
      </c>
      <c r="B58" s="538" t="s">
        <v>152</v>
      </c>
      <c r="C58" s="539" t="s">
        <v>78</v>
      </c>
      <c r="D58" s="538" t="s">
        <v>424</v>
      </c>
      <c r="E58" s="540">
        <v>21</v>
      </c>
      <c r="F58" s="540">
        <v>8</v>
      </c>
      <c r="G58" s="540">
        <v>3.5</v>
      </c>
      <c r="H58" s="540">
        <v>23.5</v>
      </c>
      <c r="I58" s="540">
        <v>22</v>
      </c>
      <c r="J58" s="540">
        <v>0.25</v>
      </c>
      <c r="K58" s="540">
        <v>10</v>
      </c>
      <c r="L58" s="540">
        <v>8</v>
      </c>
      <c r="M58" s="540">
        <v>3.5</v>
      </c>
      <c r="N58" s="541">
        <v>0.25</v>
      </c>
      <c r="O58" s="542">
        <v>100</v>
      </c>
      <c r="P58" s="543" t="s">
        <v>207</v>
      </c>
    </row>
    <row r="59" spans="1:16" s="544" customFormat="1" x14ac:dyDescent="0.45">
      <c r="A59" s="537">
        <v>53</v>
      </c>
      <c r="B59" s="538" t="s">
        <v>142</v>
      </c>
      <c r="C59" s="539" t="s">
        <v>3</v>
      </c>
      <c r="D59" s="538" t="s">
        <v>425</v>
      </c>
      <c r="E59" s="540">
        <v>21</v>
      </c>
      <c r="F59" s="540">
        <v>8</v>
      </c>
      <c r="G59" s="540">
        <v>3.5</v>
      </c>
      <c r="H59" s="540">
        <v>23.5</v>
      </c>
      <c r="I59" s="540">
        <v>22</v>
      </c>
      <c r="J59" s="540">
        <v>0.25</v>
      </c>
      <c r="K59" s="540">
        <v>10</v>
      </c>
      <c r="L59" s="540">
        <v>8</v>
      </c>
      <c r="M59" s="540">
        <v>3.5</v>
      </c>
      <c r="N59" s="541">
        <v>0.25</v>
      </c>
      <c r="O59" s="542">
        <v>100</v>
      </c>
      <c r="P59" s="543" t="s">
        <v>207</v>
      </c>
    </row>
    <row r="60" spans="1:16" s="544" customFormat="1" x14ac:dyDescent="0.45">
      <c r="A60" s="537">
        <v>54</v>
      </c>
      <c r="B60" s="538" t="s">
        <v>142</v>
      </c>
      <c r="C60" s="539" t="s">
        <v>39</v>
      </c>
      <c r="D60" s="538" t="s">
        <v>426</v>
      </c>
      <c r="E60" s="540">
        <v>21</v>
      </c>
      <c r="F60" s="540">
        <v>8</v>
      </c>
      <c r="G60" s="540">
        <v>3.5</v>
      </c>
      <c r="H60" s="540">
        <v>23.5</v>
      </c>
      <c r="I60" s="540">
        <v>22</v>
      </c>
      <c r="J60" s="540">
        <v>0.25</v>
      </c>
      <c r="K60" s="540">
        <v>10</v>
      </c>
      <c r="L60" s="540">
        <v>8</v>
      </c>
      <c r="M60" s="540">
        <v>3.5</v>
      </c>
      <c r="N60" s="541">
        <v>0.25</v>
      </c>
      <c r="O60" s="542">
        <v>100</v>
      </c>
      <c r="P60" s="543" t="s">
        <v>207</v>
      </c>
    </row>
    <row r="61" spans="1:16" s="544" customFormat="1" x14ac:dyDescent="0.45">
      <c r="A61" s="537">
        <v>55</v>
      </c>
      <c r="B61" s="538" t="s">
        <v>142</v>
      </c>
      <c r="C61" s="539" t="s">
        <v>41</v>
      </c>
      <c r="D61" s="538" t="s">
        <v>427</v>
      </c>
      <c r="E61" s="540">
        <v>21</v>
      </c>
      <c r="F61" s="540">
        <v>8</v>
      </c>
      <c r="G61" s="540">
        <v>3.5</v>
      </c>
      <c r="H61" s="540">
        <v>23.5</v>
      </c>
      <c r="I61" s="540">
        <v>22</v>
      </c>
      <c r="J61" s="540">
        <v>0.25</v>
      </c>
      <c r="K61" s="540">
        <v>10</v>
      </c>
      <c r="L61" s="540">
        <v>8</v>
      </c>
      <c r="M61" s="540">
        <v>3.5</v>
      </c>
      <c r="N61" s="541">
        <v>0.25</v>
      </c>
      <c r="O61" s="542">
        <v>100</v>
      </c>
      <c r="P61" s="543" t="s">
        <v>207</v>
      </c>
    </row>
    <row r="62" spans="1:16" s="544" customFormat="1" x14ac:dyDescent="0.45">
      <c r="A62" s="537">
        <v>56</v>
      </c>
      <c r="B62" s="538" t="s">
        <v>142</v>
      </c>
      <c r="C62" s="539" t="s">
        <v>42</v>
      </c>
      <c r="D62" s="538" t="s">
        <v>428</v>
      </c>
      <c r="E62" s="540">
        <v>21</v>
      </c>
      <c r="F62" s="540">
        <v>8</v>
      </c>
      <c r="G62" s="540">
        <v>3.5</v>
      </c>
      <c r="H62" s="540">
        <v>23.5</v>
      </c>
      <c r="I62" s="540">
        <v>22</v>
      </c>
      <c r="J62" s="540">
        <v>0.25</v>
      </c>
      <c r="K62" s="540">
        <v>8</v>
      </c>
      <c r="L62" s="540">
        <v>8</v>
      </c>
      <c r="M62" s="540">
        <v>3.5</v>
      </c>
      <c r="N62" s="541">
        <v>0.25</v>
      </c>
      <c r="O62" s="542">
        <v>98</v>
      </c>
      <c r="P62" s="543" t="s">
        <v>207</v>
      </c>
    </row>
    <row r="63" spans="1:16" s="544" customFormat="1" x14ac:dyDescent="0.45">
      <c r="A63" s="537">
        <v>57</v>
      </c>
      <c r="B63" s="538" t="s">
        <v>142</v>
      </c>
      <c r="C63" s="539" t="s">
        <v>74</v>
      </c>
      <c r="D63" s="538" t="s">
        <v>695</v>
      </c>
      <c r="E63" s="540">
        <v>21</v>
      </c>
      <c r="F63" s="540">
        <v>8</v>
      </c>
      <c r="G63" s="540">
        <v>3.5</v>
      </c>
      <c r="H63" s="540">
        <v>23.5</v>
      </c>
      <c r="I63" s="540">
        <v>22</v>
      </c>
      <c r="J63" s="540">
        <v>0.25</v>
      </c>
      <c r="K63" s="540">
        <v>10</v>
      </c>
      <c r="L63" s="540">
        <v>8</v>
      </c>
      <c r="M63" s="540">
        <v>3.5</v>
      </c>
      <c r="N63" s="541">
        <v>0.25</v>
      </c>
      <c r="O63" s="542">
        <v>100</v>
      </c>
      <c r="P63" s="543" t="s">
        <v>207</v>
      </c>
    </row>
    <row r="64" spans="1:16" s="544" customFormat="1" x14ac:dyDescent="0.45">
      <c r="A64" s="537">
        <v>58</v>
      </c>
      <c r="B64" s="538" t="s">
        <v>142</v>
      </c>
      <c r="C64" s="539" t="s">
        <v>79</v>
      </c>
      <c r="D64" s="538" t="s">
        <v>430</v>
      </c>
      <c r="E64" s="540">
        <v>21</v>
      </c>
      <c r="F64" s="540">
        <v>8</v>
      </c>
      <c r="G64" s="540">
        <v>3.5</v>
      </c>
      <c r="H64" s="540">
        <v>23.5</v>
      </c>
      <c r="I64" s="540">
        <v>22</v>
      </c>
      <c r="J64" s="540">
        <v>0.25</v>
      </c>
      <c r="K64" s="540">
        <v>10</v>
      </c>
      <c r="L64" s="540">
        <v>8</v>
      </c>
      <c r="M64" s="540">
        <v>3.5</v>
      </c>
      <c r="N64" s="541">
        <v>0.25</v>
      </c>
      <c r="O64" s="542">
        <v>100</v>
      </c>
      <c r="P64" s="543" t="s">
        <v>207</v>
      </c>
    </row>
    <row r="65" spans="1:16" s="544" customFormat="1" x14ac:dyDescent="0.45">
      <c r="A65" s="537">
        <v>59</v>
      </c>
      <c r="B65" s="538" t="s">
        <v>142</v>
      </c>
      <c r="C65" s="539" t="s">
        <v>83</v>
      </c>
      <c r="D65" s="538" t="s">
        <v>431</v>
      </c>
      <c r="E65" s="540">
        <v>21</v>
      </c>
      <c r="F65" s="540">
        <v>8</v>
      </c>
      <c r="G65" s="540">
        <v>3.5</v>
      </c>
      <c r="H65" s="540">
        <v>23.5</v>
      </c>
      <c r="I65" s="540">
        <v>22</v>
      </c>
      <c r="J65" s="540">
        <v>0.25</v>
      </c>
      <c r="K65" s="540">
        <v>10</v>
      </c>
      <c r="L65" s="540">
        <v>8</v>
      </c>
      <c r="M65" s="540">
        <v>3.5</v>
      </c>
      <c r="N65" s="541">
        <v>0.25</v>
      </c>
      <c r="O65" s="542">
        <v>100</v>
      </c>
      <c r="P65" s="543" t="s">
        <v>207</v>
      </c>
    </row>
    <row r="66" spans="1:16" s="544" customFormat="1" x14ac:dyDescent="0.45">
      <c r="A66" s="537">
        <v>60</v>
      </c>
      <c r="B66" s="538" t="s">
        <v>142</v>
      </c>
      <c r="C66" s="539" t="s">
        <v>84</v>
      </c>
      <c r="D66" s="538" t="s">
        <v>432</v>
      </c>
      <c r="E66" s="540">
        <v>21</v>
      </c>
      <c r="F66" s="540">
        <v>8</v>
      </c>
      <c r="G66" s="540">
        <v>3.5</v>
      </c>
      <c r="H66" s="540">
        <v>23.5</v>
      </c>
      <c r="I66" s="540">
        <v>22</v>
      </c>
      <c r="J66" s="540">
        <v>0.25</v>
      </c>
      <c r="K66" s="540">
        <v>10</v>
      </c>
      <c r="L66" s="540">
        <v>8</v>
      </c>
      <c r="M66" s="540">
        <v>3.5</v>
      </c>
      <c r="N66" s="541">
        <v>0.25</v>
      </c>
      <c r="O66" s="542">
        <v>100</v>
      </c>
      <c r="P66" s="543" t="s">
        <v>207</v>
      </c>
    </row>
    <row r="67" spans="1:16" s="544" customFormat="1" x14ac:dyDescent="0.45">
      <c r="A67" s="537">
        <v>61</v>
      </c>
      <c r="B67" s="538" t="s">
        <v>142</v>
      </c>
      <c r="C67" s="539" t="s">
        <v>85</v>
      </c>
      <c r="D67" s="538" t="s">
        <v>433</v>
      </c>
      <c r="E67" s="540">
        <v>21</v>
      </c>
      <c r="F67" s="540">
        <v>8</v>
      </c>
      <c r="G67" s="540">
        <v>3.5</v>
      </c>
      <c r="H67" s="540">
        <v>23.5</v>
      </c>
      <c r="I67" s="540">
        <v>22</v>
      </c>
      <c r="J67" s="540">
        <v>0.25</v>
      </c>
      <c r="K67" s="540">
        <v>10</v>
      </c>
      <c r="L67" s="540">
        <v>8</v>
      </c>
      <c r="M67" s="540">
        <v>3.5</v>
      </c>
      <c r="N67" s="541">
        <v>0.25</v>
      </c>
      <c r="O67" s="542">
        <v>100</v>
      </c>
      <c r="P67" s="543" t="s">
        <v>207</v>
      </c>
    </row>
    <row r="68" spans="1:16" s="544" customFormat="1" x14ac:dyDescent="0.45">
      <c r="A68" s="537">
        <v>62</v>
      </c>
      <c r="B68" s="538" t="s">
        <v>98</v>
      </c>
      <c r="C68" s="539" t="s">
        <v>1</v>
      </c>
      <c r="D68" s="538" t="s">
        <v>434</v>
      </c>
      <c r="E68" s="540">
        <v>21</v>
      </c>
      <c r="F68" s="540">
        <v>8</v>
      </c>
      <c r="G68" s="540">
        <v>3.5</v>
      </c>
      <c r="H68" s="540">
        <v>23.5</v>
      </c>
      <c r="I68" s="540">
        <v>22</v>
      </c>
      <c r="J68" s="540">
        <v>0.25</v>
      </c>
      <c r="K68" s="540">
        <v>8</v>
      </c>
      <c r="L68" s="540">
        <v>8</v>
      </c>
      <c r="M68" s="540">
        <v>3.5</v>
      </c>
      <c r="N68" s="541">
        <v>0.25</v>
      </c>
      <c r="O68" s="542">
        <v>98</v>
      </c>
      <c r="P68" s="543" t="s">
        <v>207</v>
      </c>
    </row>
    <row r="69" spans="1:16" s="544" customFormat="1" x14ac:dyDescent="0.45">
      <c r="A69" s="537">
        <v>63</v>
      </c>
      <c r="B69" s="538" t="s">
        <v>98</v>
      </c>
      <c r="C69" s="539" t="s">
        <v>6</v>
      </c>
      <c r="D69" s="538" t="s">
        <v>435</v>
      </c>
      <c r="E69" s="540">
        <v>21</v>
      </c>
      <c r="F69" s="540">
        <v>8</v>
      </c>
      <c r="G69" s="540">
        <v>3.5</v>
      </c>
      <c r="H69" s="540">
        <v>23.5</v>
      </c>
      <c r="I69" s="540">
        <v>22</v>
      </c>
      <c r="J69" s="540">
        <v>0.25</v>
      </c>
      <c r="K69" s="540">
        <v>10</v>
      </c>
      <c r="L69" s="540">
        <v>8</v>
      </c>
      <c r="M69" s="540">
        <v>3.5</v>
      </c>
      <c r="N69" s="541">
        <v>0.25</v>
      </c>
      <c r="O69" s="542">
        <v>100</v>
      </c>
      <c r="P69" s="543" t="s">
        <v>207</v>
      </c>
    </row>
    <row r="70" spans="1:16" s="544" customFormat="1" x14ac:dyDescent="0.45">
      <c r="A70" s="537">
        <v>64</v>
      </c>
      <c r="B70" s="538" t="s">
        <v>98</v>
      </c>
      <c r="C70" s="539" t="s">
        <v>7</v>
      </c>
      <c r="D70" s="538" t="s">
        <v>436</v>
      </c>
      <c r="E70" s="540">
        <v>21</v>
      </c>
      <c r="F70" s="540">
        <v>8</v>
      </c>
      <c r="G70" s="540">
        <v>3.5</v>
      </c>
      <c r="H70" s="540">
        <v>23.5</v>
      </c>
      <c r="I70" s="540">
        <v>22</v>
      </c>
      <c r="J70" s="540">
        <v>0.25</v>
      </c>
      <c r="K70" s="540">
        <v>10</v>
      </c>
      <c r="L70" s="540">
        <v>8</v>
      </c>
      <c r="M70" s="540">
        <v>3.5</v>
      </c>
      <c r="N70" s="541">
        <v>0.25</v>
      </c>
      <c r="O70" s="542">
        <v>100</v>
      </c>
      <c r="P70" s="543" t="s">
        <v>207</v>
      </c>
    </row>
    <row r="71" spans="1:16" s="544" customFormat="1" x14ac:dyDescent="0.45">
      <c r="A71" s="537">
        <v>65</v>
      </c>
      <c r="B71" s="538" t="s">
        <v>98</v>
      </c>
      <c r="C71" s="539" t="s">
        <v>8</v>
      </c>
      <c r="D71" s="538" t="s">
        <v>437</v>
      </c>
      <c r="E71" s="540">
        <v>21</v>
      </c>
      <c r="F71" s="540">
        <v>8</v>
      </c>
      <c r="G71" s="540">
        <v>3.5</v>
      </c>
      <c r="H71" s="540">
        <v>23.5</v>
      </c>
      <c r="I71" s="540">
        <v>22</v>
      </c>
      <c r="J71" s="540">
        <v>0.25</v>
      </c>
      <c r="K71" s="540">
        <v>10</v>
      </c>
      <c r="L71" s="540">
        <v>8</v>
      </c>
      <c r="M71" s="540">
        <v>3.5</v>
      </c>
      <c r="N71" s="541">
        <v>0.25</v>
      </c>
      <c r="O71" s="542">
        <v>100</v>
      </c>
      <c r="P71" s="543" t="s">
        <v>207</v>
      </c>
    </row>
    <row r="72" spans="1:16" s="544" customFormat="1" x14ac:dyDescent="0.45">
      <c r="A72" s="537">
        <v>66</v>
      </c>
      <c r="B72" s="538" t="s">
        <v>98</v>
      </c>
      <c r="C72" s="539" t="s">
        <v>9</v>
      </c>
      <c r="D72" s="538" t="s">
        <v>438</v>
      </c>
      <c r="E72" s="540">
        <v>21</v>
      </c>
      <c r="F72" s="540">
        <v>8</v>
      </c>
      <c r="G72" s="540">
        <v>3.5</v>
      </c>
      <c r="H72" s="540">
        <v>23.5</v>
      </c>
      <c r="I72" s="540">
        <v>22</v>
      </c>
      <c r="J72" s="540">
        <v>0.25</v>
      </c>
      <c r="K72" s="540">
        <v>10</v>
      </c>
      <c r="L72" s="540">
        <v>8</v>
      </c>
      <c r="M72" s="540">
        <v>3.5</v>
      </c>
      <c r="N72" s="541">
        <v>0.25</v>
      </c>
      <c r="O72" s="542">
        <v>100</v>
      </c>
      <c r="P72" s="543" t="s">
        <v>207</v>
      </c>
    </row>
    <row r="73" spans="1:16" s="544" customFormat="1" x14ac:dyDescent="0.45">
      <c r="A73" s="537">
        <v>67</v>
      </c>
      <c r="B73" s="538" t="s">
        <v>98</v>
      </c>
      <c r="C73" s="539" t="s">
        <v>80</v>
      </c>
      <c r="D73" s="538" t="s">
        <v>439</v>
      </c>
      <c r="E73" s="540">
        <v>21</v>
      </c>
      <c r="F73" s="540">
        <v>8</v>
      </c>
      <c r="G73" s="540">
        <v>3.5</v>
      </c>
      <c r="H73" s="540">
        <v>23.5</v>
      </c>
      <c r="I73" s="540">
        <v>22</v>
      </c>
      <c r="J73" s="540">
        <v>0.25</v>
      </c>
      <c r="K73" s="540">
        <v>10</v>
      </c>
      <c r="L73" s="540">
        <v>8</v>
      </c>
      <c r="M73" s="540">
        <v>3.5</v>
      </c>
      <c r="N73" s="541">
        <v>0.25</v>
      </c>
      <c r="O73" s="542">
        <v>100</v>
      </c>
      <c r="P73" s="543" t="s">
        <v>207</v>
      </c>
    </row>
    <row r="74" spans="1:16" s="544" customFormat="1" x14ac:dyDescent="0.45">
      <c r="A74" s="537">
        <v>68</v>
      </c>
      <c r="B74" s="538" t="s">
        <v>105</v>
      </c>
      <c r="C74" s="539" t="s">
        <v>0</v>
      </c>
      <c r="D74" s="538" t="s">
        <v>440</v>
      </c>
      <c r="E74" s="540">
        <v>21</v>
      </c>
      <c r="F74" s="540">
        <v>8</v>
      </c>
      <c r="G74" s="540">
        <v>3.5</v>
      </c>
      <c r="H74" s="540">
        <v>23.5</v>
      </c>
      <c r="I74" s="540">
        <v>22</v>
      </c>
      <c r="J74" s="540">
        <v>0.25</v>
      </c>
      <c r="K74" s="540">
        <v>8</v>
      </c>
      <c r="L74" s="540">
        <v>8</v>
      </c>
      <c r="M74" s="540">
        <v>3.5</v>
      </c>
      <c r="N74" s="541">
        <v>0.25</v>
      </c>
      <c r="O74" s="542">
        <v>98</v>
      </c>
      <c r="P74" s="543" t="s">
        <v>207</v>
      </c>
    </row>
    <row r="75" spans="1:16" s="544" customFormat="1" x14ac:dyDescent="0.45">
      <c r="A75" s="537">
        <v>69</v>
      </c>
      <c r="B75" s="538" t="s">
        <v>105</v>
      </c>
      <c r="C75" s="539" t="s">
        <v>10</v>
      </c>
      <c r="D75" s="538" t="s">
        <v>441</v>
      </c>
      <c r="E75" s="540">
        <v>21</v>
      </c>
      <c r="F75" s="540">
        <v>8</v>
      </c>
      <c r="G75" s="540">
        <v>3.5</v>
      </c>
      <c r="H75" s="540">
        <v>23.5</v>
      </c>
      <c r="I75" s="540">
        <v>22</v>
      </c>
      <c r="J75" s="540">
        <v>0.25</v>
      </c>
      <c r="K75" s="540">
        <v>9</v>
      </c>
      <c r="L75" s="540">
        <v>8</v>
      </c>
      <c r="M75" s="540">
        <v>3.5</v>
      </c>
      <c r="N75" s="541">
        <v>0.25</v>
      </c>
      <c r="O75" s="542">
        <v>99</v>
      </c>
      <c r="P75" s="543" t="s">
        <v>207</v>
      </c>
    </row>
    <row r="76" spans="1:16" s="544" customFormat="1" x14ac:dyDescent="0.45">
      <c r="A76" s="537">
        <v>70</v>
      </c>
      <c r="B76" s="538" t="s">
        <v>105</v>
      </c>
      <c r="C76" s="539" t="s">
        <v>11</v>
      </c>
      <c r="D76" s="538" t="s">
        <v>442</v>
      </c>
      <c r="E76" s="540">
        <v>21</v>
      </c>
      <c r="F76" s="540">
        <v>8</v>
      </c>
      <c r="G76" s="540">
        <v>3.5</v>
      </c>
      <c r="H76" s="540">
        <v>23.5</v>
      </c>
      <c r="I76" s="540">
        <v>22</v>
      </c>
      <c r="J76" s="540">
        <v>0.25</v>
      </c>
      <c r="K76" s="540">
        <v>10</v>
      </c>
      <c r="L76" s="540">
        <v>8</v>
      </c>
      <c r="M76" s="540">
        <v>3.5</v>
      </c>
      <c r="N76" s="541">
        <v>0.25</v>
      </c>
      <c r="O76" s="542">
        <v>100</v>
      </c>
      <c r="P76" s="543" t="s">
        <v>207</v>
      </c>
    </row>
    <row r="77" spans="1:16" s="544" customFormat="1" x14ac:dyDescent="0.45">
      <c r="A77" s="537">
        <v>71</v>
      </c>
      <c r="B77" s="538" t="s">
        <v>105</v>
      </c>
      <c r="C77" s="539" t="s">
        <v>12</v>
      </c>
      <c r="D77" s="538" t="s">
        <v>443</v>
      </c>
      <c r="E77" s="540">
        <v>21</v>
      </c>
      <c r="F77" s="540">
        <v>8</v>
      </c>
      <c r="G77" s="540">
        <v>3.5</v>
      </c>
      <c r="H77" s="540">
        <v>23.5</v>
      </c>
      <c r="I77" s="540">
        <v>21.5</v>
      </c>
      <c r="J77" s="540">
        <v>0.25</v>
      </c>
      <c r="K77" s="540">
        <v>9</v>
      </c>
      <c r="L77" s="540">
        <v>8</v>
      </c>
      <c r="M77" s="540">
        <v>3.5</v>
      </c>
      <c r="N77" s="541">
        <v>0.25</v>
      </c>
      <c r="O77" s="542">
        <v>98.5</v>
      </c>
      <c r="P77" s="543" t="s">
        <v>207</v>
      </c>
    </row>
    <row r="78" spans="1:16" s="544" customFormat="1" x14ac:dyDescent="0.45">
      <c r="A78" s="537">
        <v>72</v>
      </c>
      <c r="B78" s="538" t="s">
        <v>105</v>
      </c>
      <c r="C78" s="539" t="s">
        <v>13</v>
      </c>
      <c r="D78" s="538" t="s">
        <v>444</v>
      </c>
      <c r="E78" s="540">
        <v>21</v>
      </c>
      <c r="F78" s="540">
        <v>8</v>
      </c>
      <c r="G78" s="540">
        <v>3.5</v>
      </c>
      <c r="H78" s="540">
        <v>23.5</v>
      </c>
      <c r="I78" s="540">
        <v>22</v>
      </c>
      <c r="J78" s="540">
        <v>0.25</v>
      </c>
      <c r="K78" s="540">
        <v>10</v>
      </c>
      <c r="L78" s="540">
        <v>8</v>
      </c>
      <c r="M78" s="540">
        <v>3.5</v>
      </c>
      <c r="N78" s="541">
        <v>0.25</v>
      </c>
      <c r="O78" s="542">
        <v>100</v>
      </c>
      <c r="P78" s="543" t="s">
        <v>207</v>
      </c>
    </row>
    <row r="79" spans="1:16" s="544" customFormat="1" x14ac:dyDescent="0.45">
      <c r="A79" s="537">
        <v>73</v>
      </c>
      <c r="B79" s="538" t="s">
        <v>105</v>
      </c>
      <c r="C79" s="539" t="s">
        <v>14</v>
      </c>
      <c r="D79" s="538" t="s">
        <v>445</v>
      </c>
      <c r="E79" s="540">
        <v>21</v>
      </c>
      <c r="F79" s="540">
        <v>8</v>
      </c>
      <c r="G79" s="540">
        <v>3.5</v>
      </c>
      <c r="H79" s="540">
        <v>23.5</v>
      </c>
      <c r="I79" s="540">
        <v>22</v>
      </c>
      <c r="J79" s="540">
        <v>0.25</v>
      </c>
      <c r="K79" s="540">
        <v>10</v>
      </c>
      <c r="L79" s="540">
        <v>8</v>
      </c>
      <c r="M79" s="540">
        <v>3.5</v>
      </c>
      <c r="N79" s="541">
        <v>0.25</v>
      </c>
      <c r="O79" s="542">
        <v>100</v>
      </c>
      <c r="P79" s="543" t="s">
        <v>207</v>
      </c>
    </row>
    <row r="80" spans="1:16" s="544" customFormat="1" x14ac:dyDescent="0.45">
      <c r="A80" s="537">
        <v>74</v>
      </c>
      <c r="B80" s="538" t="s">
        <v>105</v>
      </c>
      <c r="C80" s="539" t="s">
        <v>15</v>
      </c>
      <c r="D80" s="538" t="s">
        <v>446</v>
      </c>
      <c r="E80" s="540">
        <v>21</v>
      </c>
      <c r="F80" s="540">
        <v>8</v>
      </c>
      <c r="G80" s="540">
        <v>3.5</v>
      </c>
      <c r="H80" s="540">
        <v>23.5</v>
      </c>
      <c r="I80" s="540">
        <v>22</v>
      </c>
      <c r="J80" s="540">
        <v>0.25</v>
      </c>
      <c r="K80" s="540">
        <v>10</v>
      </c>
      <c r="L80" s="540">
        <v>8</v>
      </c>
      <c r="M80" s="540">
        <v>3.5</v>
      </c>
      <c r="N80" s="541">
        <v>0.25</v>
      </c>
      <c r="O80" s="542">
        <v>100</v>
      </c>
      <c r="P80" s="543" t="s">
        <v>207</v>
      </c>
    </row>
    <row r="81" spans="1:16" s="544" customFormat="1" x14ac:dyDescent="0.45">
      <c r="A81" s="537">
        <v>75</v>
      </c>
      <c r="B81" s="538" t="s">
        <v>105</v>
      </c>
      <c r="C81" s="539" t="s">
        <v>16</v>
      </c>
      <c r="D81" s="538" t="s">
        <v>447</v>
      </c>
      <c r="E81" s="540">
        <v>21</v>
      </c>
      <c r="F81" s="540">
        <v>8</v>
      </c>
      <c r="G81" s="540">
        <v>3.5</v>
      </c>
      <c r="H81" s="540">
        <v>23.5</v>
      </c>
      <c r="I81" s="540">
        <v>22</v>
      </c>
      <c r="J81" s="540">
        <v>0.25</v>
      </c>
      <c r="K81" s="540">
        <v>10</v>
      </c>
      <c r="L81" s="540">
        <v>8</v>
      </c>
      <c r="M81" s="540">
        <v>3.5</v>
      </c>
      <c r="N81" s="541">
        <v>0.25</v>
      </c>
      <c r="O81" s="542">
        <v>100</v>
      </c>
      <c r="P81" s="543" t="s">
        <v>207</v>
      </c>
    </row>
    <row r="82" spans="1:16" s="544" customFormat="1" x14ac:dyDescent="0.45">
      <c r="A82" s="537">
        <v>76</v>
      </c>
      <c r="B82" s="538" t="s">
        <v>105</v>
      </c>
      <c r="C82" s="539" t="s">
        <v>17</v>
      </c>
      <c r="D82" s="538" t="s">
        <v>448</v>
      </c>
      <c r="E82" s="540">
        <v>21</v>
      </c>
      <c r="F82" s="540">
        <v>8</v>
      </c>
      <c r="G82" s="540">
        <v>3.5</v>
      </c>
      <c r="H82" s="540">
        <v>23.5</v>
      </c>
      <c r="I82" s="540">
        <v>22</v>
      </c>
      <c r="J82" s="540">
        <v>0.25</v>
      </c>
      <c r="K82" s="540">
        <v>10</v>
      </c>
      <c r="L82" s="540">
        <v>8</v>
      </c>
      <c r="M82" s="540">
        <v>3.5</v>
      </c>
      <c r="N82" s="541">
        <v>0.25</v>
      </c>
      <c r="O82" s="542">
        <v>100</v>
      </c>
      <c r="P82" s="543" t="s">
        <v>207</v>
      </c>
    </row>
    <row r="83" spans="1:16" s="544" customFormat="1" x14ac:dyDescent="0.45">
      <c r="A83" s="537">
        <v>77</v>
      </c>
      <c r="B83" s="538" t="s">
        <v>105</v>
      </c>
      <c r="C83" s="539" t="s">
        <v>18</v>
      </c>
      <c r="D83" s="538" t="s">
        <v>449</v>
      </c>
      <c r="E83" s="540">
        <v>21</v>
      </c>
      <c r="F83" s="540">
        <v>8</v>
      </c>
      <c r="G83" s="540">
        <v>3.5</v>
      </c>
      <c r="H83" s="540">
        <v>23.5</v>
      </c>
      <c r="I83" s="540">
        <v>22</v>
      </c>
      <c r="J83" s="540">
        <v>0.25</v>
      </c>
      <c r="K83" s="540">
        <v>10</v>
      </c>
      <c r="L83" s="540">
        <v>8</v>
      </c>
      <c r="M83" s="540">
        <v>3.5</v>
      </c>
      <c r="N83" s="541">
        <v>0.25</v>
      </c>
      <c r="O83" s="542">
        <v>100</v>
      </c>
      <c r="P83" s="543" t="s">
        <v>207</v>
      </c>
    </row>
    <row r="84" spans="1:16" s="544" customFormat="1" x14ac:dyDescent="0.45">
      <c r="A84" s="537">
        <v>78</v>
      </c>
      <c r="B84" s="538" t="s">
        <v>105</v>
      </c>
      <c r="C84" s="539" t="s">
        <v>19</v>
      </c>
      <c r="D84" s="538" t="s">
        <v>450</v>
      </c>
      <c r="E84" s="540">
        <v>21</v>
      </c>
      <c r="F84" s="540">
        <v>8</v>
      </c>
      <c r="G84" s="540">
        <v>3.5</v>
      </c>
      <c r="H84" s="540">
        <v>23.5</v>
      </c>
      <c r="I84" s="540">
        <v>22</v>
      </c>
      <c r="J84" s="540">
        <v>0.25</v>
      </c>
      <c r="K84" s="540">
        <v>10</v>
      </c>
      <c r="L84" s="540">
        <v>8</v>
      </c>
      <c r="M84" s="540">
        <v>3.5</v>
      </c>
      <c r="N84" s="541">
        <v>0.25</v>
      </c>
      <c r="O84" s="542">
        <v>100</v>
      </c>
      <c r="P84" s="543" t="s">
        <v>207</v>
      </c>
    </row>
    <row r="85" spans="1:16" s="544" customFormat="1" x14ac:dyDescent="0.45">
      <c r="A85" s="537">
        <v>79</v>
      </c>
      <c r="B85" s="538" t="s">
        <v>105</v>
      </c>
      <c r="C85" s="539" t="s">
        <v>20</v>
      </c>
      <c r="D85" s="538" t="s">
        <v>451</v>
      </c>
      <c r="E85" s="540">
        <v>21</v>
      </c>
      <c r="F85" s="540">
        <v>8</v>
      </c>
      <c r="G85" s="540">
        <v>3.5</v>
      </c>
      <c r="H85" s="540">
        <v>23.5</v>
      </c>
      <c r="I85" s="540">
        <v>22</v>
      </c>
      <c r="J85" s="540">
        <v>0.25</v>
      </c>
      <c r="K85" s="540">
        <v>10</v>
      </c>
      <c r="L85" s="540">
        <v>8</v>
      </c>
      <c r="M85" s="540">
        <v>3.5</v>
      </c>
      <c r="N85" s="541">
        <v>0.25</v>
      </c>
      <c r="O85" s="542">
        <v>100</v>
      </c>
      <c r="P85" s="543" t="s">
        <v>207</v>
      </c>
    </row>
    <row r="86" spans="1:16" s="544" customFormat="1" x14ac:dyDescent="0.45">
      <c r="A86" s="537">
        <v>80</v>
      </c>
      <c r="B86" s="538" t="s">
        <v>105</v>
      </c>
      <c r="C86" s="539" t="s">
        <v>21</v>
      </c>
      <c r="D86" s="538" t="s">
        <v>452</v>
      </c>
      <c r="E86" s="540">
        <v>21</v>
      </c>
      <c r="F86" s="540">
        <v>8</v>
      </c>
      <c r="G86" s="540">
        <v>3.5</v>
      </c>
      <c r="H86" s="540">
        <v>23.5</v>
      </c>
      <c r="I86" s="540">
        <v>22</v>
      </c>
      <c r="J86" s="540">
        <v>0.25</v>
      </c>
      <c r="K86" s="540">
        <v>10</v>
      </c>
      <c r="L86" s="540">
        <v>8</v>
      </c>
      <c r="M86" s="540">
        <v>3.5</v>
      </c>
      <c r="N86" s="541">
        <v>0.25</v>
      </c>
      <c r="O86" s="542">
        <v>100</v>
      </c>
      <c r="P86" s="543" t="s">
        <v>207</v>
      </c>
    </row>
    <row r="87" spans="1:16" s="544" customFormat="1" x14ac:dyDescent="0.45">
      <c r="A87" s="537">
        <v>81</v>
      </c>
      <c r="B87" s="538" t="s">
        <v>105</v>
      </c>
      <c r="C87" s="539" t="s">
        <v>22</v>
      </c>
      <c r="D87" s="538" t="s">
        <v>453</v>
      </c>
      <c r="E87" s="540">
        <v>21</v>
      </c>
      <c r="F87" s="540">
        <v>8</v>
      </c>
      <c r="G87" s="540">
        <v>3.5</v>
      </c>
      <c r="H87" s="540">
        <v>23.5</v>
      </c>
      <c r="I87" s="540">
        <v>22</v>
      </c>
      <c r="J87" s="540">
        <v>0.25</v>
      </c>
      <c r="K87" s="540">
        <v>10</v>
      </c>
      <c r="L87" s="540">
        <v>8</v>
      </c>
      <c r="M87" s="540">
        <v>3.5</v>
      </c>
      <c r="N87" s="541">
        <v>0.25</v>
      </c>
      <c r="O87" s="542">
        <v>100</v>
      </c>
      <c r="P87" s="543" t="s">
        <v>207</v>
      </c>
    </row>
    <row r="88" spans="1:16" s="544" customFormat="1" x14ac:dyDescent="0.45">
      <c r="A88" s="537">
        <v>82</v>
      </c>
      <c r="B88" s="538" t="s">
        <v>105</v>
      </c>
      <c r="C88" s="539" t="s">
        <v>23</v>
      </c>
      <c r="D88" s="538" t="s">
        <v>454</v>
      </c>
      <c r="E88" s="540">
        <v>21</v>
      </c>
      <c r="F88" s="540">
        <v>8</v>
      </c>
      <c r="G88" s="540">
        <v>3.5</v>
      </c>
      <c r="H88" s="540">
        <v>23.5</v>
      </c>
      <c r="I88" s="540">
        <v>22</v>
      </c>
      <c r="J88" s="540">
        <v>0.25</v>
      </c>
      <c r="K88" s="540">
        <v>10</v>
      </c>
      <c r="L88" s="540">
        <v>8</v>
      </c>
      <c r="M88" s="540">
        <v>3.25</v>
      </c>
      <c r="N88" s="541">
        <v>0.25</v>
      </c>
      <c r="O88" s="542">
        <v>99.75</v>
      </c>
      <c r="P88" s="543" t="s">
        <v>207</v>
      </c>
    </row>
    <row r="89" spans="1:16" s="544" customFormat="1" x14ac:dyDescent="0.45">
      <c r="A89" s="537">
        <v>83</v>
      </c>
      <c r="B89" s="538" t="s">
        <v>105</v>
      </c>
      <c r="C89" s="539" t="s">
        <v>24</v>
      </c>
      <c r="D89" s="538" t="s">
        <v>455</v>
      </c>
      <c r="E89" s="540">
        <v>21</v>
      </c>
      <c r="F89" s="540">
        <v>8</v>
      </c>
      <c r="G89" s="540">
        <v>3.5</v>
      </c>
      <c r="H89" s="540">
        <v>23.5</v>
      </c>
      <c r="I89" s="540">
        <v>22</v>
      </c>
      <c r="J89" s="540">
        <v>0.25</v>
      </c>
      <c r="K89" s="540">
        <v>10</v>
      </c>
      <c r="L89" s="540">
        <v>8</v>
      </c>
      <c r="M89" s="540">
        <v>3.5</v>
      </c>
      <c r="N89" s="541">
        <v>0.25</v>
      </c>
      <c r="O89" s="542">
        <v>100</v>
      </c>
      <c r="P89" s="543" t="s">
        <v>207</v>
      </c>
    </row>
    <row r="90" spans="1:16" s="544" customFormat="1" x14ac:dyDescent="0.45">
      <c r="A90" s="537">
        <v>84</v>
      </c>
      <c r="B90" s="538" t="s">
        <v>105</v>
      </c>
      <c r="C90" s="539" t="s">
        <v>25</v>
      </c>
      <c r="D90" s="538" t="s">
        <v>456</v>
      </c>
      <c r="E90" s="540">
        <v>21</v>
      </c>
      <c r="F90" s="540">
        <v>8</v>
      </c>
      <c r="G90" s="540">
        <v>3.5</v>
      </c>
      <c r="H90" s="540">
        <v>23.5</v>
      </c>
      <c r="I90" s="540">
        <v>22</v>
      </c>
      <c r="J90" s="540">
        <v>0.25</v>
      </c>
      <c r="K90" s="540">
        <v>10</v>
      </c>
      <c r="L90" s="540">
        <v>8</v>
      </c>
      <c r="M90" s="540">
        <v>3.5</v>
      </c>
      <c r="N90" s="541">
        <v>0.25</v>
      </c>
      <c r="O90" s="542">
        <v>100</v>
      </c>
      <c r="P90" s="543" t="s">
        <v>207</v>
      </c>
    </row>
    <row r="91" spans="1:16" x14ac:dyDescent="0.45">
      <c r="A91" s="537">
        <v>85</v>
      </c>
      <c r="B91" s="538" t="s">
        <v>105</v>
      </c>
      <c r="C91" s="539" t="s">
        <v>26</v>
      </c>
      <c r="D91" s="538" t="s">
        <v>457</v>
      </c>
      <c r="E91" s="540">
        <v>21</v>
      </c>
      <c r="F91" s="540">
        <v>8</v>
      </c>
      <c r="G91" s="540">
        <v>3.5</v>
      </c>
      <c r="H91" s="540">
        <v>23.5</v>
      </c>
      <c r="I91" s="540">
        <v>22</v>
      </c>
      <c r="J91" s="540">
        <v>0.25</v>
      </c>
      <c r="K91" s="540">
        <v>10</v>
      </c>
      <c r="L91" s="540">
        <v>8</v>
      </c>
      <c r="M91" s="540">
        <v>3.5</v>
      </c>
      <c r="N91" s="541">
        <v>0.25</v>
      </c>
      <c r="O91" s="542">
        <v>100</v>
      </c>
      <c r="P91" s="543" t="s">
        <v>207</v>
      </c>
    </row>
    <row r="92" spans="1:16" x14ac:dyDescent="0.45">
      <c r="A92" s="537">
        <v>86</v>
      </c>
      <c r="B92" s="538" t="s">
        <v>105</v>
      </c>
      <c r="C92" s="539" t="s">
        <v>72</v>
      </c>
      <c r="D92" s="538" t="s">
        <v>458</v>
      </c>
      <c r="E92" s="540">
        <v>21</v>
      </c>
      <c r="F92" s="540">
        <v>8</v>
      </c>
      <c r="G92" s="540">
        <v>3.5</v>
      </c>
      <c r="H92" s="540">
        <v>23.5</v>
      </c>
      <c r="I92" s="540">
        <v>22</v>
      </c>
      <c r="J92" s="540">
        <v>0.25</v>
      </c>
      <c r="K92" s="540">
        <v>10</v>
      </c>
      <c r="L92" s="540">
        <v>8</v>
      </c>
      <c r="M92" s="540">
        <v>3.5</v>
      </c>
      <c r="N92" s="541">
        <v>0.25</v>
      </c>
      <c r="O92" s="542">
        <v>100</v>
      </c>
      <c r="P92" s="543" t="s">
        <v>207</v>
      </c>
    </row>
    <row r="93" spans="1:16" x14ac:dyDescent="0.45">
      <c r="A93" s="537">
        <v>87</v>
      </c>
      <c r="B93" s="538" t="s">
        <v>105</v>
      </c>
      <c r="C93" s="539" t="s">
        <v>81</v>
      </c>
      <c r="D93" s="538" t="s">
        <v>459</v>
      </c>
      <c r="E93" s="540">
        <v>21</v>
      </c>
      <c r="F93" s="540">
        <v>8</v>
      </c>
      <c r="G93" s="540">
        <v>3.5</v>
      </c>
      <c r="H93" s="540">
        <v>23.5</v>
      </c>
      <c r="I93" s="540">
        <v>22</v>
      </c>
      <c r="J93" s="540">
        <v>0.25</v>
      </c>
      <c r="K93" s="540">
        <v>10</v>
      </c>
      <c r="L93" s="540">
        <v>8</v>
      </c>
      <c r="M93" s="540">
        <v>3.5</v>
      </c>
      <c r="N93" s="541">
        <v>0.25</v>
      </c>
      <c r="O93" s="542">
        <v>100</v>
      </c>
      <c r="P93" s="543" t="s">
        <v>207</v>
      </c>
    </row>
    <row r="94" spans="1:16" x14ac:dyDescent="0.45">
      <c r="A94" s="537">
        <v>88</v>
      </c>
      <c r="B94" s="538" t="s">
        <v>105</v>
      </c>
      <c r="C94" s="539" t="s">
        <v>82</v>
      </c>
      <c r="D94" s="538" t="s">
        <v>460</v>
      </c>
      <c r="E94" s="540">
        <v>21</v>
      </c>
      <c r="F94" s="540">
        <v>8</v>
      </c>
      <c r="G94" s="540">
        <v>3.5</v>
      </c>
      <c r="H94" s="540">
        <v>23.5</v>
      </c>
      <c r="I94" s="540">
        <v>22</v>
      </c>
      <c r="J94" s="540">
        <v>0.25</v>
      </c>
      <c r="K94" s="540">
        <v>8</v>
      </c>
      <c r="L94" s="540">
        <v>8</v>
      </c>
      <c r="M94" s="540">
        <v>3.5</v>
      </c>
      <c r="N94" s="541">
        <v>0.25</v>
      </c>
      <c r="O94" s="542">
        <v>98</v>
      </c>
      <c r="P94" s="543" t="s">
        <v>207</v>
      </c>
    </row>
    <row r="95" spans="1:16" ht="30.6" x14ac:dyDescent="0.55000000000000004">
      <c r="A95" s="545"/>
      <c r="B95" s="545"/>
      <c r="C95" s="545"/>
      <c r="D95" s="545" t="s">
        <v>696</v>
      </c>
      <c r="E95" s="546">
        <f>AVERAGE(E7:E94)</f>
        <v>21</v>
      </c>
      <c r="F95" s="546">
        <f t="shared" ref="F95:O95" si="0">AVERAGE(F7:F94)</f>
        <v>8</v>
      </c>
      <c r="G95" s="546">
        <f t="shared" si="0"/>
        <v>3.5</v>
      </c>
      <c r="H95" s="546">
        <f t="shared" si="0"/>
        <v>23.5</v>
      </c>
      <c r="I95" s="546">
        <f t="shared" si="0"/>
        <v>21.988636363636363</v>
      </c>
      <c r="J95" s="546">
        <f t="shared" si="0"/>
        <v>0.25</v>
      </c>
      <c r="K95" s="546">
        <f t="shared" si="0"/>
        <v>9.795454545454545</v>
      </c>
      <c r="L95" s="546">
        <f t="shared" si="0"/>
        <v>7.9886363636363633</v>
      </c>
      <c r="M95" s="546">
        <f t="shared" si="0"/>
        <v>3.4914772727272729</v>
      </c>
      <c r="N95" s="546">
        <f t="shared" si="0"/>
        <v>0.24715909090909091</v>
      </c>
      <c r="O95" s="546">
        <f t="shared" si="0"/>
        <v>99.76136363636364</v>
      </c>
      <c r="P95" s="545"/>
    </row>
  </sheetData>
  <mergeCells count="8">
    <mergeCell ref="M1:P1"/>
    <mergeCell ref="A2:P2"/>
    <mergeCell ref="A3:A6"/>
    <mergeCell ref="B3:B6"/>
    <mergeCell ref="C3:C6"/>
    <mergeCell ref="D3:D6"/>
    <mergeCell ref="O3:O4"/>
    <mergeCell ref="P3:P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2D6E5-B146-4109-8E94-F71209CEC5CB}">
  <dimension ref="A2:G16"/>
  <sheetViews>
    <sheetView zoomScale="60" zoomScaleNormal="60" workbookViewId="0">
      <selection activeCell="L10" sqref="L10"/>
    </sheetView>
  </sheetViews>
  <sheetFormatPr defaultColWidth="9.09765625" defaultRowHeight="32.4" x14ac:dyDescent="0.9"/>
  <cols>
    <col min="1" max="1" width="20" style="168" customWidth="1"/>
    <col min="2" max="3" width="24" style="202" customWidth="1"/>
    <col min="4" max="5" width="29.09765625" style="168" customWidth="1"/>
    <col min="6" max="7" width="24" style="168" customWidth="1"/>
    <col min="8" max="16384" width="9.09765625" style="168"/>
  </cols>
  <sheetData>
    <row r="2" spans="1:7" ht="39.6" x14ac:dyDescent="0.9">
      <c r="A2" s="276" t="s">
        <v>470</v>
      </c>
      <c r="B2" s="276"/>
      <c r="C2" s="276"/>
      <c r="D2" s="276"/>
      <c r="E2" s="276"/>
      <c r="F2" s="276"/>
      <c r="G2" s="276"/>
    </row>
    <row r="3" spans="1:7" ht="39.6" x14ac:dyDescent="0.9">
      <c r="A3" s="276" t="s">
        <v>312</v>
      </c>
      <c r="B3" s="276"/>
      <c r="C3" s="276"/>
      <c r="D3" s="276"/>
      <c r="E3" s="276"/>
      <c r="F3" s="276"/>
      <c r="G3" s="276"/>
    </row>
    <row r="4" spans="1:7" x14ac:dyDescent="0.9">
      <c r="A4" s="277" t="s">
        <v>471</v>
      </c>
      <c r="B4" s="278" t="s">
        <v>472</v>
      </c>
      <c r="C4" s="278"/>
      <c r="D4" s="279" t="s">
        <v>473</v>
      </c>
      <c r="E4" s="279"/>
      <c r="F4" s="280" t="s">
        <v>474</v>
      </c>
      <c r="G4" s="280"/>
    </row>
    <row r="5" spans="1:7" x14ac:dyDescent="0.9">
      <c r="A5" s="277"/>
      <c r="B5" s="171" t="s">
        <v>475</v>
      </c>
      <c r="C5" s="171" t="s">
        <v>184</v>
      </c>
      <c r="D5" s="169" t="s">
        <v>475</v>
      </c>
      <c r="E5" s="169" t="s">
        <v>184</v>
      </c>
      <c r="F5" s="170" t="s">
        <v>475</v>
      </c>
      <c r="G5" s="170" t="s">
        <v>184</v>
      </c>
    </row>
    <row r="6" spans="1:7" x14ac:dyDescent="0.9">
      <c r="A6" s="172">
        <v>0</v>
      </c>
      <c r="B6" s="172">
        <v>28</v>
      </c>
      <c r="C6" s="173">
        <v>31.818181818181817</v>
      </c>
      <c r="D6" s="172">
        <v>7</v>
      </c>
      <c r="E6" s="173">
        <v>7.9545454545454541</v>
      </c>
      <c r="F6" s="172">
        <v>18</v>
      </c>
      <c r="G6" s="173">
        <v>20.454545454545457</v>
      </c>
    </row>
    <row r="7" spans="1:7" x14ac:dyDescent="0.9">
      <c r="A7" s="174">
        <v>1</v>
      </c>
      <c r="B7" s="174">
        <v>33</v>
      </c>
      <c r="C7" s="175">
        <v>37.5</v>
      </c>
      <c r="D7" s="174">
        <v>38</v>
      </c>
      <c r="E7" s="175">
        <v>43.18181818181818</v>
      </c>
      <c r="F7" s="174">
        <v>35</v>
      </c>
      <c r="G7" s="175">
        <v>39.772727272727273</v>
      </c>
    </row>
    <row r="8" spans="1:7" x14ac:dyDescent="0.9">
      <c r="A8" s="176">
        <v>2</v>
      </c>
      <c r="B8" s="176">
        <v>24</v>
      </c>
      <c r="C8" s="177">
        <v>27.27272727272727</v>
      </c>
      <c r="D8" s="176">
        <v>22</v>
      </c>
      <c r="E8" s="177">
        <v>25</v>
      </c>
      <c r="F8" s="176">
        <v>20</v>
      </c>
      <c r="G8" s="177">
        <v>22.727272727272727</v>
      </c>
    </row>
    <row r="9" spans="1:7" x14ac:dyDescent="0.9">
      <c r="A9" s="178">
        <v>3</v>
      </c>
      <c r="B9" s="179">
        <v>3</v>
      </c>
      <c r="C9" s="180">
        <v>3.4090909090909087</v>
      </c>
      <c r="D9" s="179">
        <v>17</v>
      </c>
      <c r="E9" s="180">
        <v>19.318181818181817</v>
      </c>
      <c r="F9" s="179">
        <v>14</v>
      </c>
      <c r="G9" s="180">
        <v>15.909090909090908</v>
      </c>
    </row>
    <row r="10" spans="1:7" x14ac:dyDescent="0.9">
      <c r="A10" s="268">
        <v>4</v>
      </c>
      <c r="B10" s="268">
        <v>0</v>
      </c>
      <c r="C10" s="270">
        <v>0</v>
      </c>
      <c r="D10" s="181">
        <v>4</v>
      </c>
      <c r="E10" s="182">
        <v>4.5454545454545459</v>
      </c>
      <c r="F10" s="181">
        <v>1</v>
      </c>
      <c r="G10" s="182">
        <v>1.1363636363636365</v>
      </c>
    </row>
    <row r="11" spans="1:7" x14ac:dyDescent="0.9">
      <c r="A11" s="269"/>
      <c r="B11" s="269"/>
      <c r="C11" s="271"/>
      <c r="D11" s="272" t="s">
        <v>476</v>
      </c>
      <c r="E11" s="273"/>
      <c r="F11" s="274" t="s">
        <v>477</v>
      </c>
      <c r="G11" s="275"/>
    </row>
    <row r="12" spans="1:7" x14ac:dyDescent="0.9">
      <c r="A12" s="183">
        <v>5</v>
      </c>
      <c r="B12" s="183">
        <v>0</v>
      </c>
      <c r="C12" s="184">
        <v>0</v>
      </c>
      <c r="D12" s="185">
        <v>0</v>
      </c>
      <c r="E12" s="184">
        <v>0</v>
      </c>
      <c r="F12" s="185">
        <v>0</v>
      </c>
      <c r="G12" s="186">
        <v>0</v>
      </c>
    </row>
    <row r="13" spans="1:7" x14ac:dyDescent="0.9">
      <c r="A13" s="187">
        <v>6</v>
      </c>
      <c r="B13" s="187">
        <v>0</v>
      </c>
      <c r="C13" s="188">
        <v>0</v>
      </c>
      <c r="D13" s="189">
        <v>0</v>
      </c>
      <c r="E13" s="190">
        <v>0</v>
      </c>
      <c r="F13" s="189">
        <v>0</v>
      </c>
      <c r="G13" s="190">
        <v>0</v>
      </c>
    </row>
    <row r="14" spans="1:7" x14ac:dyDescent="0.9">
      <c r="A14" s="191">
        <v>7</v>
      </c>
      <c r="B14" s="191">
        <v>0</v>
      </c>
      <c r="C14" s="192">
        <v>0</v>
      </c>
      <c r="D14" s="193">
        <v>0</v>
      </c>
      <c r="E14" s="194">
        <v>0</v>
      </c>
      <c r="F14" s="191">
        <v>0</v>
      </c>
      <c r="G14" s="192">
        <v>0</v>
      </c>
    </row>
    <row r="15" spans="1:7" ht="33" thickBot="1" x14ac:dyDescent="0.95">
      <c r="A15" s="195" t="s">
        <v>185</v>
      </c>
      <c r="B15" s="196">
        <v>88</v>
      </c>
      <c r="C15" s="197">
        <v>99.999999999999986</v>
      </c>
      <c r="D15" s="198">
        <v>88</v>
      </c>
      <c r="E15" s="199">
        <v>99.999999999999986</v>
      </c>
      <c r="F15" s="200">
        <v>88</v>
      </c>
      <c r="G15" s="201">
        <v>100.00000000000001</v>
      </c>
    </row>
    <row r="16" spans="1:7" ht="33" thickTop="1" x14ac:dyDescent="0.9"/>
  </sheetData>
  <mergeCells count="11">
    <mergeCell ref="A2:G2"/>
    <mergeCell ref="A3:G3"/>
    <mergeCell ref="A4:A5"/>
    <mergeCell ref="B4:C4"/>
    <mergeCell ref="D4:E4"/>
    <mergeCell ref="F4:G4"/>
    <mergeCell ref="A10:A11"/>
    <mergeCell ref="B10:B11"/>
    <mergeCell ref="C10:C11"/>
    <mergeCell ref="D11:E11"/>
    <mergeCell ref="F11:G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0EED7-6322-4144-89E2-9869B032C809}">
  <dimension ref="A1:AO115"/>
  <sheetViews>
    <sheetView zoomScale="70" zoomScaleNormal="70" workbookViewId="0">
      <selection activeCell="AR19" sqref="AR19"/>
    </sheetView>
  </sheetViews>
  <sheetFormatPr defaultColWidth="9" defaultRowHeight="15.6" x14ac:dyDescent="0.3"/>
  <cols>
    <col min="1" max="1" width="4.09765625" style="63" customWidth="1"/>
    <col min="2" max="2" width="4.8984375" style="63" customWidth="1"/>
    <col min="3" max="3" width="10.5" style="63" customWidth="1"/>
    <col min="4" max="4" width="6.5" style="63" customWidth="1"/>
    <col min="5" max="5" width="17.5" style="63" customWidth="1"/>
    <col min="6" max="6" width="5" style="64" customWidth="1"/>
    <col min="7" max="7" width="6.19921875" style="64" customWidth="1"/>
    <col min="8" max="8" width="16.8984375" style="63" customWidth="1"/>
    <col min="9" max="11" width="7.3984375" style="63" customWidth="1"/>
    <col min="12" max="13" width="13.796875" style="65" customWidth="1"/>
    <col min="14" max="15" width="4.59765625" style="66" customWidth="1"/>
    <col min="16" max="16" width="6.19921875" style="66" customWidth="1"/>
    <col min="17" max="17" width="9.5" style="63" customWidth="1"/>
    <col min="18" max="18" width="5.3984375" style="66" customWidth="1"/>
    <col min="19" max="20" width="12.69921875" style="63" customWidth="1"/>
    <col min="21" max="21" width="9.796875" style="63" customWidth="1"/>
    <col min="22" max="22" width="9.09765625" style="63" customWidth="1"/>
    <col min="23" max="23" width="8.296875" style="64" customWidth="1"/>
    <col min="24" max="24" width="8.296875" style="67" customWidth="1"/>
    <col min="25" max="25" width="8.296875" style="68" customWidth="1"/>
    <col min="26" max="26" width="13.796875" style="63" customWidth="1"/>
    <col min="27" max="27" width="12.796875" style="63" customWidth="1"/>
    <col min="28" max="28" width="12.5" style="63" customWidth="1"/>
    <col min="29" max="29" width="12.296875" style="63" customWidth="1"/>
    <col min="30" max="30" width="18.5" style="69" customWidth="1"/>
    <col min="31" max="31" width="16.09765625" style="69" customWidth="1"/>
    <col min="32" max="32" width="9.09765625" style="69" customWidth="1"/>
    <col min="33" max="33" width="12.59765625" style="69" customWidth="1"/>
    <col min="34" max="34" width="11.296875" style="69" customWidth="1"/>
    <col min="35" max="35" width="17.09765625" style="63" customWidth="1"/>
    <col min="36" max="36" width="19.09765625" style="63" customWidth="1"/>
    <col min="37" max="37" width="14.69921875" style="63" customWidth="1"/>
    <col min="38" max="38" width="17.296875" style="63" customWidth="1"/>
    <col min="39" max="39" width="13.8984375" style="63" customWidth="1"/>
    <col min="40" max="40" width="12.296875" style="63" customWidth="1"/>
    <col min="41" max="41" width="16.296875" style="65" customWidth="1"/>
    <col min="42" max="42" width="13.796875" style="63" customWidth="1"/>
    <col min="43" max="47" width="9" style="63"/>
    <col min="48" max="48" width="13.09765625" style="63" customWidth="1"/>
    <col min="49" max="49" width="12.8984375" style="63" customWidth="1"/>
    <col min="50" max="54" width="9" style="63"/>
    <col min="55" max="55" width="11.59765625" style="63" customWidth="1"/>
    <col min="56" max="56" width="12.09765625" style="63" customWidth="1"/>
    <col min="57" max="16384" width="9" style="63"/>
  </cols>
  <sheetData>
    <row r="1" spans="1:41" x14ac:dyDescent="0.3">
      <c r="P1" s="316"/>
      <c r="Q1" s="316"/>
      <c r="R1" s="316"/>
      <c r="X1" s="67" t="s">
        <v>310</v>
      </c>
    </row>
    <row r="2" spans="1:41" x14ac:dyDescent="0.3">
      <c r="C2" s="63" t="s">
        <v>311</v>
      </c>
      <c r="L2" s="65" t="s">
        <v>312</v>
      </c>
      <c r="AA2" s="70" t="s">
        <v>312</v>
      </c>
      <c r="AB2" s="71">
        <v>8</v>
      </c>
    </row>
    <row r="3" spans="1:41" s="74" customFormat="1" ht="46.8" x14ac:dyDescent="0.25">
      <c r="A3" s="317" t="s">
        <v>313</v>
      </c>
      <c r="B3" s="317" t="s">
        <v>314</v>
      </c>
      <c r="C3" s="317" t="s">
        <v>315</v>
      </c>
      <c r="D3" s="317" t="s">
        <v>316</v>
      </c>
      <c r="E3" s="317" t="s">
        <v>317</v>
      </c>
      <c r="F3" s="317" t="s">
        <v>188</v>
      </c>
      <c r="G3" s="317" t="s">
        <v>318</v>
      </c>
      <c r="H3" s="317" t="s">
        <v>319</v>
      </c>
      <c r="I3" s="309" t="s">
        <v>320</v>
      </c>
      <c r="J3" s="309" t="s">
        <v>321</v>
      </c>
      <c r="K3" s="309" t="s">
        <v>322</v>
      </c>
      <c r="L3" s="311" t="s">
        <v>323</v>
      </c>
      <c r="M3" s="311" t="s">
        <v>324</v>
      </c>
      <c r="N3" s="313" t="s">
        <v>325</v>
      </c>
      <c r="O3" s="313" t="s">
        <v>326</v>
      </c>
      <c r="P3" s="298" t="s">
        <v>327</v>
      </c>
      <c r="Q3" s="299" t="s">
        <v>328</v>
      </c>
      <c r="R3" s="302" t="s">
        <v>329</v>
      </c>
      <c r="S3" s="303" t="s">
        <v>330</v>
      </c>
      <c r="T3" s="303" t="s">
        <v>331</v>
      </c>
      <c r="U3" s="306" t="s">
        <v>332</v>
      </c>
      <c r="V3" s="287" t="s">
        <v>333</v>
      </c>
      <c r="W3" s="290" t="s">
        <v>334</v>
      </c>
      <c r="X3" s="293" t="s">
        <v>335</v>
      </c>
      <c r="Y3" s="293" t="s">
        <v>336</v>
      </c>
      <c r="Z3" s="72" t="s">
        <v>337</v>
      </c>
      <c r="AA3" s="73" t="s">
        <v>338</v>
      </c>
      <c r="AB3" s="73" t="s">
        <v>339</v>
      </c>
      <c r="AC3" s="73" t="s">
        <v>340</v>
      </c>
      <c r="AD3" s="296" t="s">
        <v>341</v>
      </c>
      <c r="AE3" s="285" t="s">
        <v>342</v>
      </c>
      <c r="AF3" s="285" t="s">
        <v>343</v>
      </c>
      <c r="AG3" s="281" t="s">
        <v>344</v>
      </c>
      <c r="AH3" s="281" t="s">
        <v>345</v>
      </c>
      <c r="AI3" s="281" t="s">
        <v>346</v>
      </c>
      <c r="AJ3" s="281" t="s">
        <v>347</v>
      </c>
      <c r="AK3" s="281" t="s">
        <v>348</v>
      </c>
      <c r="AL3" s="281" t="s">
        <v>349</v>
      </c>
      <c r="AM3" s="281" t="s">
        <v>350</v>
      </c>
      <c r="AN3" s="283" t="s">
        <v>351</v>
      </c>
      <c r="AO3" s="75"/>
    </row>
    <row r="4" spans="1:41" s="74" customFormat="1" ht="31.2" x14ac:dyDescent="0.25">
      <c r="A4" s="317"/>
      <c r="B4" s="317"/>
      <c r="C4" s="317"/>
      <c r="D4" s="317"/>
      <c r="E4" s="317"/>
      <c r="F4" s="317"/>
      <c r="G4" s="317"/>
      <c r="H4" s="317"/>
      <c r="I4" s="310"/>
      <c r="J4" s="310"/>
      <c r="K4" s="310"/>
      <c r="L4" s="312"/>
      <c r="M4" s="312"/>
      <c r="N4" s="314"/>
      <c r="O4" s="314"/>
      <c r="P4" s="298"/>
      <c r="Q4" s="300"/>
      <c r="R4" s="302"/>
      <c r="S4" s="304"/>
      <c r="T4" s="304"/>
      <c r="U4" s="307"/>
      <c r="V4" s="288"/>
      <c r="W4" s="291"/>
      <c r="X4" s="294"/>
      <c r="Y4" s="294"/>
      <c r="Z4" s="76" t="s">
        <v>352</v>
      </c>
      <c r="AA4" s="77" t="s">
        <v>353</v>
      </c>
      <c r="AB4" s="78"/>
      <c r="AC4" s="78"/>
      <c r="AD4" s="297"/>
      <c r="AE4" s="286"/>
      <c r="AF4" s="286"/>
      <c r="AG4" s="282"/>
      <c r="AH4" s="282"/>
      <c r="AI4" s="282"/>
      <c r="AJ4" s="282"/>
      <c r="AK4" s="282"/>
      <c r="AL4" s="282"/>
      <c r="AM4" s="282"/>
      <c r="AN4" s="284"/>
      <c r="AO4" s="75"/>
    </row>
    <row r="5" spans="1:41" s="74" customFormat="1" ht="31.2" x14ac:dyDescent="0.25">
      <c r="A5" s="317"/>
      <c r="B5" s="317"/>
      <c r="C5" s="317"/>
      <c r="D5" s="317"/>
      <c r="E5" s="317"/>
      <c r="F5" s="317"/>
      <c r="G5" s="317"/>
      <c r="H5" s="317"/>
      <c r="I5" s="79" t="s">
        <v>354</v>
      </c>
      <c r="J5" s="79" t="s">
        <v>355</v>
      </c>
      <c r="K5" s="79" t="s">
        <v>356</v>
      </c>
      <c r="L5" s="80" t="s">
        <v>357</v>
      </c>
      <c r="M5" s="80" t="s">
        <v>357</v>
      </c>
      <c r="N5" s="315"/>
      <c r="O5" s="315"/>
      <c r="P5" s="298"/>
      <c r="Q5" s="301"/>
      <c r="R5" s="302"/>
      <c r="S5" s="305"/>
      <c r="T5" s="305"/>
      <c r="U5" s="308"/>
      <c r="V5" s="289"/>
      <c r="W5" s="292"/>
      <c r="X5" s="295"/>
      <c r="Y5" s="295"/>
      <c r="Z5" s="81" t="s">
        <v>358</v>
      </c>
      <c r="AA5" s="77" t="s">
        <v>359</v>
      </c>
      <c r="AB5" s="82" t="s">
        <v>360</v>
      </c>
      <c r="AC5" s="82" t="s">
        <v>361</v>
      </c>
      <c r="AD5" s="83" t="s">
        <v>362</v>
      </c>
      <c r="AE5" s="84" t="s">
        <v>363</v>
      </c>
      <c r="AF5" s="84" t="s">
        <v>364</v>
      </c>
      <c r="AG5" s="84" t="s">
        <v>365</v>
      </c>
      <c r="AH5" s="84" t="s">
        <v>366</v>
      </c>
      <c r="AI5" s="84" t="s">
        <v>367</v>
      </c>
      <c r="AJ5" s="84" t="s">
        <v>368</v>
      </c>
      <c r="AK5" s="84" t="s">
        <v>369</v>
      </c>
      <c r="AL5" s="84" t="s">
        <v>370</v>
      </c>
      <c r="AM5" s="84" t="s">
        <v>371</v>
      </c>
      <c r="AN5" s="85" t="s">
        <v>372</v>
      </c>
      <c r="AO5" s="75"/>
    </row>
    <row r="6" spans="1:41" x14ac:dyDescent="0.3">
      <c r="A6" s="86">
        <v>1</v>
      </c>
      <c r="B6" s="87">
        <v>8</v>
      </c>
      <c r="C6" s="88" t="s">
        <v>170</v>
      </c>
      <c r="D6" s="89" t="s">
        <v>5</v>
      </c>
      <c r="E6" s="88" t="s">
        <v>373</v>
      </c>
      <c r="F6" s="90" t="s">
        <v>192</v>
      </c>
      <c r="G6" s="91">
        <v>392</v>
      </c>
      <c r="H6" s="92" t="s">
        <v>228</v>
      </c>
      <c r="I6" s="93">
        <v>2.624820351613788</v>
      </c>
      <c r="J6" s="93">
        <v>2.4952823959957091</v>
      </c>
      <c r="K6" s="93">
        <v>0.82027325900357961</v>
      </c>
      <c r="L6" s="94">
        <v>343776681.19999999</v>
      </c>
      <c r="M6" s="94">
        <v>154367938.84999999</v>
      </c>
      <c r="N6" s="95">
        <v>0</v>
      </c>
      <c r="O6" s="96">
        <v>0</v>
      </c>
      <c r="P6" s="96">
        <v>0</v>
      </c>
      <c r="Q6" s="96" t="s">
        <v>461</v>
      </c>
      <c r="R6" s="96">
        <v>0</v>
      </c>
      <c r="S6" s="97">
        <v>19295992.356249999</v>
      </c>
      <c r="T6" s="97">
        <v>2.22699534476553</v>
      </c>
      <c r="U6" s="97">
        <v>0.4716406029550233</v>
      </c>
      <c r="V6" s="98">
        <v>2385.4661356019233</v>
      </c>
      <c r="W6" s="99" t="s">
        <v>201</v>
      </c>
      <c r="X6" s="99">
        <v>16</v>
      </c>
      <c r="Y6" s="100">
        <v>13</v>
      </c>
      <c r="Z6" s="101">
        <v>173551998.15000001</v>
      </c>
      <c r="AA6" s="101">
        <v>169534242.66</v>
      </c>
      <c r="AB6" s="101">
        <v>211578271.31999999</v>
      </c>
      <c r="AC6" s="101">
        <v>-42044028.659999996</v>
      </c>
      <c r="AD6" s="101">
        <v>341116421.15999991</v>
      </c>
      <c r="AE6" s="101">
        <v>33585867.969999999</v>
      </c>
      <c r="AF6" s="101">
        <v>0</v>
      </c>
      <c r="AG6" s="101">
        <v>38166989.549999997</v>
      </c>
      <c r="AH6" s="101">
        <v>23522532.73</v>
      </c>
      <c r="AI6" s="101">
        <v>28421001.559999999</v>
      </c>
      <c r="AJ6" s="101">
        <v>15540738.939999999</v>
      </c>
      <c r="AK6" s="101">
        <v>0</v>
      </c>
      <c r="AL6" s="101">
        <v>139237130.75</v>
      </c>
      <c r="AM6" s="101">
        <v>15880355</v>
      </c>
      <c r="AN6" s="101">
        <v>510640</v>
      </c>
      <c r="AO6" s="102"/>
    </row>
    <row r="7" spans="1:41" x14ac:dyDescent="0.3">
      <c r="A7" s="86">
        <v>2</v>
      </c>
      <c r="B7" s="87">
        <v>8</v>
      </c>
      <c r="C7" s="88" t="s">
        <v>170</v>
      </c>
      <c r="D7" s="89" t="s">
        <v>63</v>
      </c>
      <c r="E7" s="88" t="s">
        <v>374</v>
      </c>
      <c r="F7" s="90" t="s">
        <v>191</v>
      </c>
      <c r="G7" s="91">
        <v>30</v>
      </c>
      <c r="H7" s="92" t="s">
        <v>229</v>
      </c>
      <c r="I7" s="93">
        <v>5.2118630721077563</v>
      </c>
      <c r="J7" s="93">
        <v>4.6763051460702405</v>
      </c>
      <c r="K7" s="93">
        <v>3.2423442989394591</v>
      </c>
      <c r="L7" s="94">
        <v>41314378.5</v>
      </c>
      <c r="M7" s="94">
        <v>-10818231.810000001</v>
      </c>
      <c r="N7" s="95">
        <v>0</v>
      </c>
      <c r="O7" s="96">
        <v>1</v>
      </c>
      <c r="P7" s="96">
        <v>0</v>
      </c>
      <c r="Q7" s="96">
        <v>30.5</v>
      </c>
      <c r="R7" s="96">
        <v>1</v>
      </c>
      <c r="S7" s="97">
        <v>-1352278.9762500001</v>
      </c>
      <c r="T7" s="97">
        <v>-3.81895851610523</v>
      </c>
      <c r="U7" s="97">
        <v>0.45452346253597625</v>
      </c>
      <c r="V7" s="98">
        <v>759.07873849376233</v>
      </c>
      <c r="W7" s="99" t="s">
        <v>202</v>
      </c>
      <c r="X7" s="99">
        <v>6</v>
      </c>
      <c r="Y7" s="100">
        <v>4</v>
      </c>
      <c r="Z7" s="101">
        <v>31804319.68</v>
      </c>
      <c r="AA7" s="101">
        <v>31804319.68</v>
      </c>
      <c r="AB7" s="101">
        <v>9809050.7200000007</v>
      </c>
      <c r="AC7" s="101">
        <v>21995268.960000001</v>
      </c>
      <c r="AD7" s="101">
        <v>13553548.67</v>
      </c>
      <c r="AE7" s="101">
        <v>0</v>
      </c>
      <c r="AF7" s="101">
        <v>0</v>
      </c>
      <c r="AG7" s="101">
        <v>2309598.66</v>
      </c>
      <c r="AH7" s="101">
        <v>906755.61</v>
      </c>
      <c r="AI7" s="101">
        <v>111000</v>
      </c>
      <c r="AJ7" s="101">
        <v>1132018.8399999999</v>
      </c>
      <c r="AK7" s="101">
        <v>0</v>
      </c>
      <c r="AL7" s="101">
        <v>4459373.1099999994</v>
      </c>
      <c r="AM7" s="101">
        <v>0</v>
      </c>
      <c r="AN7" s="101">
        <v>2047476.19</v>
      </c>
      <c r="AO7" s="102"/>
    </row>
    <row r="8" spans="1:41" x14ac:dyDescent="0.3">
      <c r="A8" s="86">
        <v>3</v>
      </c>
      <c r="B8" s="87">
        <v>8</v>
      </c>
      <c r="C8" s="88" t="s">
        <v>170</v>
      </c>
      <c r="D8" s="89" t="s">
        <v>64</v>
      </c>
      <c r="E8" s="88" t="s">
        <v>375</v>
      </c>
      <c r="F8" s="90" t="s">
        <v>191</v>
      </c>
      <c r="G8" s="91">
        <v>40</v>
      </c>
      <c r="H8" s="92" t="s">
        <v>229</v>
      </c>
      <c r="I8" s="93">
        <v>4.5074214419360592</v>
      </c>
      <c r="J8" s="93">
        <v>4.1322511371024531</v>
      </c>
      <c r="K8" s="93">
        <v>2.7806584483414811</v>
      </c>
      <c r="L8" s="94">
        <v>43746066.030000001</v>
      </c>
      <c r="M8" s="94">
        <v>-8080414.9000000004</v>
      </c>
      <c r="N8" s="95">
        <v>0</v>
      </c>
      <c r="O8" s="96">
        <v>1</v>
      </c>
      <c r="P8" s="96">
        <v>0</v>
      </c>
      <c r="Q8" s="96">
        <v>43.3</v>
      </c>
      <c r="R8" s="96">
        <v>1</v>
      </c>
      <c r="S8" s="97">
        <v>-1010051.8625</v>
      </c>
      <c r="T8" s="97">
        <v>-5.4138390876438782</v>
      </c>
      <c r="U8" s="97">
        <v>0.50047488715436628</v>
      </c>
      <c r="V8" s="98">
        <v>734.1668517772631</v>
      </c>
      <c r="W8" s="99" t="s">
        <v>202</v>
      </c>
      <c r="X8" s="99">
        <v>6</v>
      </c>
      <c r="Y8" s="100">
        <v>6</v>
      </c>
      <c r="Z8" s="101">
        <v>34681565.960000001</v>
      </c>
      <c r="AA8" s="101">
        <v>34681565.960000001</v>
      </c>
      <c r="AB8" s="101">
        <v>12472429.320000002</v>
      </c>
      <c r="AC8" s="101">
        <v>22209136.640000001</v>
      </c>
      <c r="AD8" s="101">
        <v>16622028.41</v>
      </c>
      <c r="AE8" s="101">
        <v>0</v>
      </c>
      <c r="AF8" s="101">
        <v>0</v>
      </c>
      <c r="AG8" s="101">
        <v>2887435.19</v>
      </c>
      <c r="AH8" s="101">
        <v>790487.29</v>
      </c>
      <c r="AI8" s="101">
        <v>107535</v>
      </c>
      <c r="AJ8" s="101">
        <v>1109822.06</v>
      </c>
      <c r="AK8" s="101">
        <v>0</v>
      </c>
      <c r="AL8" s="101">
        <v>4895279.54</v>
      </c>
      <c r="AM8" s="101">
        <v>988590</v>
      </c>
      <c r="AN8" s="101">
        <v>467083.35</v>
      </c>
      <c r="AO8" s="102"/>
    </row>
    <row r="9" spans="1:41" x14ac:dyDescent="0.3">
      <c r="A9" s="86">
        <v>4</v>
      </c>
      <c r="B9" s="87">
        <v>8</v>
      </c>
      <c r="C9" s="88" t="s">
        <v>170</v>
      </c>
      <c r="D9" s="89" t="s">
        <v>65</v>
      </c>
      <c r="E9" s="88" t="s">
        <v>376</v>
      </c>
      <c r="F9" s="90" t="s">
        <v>191</v>
      </c>
      <c r="G9" s="91">
        <v>43</v>
      </c>
      <c r="H9" s="92" t="s">
        <v>230</v>
      </c>
      <c r="I9" s="93">
        <v>2.7320002170263575</v>
      </c>
      <c r="J9" s="93">
        <v>2.4297248535405624</v>
      </c>
      <c r="K9" s="93">
        <v>1.1167327871062915</v>
      </c>
      <c r="L9" s="94">
        <v>24329333.300000001</v>
      </c>
      <c r="M9" s="94">
        <v>-11268949.310000001</v>
      </c>
      <c r="N9" s="95">
        <v>0</v>
      </c>
      <c r="O9" s="96">
        <v>1</v>
      </c>
      <c r="P9" s="96">
        <v>0</v>
      </c>
      <c r="Q9" s="96">
        <v>17.2</v>
      </c>
      <c r="R9" s="96">
        <v>1</v>
      </c>
      <c r="S9" s="97">
        <v>-1408618.6637500001</v>
      </c>
      <c r="T9" s="97">
        <v>-2.1589708703730071</v>
      </c>
      <c r="U9" s="97">
        <v>0.27181036786655111</v>
      </c>
      <c r="V9" s="98">
        <v>688.00784175103217</v>
      </c>
      <c r="W9" s="99" t="s">
        <v>202</v>
      </c>
      <c r="X9" s="99">
        <v>5</v>
      </c>
      <c r="Y9" s="100">
        <v>5</v>
      </c>
      <c r="Z9" s="101">
        <v>15686697.91</v>
      </c>
      <c r="AA9" s="101">
        <v>15686697.91</v>
      </c>
      <c r="AB9" s="101">
        <v>14046957.419999998</v>
      </c>
      <c r="AC9" s="101">
        <v>1639740.4900000021</v>
      </c>
      <c r="AD9" s="101">
        <v>18236102.370000001</v>
      </c>
      <c r="AE9" s="101">
        <v>0</v>
      </c>
      <c r="AF9" s="101">
        <v>0</v>
      </c>
      <c r="AG9" s="101">
        <v>4272333.53</v>
      </c>
      <c r="AH9" s="101">
        <v>490891.53</v>
      </c>
      <c r="AI9" s="101">
        <v>730613.6</v>
      </c>
      <c r="AJ9" s="101">
        <v>2058704.31</v>
      </c>
      <c r="AK9" s="101">
        <v>0</v>
      </c>
      <c r="AL9" s="101">
        <v>7552542.9700000007</v>
      </c>
      <c r="AM9" s="101">
        <v>1986389</v>
      </c>
      <c r="AN9" s="101">
        <v>1767823.5</v>
      </c>
      <c r="AO9" s="102"/>
    </row>
    <row r="10" spans="1:41" x14ac:dyDescent="0.3">
      <c r="A10" s="86">
        <v>5</v>
      </c>
      <c r="B10" s="87">
        <v>8</v>
      </c>
      <c r="C10" s="88" t="s">
        <v>170</v>
      </c>
      <c r="D10" s="89" t="s">
        <v>66</v>
      </c>
      <c r="E10" s="88" t="s">
        <v>377</v>
      </c>
      <c r="F10" s="90" t="s">
        <v>191</v>
      </c>
      <c r="G10" s="91">
        <v>36</v>
      </c>
      <c r="H10" s="92" t="s">
        <v>230</v>
      </c>
      <c r="I10" s="93">
        <v>3.0501443377361128</v>
      </c>
      <c r="J10" s="93">
        <v>2.8509466094391738</v>
      </c>
      <c r="K10" s="93">
        <v>1.181120224093793</v>
      </c>
      <c r="L10" s="94">
        <v>26776442.73</v>
      </c>
      <c r="M10" s="94">
        <v>3254007.89</v>
      </c>
      <c r="N10" s="95">
        <v>0</v>
      </c>
      <c r="O10" s="96">
        <v>0</v>
      </c>
      <c r="P10" s="96">
        <v>0</v>
      </c>
      <c r="Q10" s="96" t="s">
        <v>461</v>
      </c>
      <c r="R10" s="96">
        <v>0</v>
      </c>
      <c r="S10" s="97">
        <v>406750.98625000002</v>
      </c>
      <c r="T10" s="97">
        <v>8.2287577766137492</v>
      </c>
      <c r="U10" s="97">
        <v>0.4762189132380083</v>
      </c>
      <c r="V10" s="98">
        <v>1128.855089797639</v>
      </c>
      <c r="W10" s="99" t="s">
        <v>202</v>
      </c>
      <c r="X10" s="99">
        <v>5</v>
      </c>
      <c r="Y10" s="100">
        <v>2</v>
      </c>
      <c r="Z10" s="101">
        <v>15426327.530000001</v>
      </c>
      <c r="AA10" s="101">
        <v>15426327.530000001</v>
      </c>
      <c r="AB10" s="101">
        <v>13060759.790000001</v>
      </c>
      <c r="AC10" s="101">
        <v>2365567.7400000002</v>
      </c>
      <c r="AD10" s="101">
        <v>20130846.59</v>
      </c>
      <c r="AE10" s="101">
        <v>0</v>
      </c>
      <c r="AF10" s="101">
        <v>0</v>
      </c>
      <c r="AG10" s="101">
        <v>3905254.29</v>
      </c>
      <c r="AH10" s="101">
        <v>2592756.75</v>
      </c>
      <c r="AI10" s="101">
        <v>1626697</v>
      </c>
      <c r="AJ10" s="101">
        <v>1346886.8800000001</v>
      </c>
      <c r="AK10" s="101">
        <v>0</v>
      </c>
      <c r="AL10" s="101">
        <v>9471594.9199999999</v>
      </c>
      <c r="AM10" s="101">
        <v>836840</v>
      </c>
      <c r="AN10" s="101">
        <v>597718</v>
      </c>
      <c r="AO10" s="102"/>
    </row>
    <row r="11" spans="1:41" x14ac:dyDescent="0.3">
      <c r="A11" s="86">
        <v>6</v>
      </c>
      <c r="B11" s="87">
        <v>8</v>
      </c>
      <c r="C11" s="88" t="s">
        <v>170</v>
      </c>
      <c r="D11" s="89" t="s">
        <v>67</v>
      </c>
      <c r="E11" s="88" t="s">
        <v>378</v>
      </c>
      <c r="F11" s="90" t="s">
        <v>191</v>
      </c>
      <c r="G11" s="91">
        <v>30</v>
      </c>
      <c r="H11" s="92" t="s">
        <v>229</v>
      </c>
      <c r="I11" s="93">
        <v>1.7040280713219758</v>
      </c>
      <c r="J11" s="93">
        <v>1.42638373180929</v>
      </c>
      <c r="K11" s="93">
        <v>0.38643868556488953</v>
      </c>
      <c r="L11" s="94">
        <v>17242100.030000001</v>
      </c>
      <c r="M11" s="94">
        <v>3337482.6</v>
      </c>
      <c r="N11" s="95">
        <v>1</v>
      </c>
      <c r="O11" s="96">
        <v>0</v>
      </c>
      <c r="P11" s="96">
        <v>0</v>
      </c>
      <c r="Q11" s="96" t="s">
        <v>461</v>
      </c>
      <c r="R11" s="96">
        <v>1</v>
      </c>
      <c r="S11" s="97">
        <v>417185.32500000001</v>
      </c>
      <c r="T11" s="97">
        <v>5.1661992275255608</v>
      </c>
      <c r="U11" s="97">
        <v>0.18311733128743907</v>
      </c>
      <c r="V11" s="98">
        <v>374.68164696423139</v>
      </c>
      <c r="W11" s="99" t="s">
        <v>202</v>
      </c>
      <c r="X11" s="99">
        <v>6</v>
      </c>
      <c r="Y11" s="100">
        <v>5</v>
      </c>
      <c r="Z11" s="101">
        <v>9464131.8200000003</v>
      </c>
      <c r="AA11" s="101">
        <v>9464131.8200000003</v>
      </c>
      <c r="AB11" s="101">
        <v>24490642.820000004</v>
      </c>
      <c r="AC11" s="101">
        <v>-15026511.000000004</v>
      </c>
      <c r="AD11" s="101">
        <v>25082761.120000001</v>
      </c>
      <c r="AE11" s="101">
        <v>0</v>
      </c>
      <c r="AF11" s="101">
        <v>0</v>
      </c>
      <c r="AG11" s="101">
        <v>7353299.4000000004</v>
      </c>
      <c r="AH11" s="101">
        <v>2109324.19</v>
      </c>
      <c r="AI11" s="101">
        <v>2120680.75</v>
      </c>
      <c r="AJ11" s="101">
        <v>4484667.1000000006</v>
      </c>
      <c r="AK11" s="101">
        <v>0</v>
      </c>
      <c r="AL11" s="101">
        <v>16067971.440000001</v>
      </c>
      <c r="AM11" s="101">
        <v>360256.59</v>
      </c>
      <c r="AN11" s="101">
        <v>3458861</v>
      </c>
      <c r="AO11" s="102"/>
    </row>
    <row r="12" spans="1:41" x14ac:dyDescent="0.3">
      <c r="A12" s="86">
        <v>7</v>
      </c>
      <c r="B12" s="87">
        <v>8</v>
      </c>
      <c r="C12" s="88" t="s">
        <v>170</v>
      </c>
      <c r="D12" s="89" t="s">
        <v>68</v>
      </c>
      <c r="E12" s="88" t="s">
        <v>379</v>
      </c>
      <c r="F12" s="90" t="s">
        <v>191</v>
      </c>
      <c r="G12" s="91">
        <v>61</v>
      </c>
      <c r="H12" s="92" t="s">
        <v>229</v>
      </c>
      <c r="I12" s="93">
        <v>3.9489272775439015</v>
      </c>
      <c r="J12" s="93">
        <v>3.5542696918229066</v>
      </c>
      <c r="K12" s="93">
        <v>1.6212474028314863</v>
      </c>
      <c r="L12" s="94">
        <v>51894814.600000001</v>
      </c>
      <c r="M12" s="94">
        <v>318063.26</v>
      </c>
      <c r="N12" s="95">
        <v>0</v>
      </c>
      <c r="O12" s="96">
        <v>0</v>
      </c>
      <c r="P12" s="96">
        <v>0</v>
      </c>
      <c r="Q12" s="96" t="s">
        <v>461</v>
      </c>
      <c r="R12" s="96">
        <v>0</v>
      </c>
      <c r="S12" s="97">
        <v>39757.907500000001</v>
      </c>
      <c r="T12" s="97">
        <v>163.15878357028726</v>
      </c>
      <c r="U12" s="97">
        <v>0.42178508817793192</v>
      </c>
      <c r="V12" s="98">
        <v>676.92126058202791</v>
      </c>
      <c r="W12" s="99" t="s">
        <v>202</v>
      </c>
      <c r="X12" s="99">
        <v>6</v>
      </c>
      <c r="Y12" s="100">
        <v>8</v>
      </c>
      <c r="Z12" s="101">
        <v>28530487.690000001</v>
      </c>
      <c r="AA12" s="101">
        <v>28530487.690000001</v>
      </c>
      <c r="AB12" s="101">
        <v>17597861.77</v>
      </c>
      <c r="AC12" s="101">
        <v>10932625.920000002</v>
      </c>
      <c r="AD12" s="101">
        <v>31497970.539999999</v>
      </c>
      <c r="AE12" s="101">
        <v>0</v>
      </c>
      <c r="AF12" s="101">
        <v>0</v>
      </c>
      <c r="AG12" s="101">
        <v>4934078.6399999997</v>
      </c>
      <c r="AH12" s="101">
        <v>1172588.6599999999</v>
      </c>
      <c r="AI12" s="101">
        <v>389521</v>
      </c>
      <c r="AJ12" s="101">
        <v>1529959.84</v>
      </c>
      <c r="AK12" s="101">
        <v>0</v>
      </c>
      <c r="AL12" s="101">
        <v>8026148.1399999997</v>
      </c>
      <c r="AM12" s="101">
        <v>2888877.5</v>
      </c>
      <c r="AN12" s="101">
        <v>1488385</v>
      </c>
      <c r="AO12" s="102"/>
    </row>
    <row r="13" spans="1:41" x14ac:dyDescent="0.3">
      <c r="A13" s="86">
        <v>8</v>
      </c>
      <c r="B13" s="87">
        <v>8</v>
      </c>
      <c r="C13" s="88" t="s">
        <v>170</v>
      </c>
      <c r="D13" s="89" t="s">
        <v>69</v>
      </c>
      <c r="E13" s="88" t="s">
        <v>380</v>
      </c>
      <c r="F13" s="90" t="s">
        <v>191</v>
      </c>
      <c r="G13" s="91">
        <v>90</v>
      </c>
      <c r="H13" s="92" t="s">
        <v>235</v>
      </c>
      <c r="I13" s="93">
        <v>2.3430865753835701</v>
      </c>
      <c r="J13" s="93">
        <v>1.9694750291681968</v>
      </c>
      <c r="K13" s="93">
        <v>0.52114863078799101</v>
      </c>
      <c r="L13" s="94">
        <v>54736912.75</v>
      </c>
      <c r="M13" s="94">
        <v>-5466331.8099999996</v>
      </c>
      <c r="N13" s="95">
        <v>1</v>
      </c>
      <c r="O13" s="96">
        <v>1</v>
      </c>
      <c r="P13" s="96">
        <v>0</v>
      </c>
      <c r="Q13" s="96">
        <v>80.099999999999994</v>
      </c>
      <c r="R13" s="96">
        <v>2</v>
      </c>
      <c r="S13" s="97">
        <v>-683291.47624999995</v>
      </c>
      <c r="T13" s="97">
        <v>-10.01346326065779</v>
      </c>
      <c r="U13" s="97">
        <v>0.27372896414823999</v>
      </c>
      <c r="V13" s="98">
        <v>787.41153348198236</v>
      </c>
      <c r="W13" s="99" t="s">
        <v>204</v>
      </c>
      <c r="X13" s="99">
        <v>12</v>
      </c>
      <c r="Y13" s="100">
        <v>9</v>
      </c>
      <c r="Z13" s="101">
        <v>21239187.149999999</v>
      </c>
      <c r="AA13" s="101">
        <v>21239187.149999999</v>
      </c>
      <c r="AB13" s="101">
        <v>40754567.689999998</v>
      </c>
      <c r="AC13" s="101">
        <v>-19515380.539999999</v>
      </c>
      <c r="AD13" s="101">
        <v>50454021.769999996</v>
      </c>
      <c r="AE13" s="101">
        <v>0</v>
      </c>
      <c r="AF13" s="101">
        <v>0</v>
      </c>
      <c r="AG13" s="101">
        <v>9844778.4800000004</v>
      </c>
      <c r="AH13" s="101">
        <v>5502988.9500000002</v>
      </c>
      <c r="AI13" s="101">
        <v>2972613.76</v>
      </c>
      <c r="AJ13" s="101">
        <v>6288886.1099999994</v>
      </c>
      <c r="AK13" s="101">
        <v>0</v>
      </c>
      <c r="AL13" s="101">
        <v>24609267.299999997</v>
      </c>
      <c r="AM13" s="101">
        <v>2549009</v>
      </c>
      <c r="AN13" s="101">
        <v>1375160</v>
      </c>
      <c r="AO13" s="102"/>
    </row>
    <row r="14" spans="1:41" x14ac:dyDescent="0.3">
      <c r="A14" s="86">
        <v>9</v>
      </c>
      <c r="B14" s="87">
        <v>8</v>
      </c>
      <c r="C14" s="88" t="s">
        <v>170</v>
      </c>
      <c r="D14" s="89" t="s">
        <v>70</v>
      </c>
      <c r="E14" s="88" t="s">
        <v>381</v>
      </c>
      <c r="F14" s="90" t="s">
        <v>191</v>
      </c>
      <c r="G14" s="91">
        <v>48</v>
      </c>
      <c r="H14" s="92" t="s">
        <v>229</v>
      </c>
      <c r="I14" s="93">
        <v>3.5619302449425412</v>
      </c>
      <c r="J14" s="93">
        <v>3.1761758465071739</v>
      </c>
      <c r="K14" s="93">
        <v>1.6260149058475624</v>
      </c>
      <c r="L14" s="94">
        <v>31570288.370000001</v>
      </c>
      <c r="M14" s="94">
        <v>-4602288.33</v>
      </c>
      <c r="N14" s="95">
        <v>0</v>
      </c>
      <c r="O14" s="96">
        <v>1</v>
      </c>
      <c r="P14" s="96">
        <v>0</v>
      </c>
      <c r="Q14" s="96">
        <v>54.8</v>
      </c>
      <c r="R14" s="96">
        <v>1</v>
      </c>
      <c r="S14" s="97">
        <v>-575286.04125000001</v>
      </c>
      <c r="T14" s="97">
        <v>-6.859693723274396</v>
      </c>
      <c r="U14" s="97">
        <v>0.35019193885333572</v>
      </c>
      <c r="V14" s="98">
        <v>605.52560312254252</v>
      </c>
      <c r="W14" s="99" t="s">
        <v>202</v>
      </c>
      <c r="X14" s="99">
        <v>6</v>
      </c>
      <c r="Y14" s="100">
        <v>6</v>
      </c>
      <c r="Z14" s="101">
        <v>20037141.75</v>
      </c>
      <c r="AA14" s="101">
        <v>20037141.75</v>
      </c>
      <c r="AB14" s="101">
        <v>12322852.439999998</v>
      </c>
      <c r="AC14" s="101">
        <v>7714289.3100000024</v>
      </c>
      <c r="AD14" s="101">
        <v>18451019.879999999</v>
      </c>
      <c r="AE14" s="101">
        <v>0</v>
      </c>
      <c r="AF14" s="101">
        <v>0</v>
      </c>
      <c r="AG14" s="101">
        <v>2339722.7599999998</v>
      </c>
      <c r="AH14" s="101">
        <v>858974.25</v>
      </c>
      <c r="AI14" s="101">
        <v>1623830</v>
      </c>
      <c r="AJ14" s="101">
        <v>1795462.73</v>
      </c>
      <c r="AK14" s="101">
        <v>0</v>
      </c>
      <c r="AL14" s="101">
        <v>6617989.7400000002</v>
      </c>
      <c r="AM14" s="101">
        <v>1554042.02</v>
      </c>
      <c r="AN14" s="101">
        <v>470108</v>
      </c>
      <c r="AO14" s="102"/>
    </row>
    <row r="15" spans="1:41" x14ac:dyDescent="0.3">
      <c r="A15" s="86">
        <v>10</v>
      </c>
      <c r="B15" s="87">
        <v>8</v>
      </c>
      <c r="C15" s="88" t="s">
        <v>170</v>
      </c>
      <c r="D15" s="89" t="s">
        <v>71</v>
      </c>
      <c r="E15" s="88" t="s">
        <v>382</v>
      </c>
      <c r="F15" s="90" t="s">
        <v>191</v>
      </c>
      <c r="G15" s="91">
        <v>50</v>
      </c>
      <c r="H15" s="92" t="s">
        <v>229</v>
      </c>
      <c r="I15" s="93">
        <v>3.953420618876891</v>
      </c>
      <c r="J15" s="93">
        <v>3.4545480954551624</v>
      </c>
      <c r="K15" s="93">
        <v>1.3283831778466715</v>
      </c>
      <c r="L15" s="94">
        <v>35732822.789999999</v>
      </c>
      <c r="M15" s="94">
        <v>-12894044.25</v>
      </c>
      <c r="N15" s="95">
        <v>0</v>
      </c>
      <c r="O15" s="96">
        <v>1</v>
      </c>
      <c r="P15" s="96">
        <v>0</v>
      </c>
      <c r="Q15" s="96">
        <v>22.1</v>
      </c>
      <c r="R15" s="96">
        <v>1</v>
      </c>
      <c r="S15" s="97">
        <v>-1611755.53125</v>
      </c>
      <c r="T15" s="97">
        <v>-2.771265717503645</v>
      </c>
      <c r="U15" s="97">
        <v>0.33688959583993372</v>
      </c>
      <c r="V15" s="98">
        <v>616.10439653091487</v>
      </c>
      <c r="W15" s="99" t="s">
        <v>202</v>
      </c>
      <c r="X15" s="99">
        <v>6</v>
      </c>
      <c r="Y15" s="100">
        <v>7</v>
      </c>
      <c r="Z15" s="101">
        <v>16071832.23</v>
      </c>
      <c r="AA15" s="101">
        <v>16021832.23</v>
      </c>
      <c r="AB15" s="101">
        <v>12098792.350000001</v>
      </c>
      <c r="AC15" s="101">
        <v>3923039.879999999</v>
      </c>
      <c r="AD15" s="101">
        <v>24140003.070000004</v>
      </c>
      <c r="AE15" s="101">
        <v>0</v>
      </c>
      <c r="AF15" s="101">
        <v>0</v>
      </c>
      <c r="AG15" s="101">
        <v>2994811.74</v>
      </c>
      <c r="AH15" s="101">
        <v>272042</v>
      </c>
      <c r="AI15" s="101">
        <v>1254606</v>
      </c>
      <c r="AJ15" s="101">
        <v>1875622</v>
      </c>
      <c r="AK15" s="101">
        <v>0</v>
      </c>
      <c r="AL15" s="101">
        <v>6397081.7400000002</v>
      </c>
      <c r="AM15" s="101">
        <v>234930</v>
      </c>
      <c r="AN15" s="101">
        <v>87722</v>
      </c>
      <c r="AO15" s="102"/>
    </row>
    <row r="16" spans="1:41" x14ac:dyDescent="0.3">
      <c r="A16" s="86">
        <v>11</v>
      </c>
      <c r="B16" s="87">
        <v>8</v>
      </c>
      <c r="C16" s="88" t="s">
        <v>170</v>
      </c>
      <c r="D16" s="89" t="s">
        <v>76</v>
      </c>
      <c r="E16" s="88" t="s">
        <v>383</v>
      </c>
      <c r="F16" s="90" t="s">
        <v>191</v>
      </c>
      <c r="G16" s="91">
        <v>234</v>
      </c>
      <c r="H16" s="92" t="s">
        <v>232</v>
      </c>
      <c r="I16" s="93">
        <v>1.2250800777804489</v>
      </c>
      <c r="J16" s="93">
        <v>1.0878971456555191</v>
      </c>
      <c r="K16" s="93">
        <v>0.21720329035325364</v>
      </c>
      <c r="L16" s="94">
        <v>19041892.699999999</v>
      </c>
      <c r="M16" s="94">
        <v>47065758.030000001</v>
      </c>
      <c r="N16" s="95">
        <v>2</v>
      </c>
      <c r="O16" s="96">
        <v>0</v>
      </c>
      <c r="P16" s="96">
        <v>0</v>
      </c>
      <c r="Q16" s="96" t="s">
        <v>461</v>
      </c>
      <c r="R16" s="96">
        <v>2</v>
      </c>
      <c r="S16" s="97">
        <v>5883219.7537500001</v>
      </c>
      <c r="T16" s="97">
        <v>0.40458060163107501</v>
      </c>
      <c r="U16" s="97">
        <v>8.348468497760804E-2</v>
      </c>
      <c r="V16" s="98">
        <v>232.26069037018965</v>
      </c>
      <c r="W16" s="99" t="s">
        <v>204</v>
      </c>
      <c r="X16" s="99">
        <v>13</v>
      </c>
      <c r="Y16" s="100">
        <v>10</v>
      </c>
      <c r="Z16" s="101">
        <v>18375512.350000001</v>
      </c>
      <c r="AA16" s="101">
        <v>18375512.350000001</v>
      </c>
      <c r="AB16" s="101">
        <v>84600524.789999992</v>
      </c>
      <c r="AC16" s="101">
        <v>-66225012.43999999</v>
      </c>
      <c r="AD16" s="101">
        <v>71415699.670000017</v>
      </c>
      <c r="AE16" s="101">
        <v>0</v>
      </c>
      <c r="AF16" s="101">
        <v>0</v>
      </c>
      <c r="AG16" s="101">
        <v>24034279.510000002</v>
      </c>
      <c r="AH16" s="101">
        <v>16016163.83</v>
      </c>
      <c r="AI16" s="101">
        <v>9814977</v>
      </c>
      <c r="AJ16" s="101">
        <v>12634134.819999998</v>
      </c>
      <c r="AK16" s="101">
        <v>0</v>
      </c>
      <c r="AL16" s="101">
        <v>62499555.160000004</v>
      </c>
      <c r="AM16" s="101">
        <v>10482465</v>
      </c>
      <c r="AN16" s="101">
        <v>2960867</v>
      </c>
      <c r="AO16" s="102"/>
    </row>
    <row r="17" spans="1:41" x14ac:dyDescent="0.3">
      <c r="A17" s="86">
        <v>12</v>
      </c>
      <c r="B17" s="87">
        <v>8</v>
      </c>
      <c r="C17" s="88" t="s">
        <v>170</v>
      </c>
      <c r="D17" s="89" t="s">
        <v>87</v>
      </c>
      <c r="E17" s="88" t="s">
        <v>384</v>
      </c>
      <c r="F17" s="90" t="s">
        <v>191</v>
      </c>
      <c r="G17" s="91">
        <v>20</v>
      </c>
      <c r="H17" s="92" t="s">
        <v>233</v>
      </c>
      <c r="I17" s="93">
        <v>1.3057833876806035</v>
      </c>
      <c r="J17" s="93">
        <v>1.093577253726548</v>
      </c>
      <c r="K17" s="93">
        <v>0.31656461082007015</v>
      </c>
      <c r="L17" s="94">
        <v>3764708.94</v>
      </c>
      <c r="M17" s="94">
        <v>104505.21</v>
      </c>
      <c r="N17" s="95">
        <v>2</v>
      </c>
      <c r="O17" s="96">
        <v>0</v>
      </c>
      <c r="P17" s="96">
        <v>0</v>
      </c>
      <c r="Q17" s="96" t="s">
        <v>461</v>
      </c>
      <c r="R17" s="96">
        <v>2</v>
      </c>
      <c r="S17" s="97">
        <v>13063.151250000001</v>
      </c>
      <c r="T17" s="97">
        <v>36.024126835398924</v>
      </c>
      <c r="U17" s="97">
        <v>0.10861663086211182</v>
      </c>
      <c r="V17" s="98">
        <v>242.63398685228151</v>
      </c>
      <c r="W17" s="99" t="s">
        <v>206</v>
      </c>
      <c r="X17" s="99">
        <v>2</v>
      </c>
      <c r="Y17" s="100">
        <v>1</v>
      </c>
      <c r="Z17" s="101">
        <v>3897443.9699999997</v>
      </c>
      <c r="AA17" s="101">
        <v>3897443.84</v>
      </c>
      <c r="AB17" s="101">
        <v>12311685.629999999</v>
      </c>
      <c r="AC17" s="101">
        <v>-8414241.7899999991</v>
      </c>
      <c r="AD17" s="101">
        <v>9434947.2699999977</v>
      </c>
      <c r="AE17" s="101">
        <v>0</v>
      </c>
      <c r="AF17" s="101">
        <v>0</v>
      </c>
      <c r="AG17" s="101">
        <v>4476111.7699999996</v>
      </c>
      <c r="AH17" s="101">
        <v>428863.18</v>
      </c>
      <c r="AI17" s="101">
        <v>3581997.4</v>
      </c>
      <c r="AJ17" s="101">
        <v>1522189.1600000001</v>
      </c>
      <c r="AK17" s="101">
        <v>0</v>
      </c>
      <c r="AL17" s="101">
        <v>10009161.51</v>
      </c>
      <c r="AM17" s="101">
        <v>255951.72999999998</v>
      </c>
      <c r="AN17" s="101">
        <v>970588</v>
      </c>
      <c r="AO17" s="102"/>
    </row>
    <row r="18" spans="1:41" x14ac:dyDescent="0.3">
      <c r="A18" s="86">
        <v>13</v>
      </c>
      <c r="B18" s="87">
        <v>8</v>
      </c>
      <c r="C18" s="88" t="s">
        <v>89</v>
      </c>
      <c r="D18" s="89" t="s">
        <v>37</v>
      </c>
      <c r="E18" s="88" t="s">
        <v>385</v>
      </c>
      <c r="F18" s="90" t="s">
        <v>192</v>
      </c>
      <c r="G18" s="91">
        <v>273</v>
      </c>
      <c r="H18" s="92" t="s">
        <v>228</v>
      </c>
      <c r="I18" s="93">
        <v>2.9458489373810535</v>
      </c>
      <c r="J18" s="93">
        <v>2.6116076608887449</v>
      </c>
      <c r="K18" s="93">
        <v>1.2912852952522622</v>
      </c>
      <c r="L18" s="94">
        <v>219271448.96000001</v>
      </c>
      <c r="M18" s="94">
        <v>6643634.4699999997</v>
      </c>
      <c r="N18" s="95">
        <v>0</v>
      </c>
      <c r="O18" s="96">
        <v>0</v>
      </c>
      <c r="P18" s="96">
        <v>0</v>
      </c>
      <c r="Q18" s="96" t="s">
        <v>461</v>
      </c>
      <c r="R18" s="96">
        <v>0</v>
      </c>
      <c r="S18" s="97">
        <v>830454.30874999997</v>
      </c>
      <c r="T18" s="97">
        <v>33.004743104116024</v>
      </c>
      <c r="U18" s="97">
        <v>0.41892523402151149</v>
      </c>
      <c r="V18" s="98">
        <v>2359.7874403788205</v>
      </c>
      <c r="W18" s="99" t="s">
        <v>201</v>
      </c>
      <c r="X18" s="99">
        <v>16</v>
      </c>
      <c r="Y18" s="100">
        <v>12</v>
      </c>
      <c r="Z18" s="101">
        <v>145510780.55000001</v>
      </c>
      <c r="AA18" s="101">
        <v>145510780.55000001</v>
      </c>
      <c r="AB18" s="101">
        <v>112682778.88999997</v>
      </c>
      <c r="AC18" s="101">
        <v>32828001.660000041</v>
      </c>
      <c r="AD18" s="101">
        <v>145030318.77000001</v>
      </c>
      <c r="AE18" s="101">
        <v>2335200.5499999998</v>
      </c>
      <c r="AF18" s="101">
        <v>0</v>
      </c>
      <c r="AG18" s="101">
        <v>17152150.190000001</v>
      </c>
      <c r="AH18" s="101">
        <v>14457221.48</v>
      </c>
      <c r="AI18" s="101">
        <v>4113707.4</v>
      </c>
      <c r="AJ18" s="101">
        <v>6512643.9100000001</v>
      </c>
      <c r="AK18" s="101">
        <v>11800</v>
      </c>
      <c r="AL18" s="101">
        <v>44582723.530000001</v>
      </c>
      <c r="AM18" s="101">
        <v>5366740</v>
      </c>
      <c r="AN18" s="101">
        <v>2386317.5699999998</v>
      </c>
      <c r="AO18" s="102"/>
    </row>
    <row r="19" spans="1:41" x14ac:dyDescent="0.3">
      <c r="A19" s="86">
        <v>14</v>
      </c>
      <c r="B19" s="87">
        <v>8</v>
      </c>
      <c r="C19" s="88" t="s">
        <v>89</v>
      </c>
      <c r="D19" s="89" t="s">
        <v>38</v>
      </c>
      <c r="E19" s="88" t="s">
        <v>386</v>
      </c>
      <c r="F19" s="90" t="s">
        <v>191</v>
      </c>
      <c r="G19" s="91">
        <v>37</v>
      </c>
      <c r="H19" s="92" t="s">
        <v>229</v>
      </c>
      <c r="I19" s="93">
        <v>3.4002802638179532</v>
      </c>
      <c r="J19" s="93">
        <v>3.1087844387053774</v>
      </c>
      <c r="K19" s="93">
        <v>1.4898334700705702</v>
      </c>
      <c r="L19" s="94">
        <v>38933546.82</v>
      </c>
      <c r="M19" s="94">
        <v>1827745.43</v>
      </c>
      <c r="N19" s="95">
        <v>0</v>
      </c>
      <c r="O19" s="96">
        <v>0</v>
      </c>
      <c r="P19" s="96">
        <v>0</v>
      </c>
      <c r="Q19" s="96" t="s">
        <v>461</v>
      </c>
      <c r="R19" s="96">
        <v>0</v>
      </c>
      <c r="S19" s="97">
        <v>228468.17874999999</v>
      </c>
      <c r="T19" s="97">
        <v>21.301405644876926</v>
      </c>
      <c r="U19" s="97">
        <v>0.39512497485950782</v>
      </c>
      <c r="V19" s="98">
        <v>879.09923274927746</v>
      </c>
      <c r="W19" s="99" t="s">
        <v>202</v>
      </c>
      <c r="X19" s="99">
        <v>6</v>
      </c>
      <c r="Y19" s="100">
        <v>7</v>
      </c>
      <c r="Z19" s="101">
        <v>24165720.16</v>
      </c>
      <c r="AA19" s="101">
        <v>24165720.16</v>
      </c>
      <c r="AB19" s="101">
        <v>16220417.01</v>
      </c>
      <c r="AC19" s="101">
        <v>7945303.1500000004</v>
      </c>
      <c r="AD19" s="101">
        <v>26134905.230000004</v>
      </c>
      <c r="AE19" s="101">
        <v>0</v>
      </c>
      <c r="AF19" s="101">
        <v>0</v>
      </c>
      <c r="AG19" s="101">
        <v>3532056.6</v>
      </c>
      <c r="AH19" s="101">
        <v>1396087.1</v>
      </c>
      <c r="AI19" s="101">
        <v>1006384.75</v>
      </c>
      <c r="AJ19" s="101">
        <v>3281592.46</v>
      </c>
      <c r="AK19" s="101">
        <v>180000</v>
      </c>
      <c r="AL19" s="101">
        <v>9396120.9100000001</v>
      </c>
      <c r="AM19" s="101">
        <v>1240530</v>
      </c>
      <c r="AN19" s="101">
        <v>1751328.75</v>
      </c>
      <c r="AO19" s="102"/>
    </row>
    <row r="20" spans="1:41" x14ac:dyDescent="0.3">
      <c r="A20" s="86">
        <v>15</v>
      </c>
      <c r="B20" s="87">
        <v>8</v>
      </c>
      <c r="C20" s="88" t="s">
        <v>89</v>
      </c>
      <c r="D20" s="89" t="s">
        <v>40</v>
      </c>
      <c r="E20" s="88" t="s">
        <v>387</v>
      </c>
      <c r="F20" s="90" t="s">
        <v>191</v>
      </c>
      <c r="G20" s="91">
        <v>73</v>
      </c>
      <c r="H20" s="92" t="s">
        <v>296</v>
      </c>
      <c r="I20" s="93">
        <v>1.6961912183030505</v>
      </c>
      <c r="J20" s="93">
        <v>1.4919462330225501</v>
      </c>
      <c r="K20" s="93">
        <v>0.39411178258446855</v>
      </c>
      <c r="L20" s="94">
        <v>18767025.57</v>
      </c>
      <c r="M20" s="94">
        <v>3571027.66</v>
      </c>
      <c r="N20" s="95">
        <v>1</v>
      </c>
      <c r="O20" s="96">
        <v>0</v>
      </c>
      <c r="P20" s="96">
        <v>0</v>
      </c>
      <c r="Q20" s="96" t="s">
        <v>461</v>
      </c>
      <c r="R20" s="96">
        <v>1</v>
      </c>
      <c r="S20" s="97">
        <v>446378.45750000002</v>
      </c>
      <c r="T20" s="97">
        <v>5.2553571007624171</v>
      </c>
      <c r="U20" s="97">
        <v>0.13963480791555785</v>
      </c>
      <c r="V20" s="98">
        <v>262.10563497716515</v>
      </c>
      <c r="W20" s="99" t="s">
        <v>203</v>
      </c>
      <c r="X20" s="103">
        <v>9</v>
      </c>
      <c r="Y20" s="104">
        <v>9</v>
      </c>
      <c r="Z20" s="101">
        <v>10623957.48</v>
      </c>
      <c r="AA20" s="101">
        <v>10623957.48</v>
      </c>
      <c r="AB20" s="101">
        <v>26956711.139999997</v>
      </c>
      <c r="AC20" s="101">
        <v>-16332753.659999996</v>
      </c>
      <c r="AD20" s="101">
        <v>29063355.240000002</v>
      </c>
      <c r="AE20" s="101">
        <v>0</v>
      </c>
      <c r="AF20" s="101">
        <v>0</v>
      </c>
      <c r="AG20" s="101">
        <v>2474359.4900000002</v>
      </c>
      <c r="AH20" s="101">
        <v>1817339.6</v>
      </c>
      <c r="AI20" s="101">
        <v>888080.5</v>
      </c>
      <c r="AJ20" s="101">
        <v>2330689.11</v>
      </c>
      <c r="AK20" s="101">
        <v>0</v>
      </c>
      <c r="AL20" s="101">
        <v>7510468.6999999993</v>
      </c>
      <c r="AM20" s="101">
        <v>7187908</v>
      </c>
      <c r="AN20" s="101">
        <v>2502018.4500000002</v>
      </c>
      <c r="AO20" s="102"/>
    </row>
    <row r="21" spans="1:41" x14ac:dyDescent="0.3">
      <c r="A21" s="86">
        <v>16</v>
      </c>
      <c r="B21" s="87">
        <v>8</v>
      </c>
      <c r="C21" s="88" t="s">
        <v>89</v>
      </c>
      <c r="D21" s="89" t="s">
        <v>43</v>
      </c>
      <c r="E21" s="88" t="s">
        <v>388</v>
      </c>
      <c r="F21" s="90" t="s">
        <v>191</v>
      </c>
      <c r="G21" s="91">
        <v>125</v>
      </c>
      <c r="H21" s="92" t="s">
        <v>232</v>
      </c>
      <c r="I21" s="93">
        <v>4.3302589086244767</v>
      </c>
      <c r="J21" s="93">
        <v>4.0012007610552534</v>
      </c>
      <c r="K21" s="93">
        <v>0.82758236365398596</v>
      </c>
      <c r="L21" s="94">
        <v>104829289.48</v>
      </c>
      <c r="M21" s="94">
        <v>21370236.530000001</v>
      </c>
      <c r="N21" s="95">
        <v>0</v>
      </c>
      <c r="O21" s="96">
        <v>0</v>
      </c>
      <c r="P21" s="96">
        <v>0</v>
      </c>
      <c r="Q21" s="96" t="s">
        <v>461</v>
      </c>
      <c r="R21" s="96">
        <v>0</v>
      </c>
      <c r="S21" s="97">
        <v>2671279.5662500001</v>
      </c>
      <c r="T21" s="97">
        <v>4.9053874220268163</v>
      </c>
      <c r="U21" s="97">
        <v>0.6577701762408088</v>
      </c>
      <c r="V21" s="98">
        <v>1206.6819702097291</v>
      </c>
      <c r="W21" s="99" t="s">
        <v>204</v>
      </c>
      <c r="X21" s="103">
        <v>13</v>
      </c>
      <c r="Y21" s="104">
        <v>10</v>
      </c>
      <c r="Z21" s="101">
        <v>26050488.43</v>
      </c>
      <c r="AA21" s="101">
        <v>26015627.73</v>
      </c>
      <c r="AB21" s="101">
        <v>31477819.699999996</v>
      </c>
      <c r="AC21" s="101">
        <v>-5462191.9699999951</v>
      </c>
      <c r="AD21" s="101">
        <v>97184008.720000014</v>
      </c>
      <c r="AE21" s="101">
        <v>0</v>
      </c>
      <c r="AF21" s="101">
        <v>0</v>
      </c>
      <c r="AG21" s="101">
        <v>8917535.9100000001</v>
      </c>
      <c r="AH21" s="101">
        <v>3233879.4</v>
      </c>
      <c r="AI21" s="101">
        <v>2793978.75</v>
      </c>
      <c r="AJ21" s="101">
        <v>5078884.6000000006</v>
      </c>
      <c r="AK21" s="101">
        <v>0</v>
      </c>
      <c r="AL21" s="101">
        <v>20024278.66</v>
      </c>
      <c r="AM21" s="101">
        <v>3323968.5</v>
      </c>
      <c r="AN21" s="101">
        <v>457262.95</v>
      </c>
      <c r="AO21" s="102"/>
    </row>
    <row r="22" spans="1:41" x14ac:dyDescent="0.3">
      <c r="A22" s="86">
        <v>17</v>
      </c>
      <c r="B22" s="87">
        <v>8</v>
      </c>
      <c r="C22" s="88" t="s">
        <v>89</v>
      </c>
      <c r="D22" s="89" t="s">
        <v>44</v>
      </c>
      <c r="E22" s="88" t="s">
        <v>389</v>
      </c>
      <c r="F22" s="90" t="s">
        <v>191</v>
      </c>
      <c r="G22" s="91">
        <v>41</v>
      </c>
      <c r="H22" s="92" t="s">
        <v>229</v>
      </c>
      <c r="I22" s="93">
        <v>4.2602978997293635</v>
      </c>
      <c r="J22" s="93">
        <v>3.7461198906256916</v>
      </c>
      <c r="K22" s="93">
        <v>1.6110716178729907</v>
      </c>
      <c r="L22" s="94">
        <v>35721692.689999998</v>
      </c>
      <c r="M22" s="94">
        <v>-1424389.17</v>
      </c>
      <c r="N22" s="95">
        <v>0</v>
      </c>
      <c r="O22" s="96">
        <v>1</v>
      </c>
      <c r="P22" s="96">
        <v>0</v>
      </c>
      <c r="Q22" s="96">
        <v>200.6</v>
      </c>
      <c r="R22" s="96">
        <v>1</v>
      </c>
      <c r="S22" s="97">
        <v>-178048.64624999999</v>
      </c>
      <c r="T22" s="97">
        <v>-25.078604529125982</v>
      </c>
      <c r="U22" s="97">
        <v>0.39647483158991731</v>
      </c>
      <c r="V22" s="98">
        <v>1025.6601783048122</v>
      </c>
      <c r="W22" s="99" t="s">
        <v>202</v>
      </c>
      <c r="X22" s="99">
        <v>6</v>
      </c>
      <c r="Y22" s="100">
        <v>6</v>
      </c>
      <c r="Z22" s="101">
        <v>17651824.16</v>
      </c>
      <c r="AA22" s="101">
        <v>17651824.16</v>
      </c>
      <c r="AB22" s="101">
        <v>10956573.23</v>
      </c>
      <c r="AC22" s="101">
        <v>6695250.9299999997</v>
      </c>
      <c r="AD22" s="101">
        <v>22426771.09</v>
      </c>
      <c r="AE22" s="101">
        <v>0</v>
      </c>
      <c r="AF22" s="101">
        <v>0</v>
      </c>
      <c r="AG22" s="101">
        <v>2430188.1</v>
      </c>
      <c r="AH22" s="101">
        <v>680071.73</v>
      </c>
      <c r="AI22" s="101">
        <v>818815.5</v>
      </c>
      <c r="AJ22" s="101">
        <v>1060018</v>
      </c>
      <c r="AK22" s="101">
        <v>0</v>
      </c>
      <c r="AL22" s="101">
        <v>4989093.33</v>
      </c>
      <c r="AM22" s="101">
        <v>449559.5</v>
      </c>
      <c r="AN22" s="101">
        <v>1691476.75</v>
      </c>
      <c r="AO22" s="102"/>
    </row>
    <row r="23" spans="1:41" x14ac:dyDescent="0.3">
      <c r="A23" s="86">
        <v>18</v>
      </c>
      <c r="B23" s="87">
        <v>8</v>
      </c>
      <c r="C23" s="88" t="s">
        <v>89</v>
      </c>
      <c r="D23" s="89" t="s">
        <v>45</v>
      </c>
      <c r="E23" s="88" t="s">
        <v>390</v>
      </c>
      <c r="F23" s="90" t="s">
        <v>191</v>
      </c>
      <c r="G23" s="91">
        <v>52</v>
      </c>
      <c r="H23" s="92" t="s">
        <v>229</v>
      </c>
      <c r="I23" s="93">
        <v>5.2033025196749829</v>
      </c>
      <c r="J23" s="93">
        <v>4.6171792953131003</v>
      </c>
      <c r="K23" s="93">
        <v>2.0962803880493932</v>
      </c>
      <c r="L23" s="94">
        <v>50173275.32</v>
      </c>
      <c r="M23" s="94">
        <v>17706732.969999999</v>
      </c>
      <c r="N23" s="95">
        <v>0</v>
      </c>
      <c r="O23" s="96">
        <v>0</v>
      </c>
      <c r="P23" s="96">
        <v>0</v>
      </c>
      <c r="Q23" s="96" t="s">
        <v>461</v>
      </c>
      <c r="R23" s="96">
        <v>0</v>
      </c>
      <c r="S23" s="97">
        <v>2213341.6212499999</v>
      </c>
      <c r="T23" s="97">
        <v>2.8335704505742036</v>
      </c>
      <c r="U23" s="97">
        <v>0.54810610204324184</v>
      </c>
      <c r="V23" s="98">
        <v>1331.1385790088082</v>
      </c>
      <c r="W23" s="99" t="s">
        <v>202</v>
      </c>
      <c r="X23" s="99">
        <v>6</v>
      </c>
      <c r="Y23" s="100">
        <v>7</v>
      </c>
      <c r="Z23" s="101">
        <v>25022527.539999999</v>
      </c>
      <c r="AA23" s="101">
        <v>25022527.539999999</v>
      </c>
      <c r="AB23" s="101">
        <v>11936631.989999998</v>
      </c>
      <c r="AC23" s="101">
        <v>13085895.550000001</v>
      </c>
      <c r="AD23" s="101">
        <v>29959921.769999996</v>
      </c>
      <c r="AE23" s="101">
        <v>0</v>
      </c>
      <c r="AF23" s="101">
        <v>0</v>
      </c>
      <c r="AG23" s="101">
        <v>2392560.9500000002</v>
      </c>
      <c r="AH23" s="101">
        <v>1139539.8999999999</v>
      </c>
      <c r="AI23" s="101">
        <v>518420</v>
      </c>
      <c r="AJ23" s="101">
        <v>1581407.8599999999</v>
      </c>
      <c r="AK23" s="101">
        <v>0</v>
      </c>
      <c r="AL23" s="101">
        <v>5631928.71</v>
      </c>
      <c r="AM23" s="101">
        <v>647575</v>
      </c>
      <c r="AN23" s="101">
        <v>416649.5</v>
      </c>
      <c r="AO23" s="102"/>
    </row>
    <row r="24" spans="1:41" x14ac:dyDescent="0.3">
      <c r="A24" s="86">
        <v>19</v>
      </c>
      <c r="B24" s="87">
        <v>8</v>
      </c>
      <c r="C24" s="88" t="s">
        <v>89</v>
      </c>
      <c r="D24" s="89" t="s">
        <v>46</v>
      </c>
      <c r="E24" s="88" t="s">
        <v>391</v>
      </c>
      <c r="F24" s="90" t="s">
        <v>191</v>
      </c>
      <c r="G24" s="91">
        <v>38</v>
      </c>
      <c r="H24" s="92" t="s">
        <v>229</v>
      </c>
      <c r="I24" s="93">
        <v>2.154285179533181</v>
      </c>
      <c r="J24" s="93">
        <v>1.9877687448520456</v>
      </c>
      <c r="K24" s="93">
        <v>0.85193776030124024</v>
      </c>
      <c r="L24" s="94">
        <v>23178904.870000001</v>
      </c>
      <c r="M24" s="94">
        <v>-3210705.41</v>
      </c>
      <c r="N24" s="95">
        <v>0</v>
      </c>
      <c r="O24" s="96">
        <v>1</v>
      </c>
      <c r="P24" s="96">
        <v>0</v>
      </c>
      <c r="Q24" s="96">
        <v>57.7</v>
      </c>
      <c r="R24" s="96">
        <v>1</v>
      </c>
      <c r="S24" s="97">
        <v>-401338.17625000002</v>
      </c>
      <c r="T24" s="97">
        <v>-7.2192561789715866</v>
      </c>
      <c r="U24" s="97">
        <v>0.28415112397179448</v>
      </c>
      <c r="V24" s="98">
        <v>583.29319215863916</v>
      </c>
      <c r="W24" s="99" t="s">
        <v>202</v>
      </c>
      <c r="X24" s="99">
        <v>6</v>
      </c>
      <c r="Y24" s="100">
        <v>6</v>
      </c>
      <c r="Z24" s="101">
        <v>17107543.829999998</v>
      </c>
      <c r="AA24" s="101">
        <v>17104309.140000001</v>
      </c>
      <c r="AB24" s="101">
        <v>20080743.720000003</v>
      </c>
      <c r="AC24" s="101">
        <v>-2976434.5800000019</v>
      </c>
      <c r="AD24" s="101">
        <v>19699176.620000001</v>
      </c>
      <c r="AE24" s="101">
        <v>0</v>
      </c>
      <c r="AF24" s="101">
        <v>0</v>
      </c>
      <c r="AG24" s="101">
        <v>2560557</v>
      </c>
      <c r="AH24" s="101">
        <v>632893.78</v>
      </c>
      <c r="AI24" s="101">
        <v>842933</v>
      </c>
      <c r="AJ24" s="101">
        <v>2067452.91</v>
      </c>
      <c r="AK24" s="101">
        <v>0</v>
      </c>
      <c r="AL24" s="101">
        <v>6103836.6900000004</v>
      </c>
      <c r="AM24" s="101">
        <v>2577286.5499999998</v>
      </c>
      <c r="AN24" s="101">
        <v>2740141.48</v>
      </c>
      <c r="AO24" s="102"/>
    </row>
    <row r="25" spans="1:41" x14ac:dyDescent="0.3">
      <c r="A25" s="86">
        <v>20</v>
      </c>
      <c r="B25" s="87">
        <v>8</v>
      </c>
      <c r="C25" s="88" t="s">
        <v>89</v>
      </c>
      <c r="D25" s="89" t="s">
        <v>47</v>
      </c>
      <c r="E25" s="88" t="s">
        <v>392</v>
      </c>
      <c r="F25" s="90" t="s">
        <v>191</v>
      </c>
      <c r="G25" s="91">
        <v>32</v>
      </c>
      <c r="H25" s="92" t="s">
        <v>233</v>
      </c>
      <c r="I25" s="93">
        <v>1.5399237941735713</v>
      </c>
      <c r="J25" s="93">
        <v>1.3347455160731172</v>
      </c>
      <c r="K25" s="93">
        <v>0.25553347700039608</v>
      </c>
      <c r="L25" s="94">
        <v>6241519.3899999997</v>
      </c>
      <c r="M25" s="94">
        <v>-132130.44</v>
      </c>
      <c r="N25" s="95">
        <v>1</v>
      </c>
      <c r="O25" s="96">
        <v>1</v>
      </c>
      <c r="P25" s="96">
        <v>0</v>
      </c>
      <c r="Q25" s="96">
        <v>377.9</v>
      </c>
      <c r="R25" s="96">
        <v>2</v>
      </c>
      <c r="S25" s="97">
        <v>-16516.305</v>
      </c>
      <c r="T25" s="97">
        <v>-47.2375585065788</v>
      </c>
      <c r="U25" s="97">
        <v>0.12743399761628865</v>
      </c>
      <c r="V25" s="98">
        <v>444.10981855699441</v>
      </c>
      <c r="W25" s="99" t="s">
        <v>206</v>
      </c>
      <c r="X25" s="99">
        <v>2</v>
      </c>
      <c r="Y25" s="100">
        <v>2</v>
      </c>
      <c r="Z25" s="101">
        <v>2953967.15</v>
      </c>
      <c r="AA25" s="101">
        <v>2953967.15</v>
      </c>
      <c r="AB25" s="101">
        <v>11560000.610000001</v>
      </c>
      <c r="AC25" s="101">
        <v>-8606033.4600000009</v>
      </c>
      <c r="AD25" s="101">
        <v>12251322.609999999</v>
      </c>
      <c r="AE25" s="101">
        <v>0</v>
      </c>
      <c r="AF25" s="101">
        <v>0</v>
      </c>
      <c r="AG25" s="101">
        <v>2289708.77</v>
      </c>
      <c r="AH25" s="101">
        <v>878459.07</v>
      </c>
      <c r="AI25" s="101">
        <v>1780496.4</v>
      </c>
      <c r="AJ25" s="101">
        <v>1192089.46</v>
      </c>
      <c r="AK25" s="101">
        <v>0</v>
      </c>
      <c r="AL25" s="101">
        <v>6140753.7000000002</v>
      </c>
      <c r="AM25" s="101">
        <v>810873.75</v>
      </c>
      <c r="AN25" s="101">
        <v>1194244.25</v>
      </c>
      <c r="AO25" s="102"/>
    </row>
    <row r="26" spans="1:41" x14ac:dyDescent="0.3">
      <c r="A26" s="86">
        <v>21</v>
      </c>
      <c r="B26" s="87">
        <v>8</v>
      </c>
      <c r="C26" s="88" t="s">
        <v>127</v>
      </c>
      <c r="D26" s="89" t="s">
        <v>2</v>
      </c>
      <c r="E26" s="88" t="s">
        <v>393</v>
      </c>
      <c r="F26" s="90" t="s">
        <v>192</v>
      </c>
      <c r="G26" s="91">
        <v>558</v>
      </c>
      <c r="H26" s="92" t="s">
        <v>234</v>
      </c>
      <c r="I26" s="93">
        <v>2.3852764082223885</v>
      </c>
      <c r="J26" s="93">
        <v>2.1664195697290483</v>
      </c>
      <c r="K26" s="93">
        <v>0.76851329537651036</v>
      </c>
      <c r="L26" s="94">
        <v>391857141.86000001</v>
      </c>
      <c r="M26" s="94">
        <v>622843038.97000003</v>
      </c>
      <c r="N26" s="95">
        <v>1</v>
      </c>
      <c r="O26" s="96">
        <v>0</v>
      </c>
      <c r="P26" s="96">
        <v>0</v>
      </c>
      <c r="Q26" s="96" t="s">
        <v>461</v>
      </c>
      <c r="R26" s="96">
        <v>1</v>
      </c>
      <c r="S26" s="97">
        <v>77855379.871250004</v>
      </c>
      <c r="T26" s="97">
        <v>0.62914268498210557</v>
      </c>
      <c r="U26" s="97">
        <v>0.43239267151645822</v>
      </c>
      <c r="V26" s="98">
        <v>3171.3915657170605</v>
      </c>
      <c r="W26" s="99" t="s">
        <v>201</v>
      </c>
      <c r="X26" s="99">
        <v>17</v>
      </c>
      <c r="Y26" s="100">
        <v>13</v>
      </c>
      <c r="Z26" s="101">
        <v>217391577.31999999</v>
      </c>
      <c r="AA26" s="101">
        <v>217391577.31999999</v>
      </c>
      <c r="AB26" s="101">
        <v>282872890.59000003</v>
      </c>
      <c r="AC26" s="101">
        <v>-65481313.270000041</v>
      </c>
      <c r="AD26" s="101">
        <v>382846708.44999999</v>
      </c>
      <c r="AE26" s="101">
        <v>0</v>
      </c>
      <c r="AF26" s="101">
        <v>0</v>
      </c>
      <c r="AG26" s="101">
        <v>81429605.400000006</v>
      </c>
      <c r="AH26" s="101">
        <v>75126026.700000003</v>
      </c>
      <c r="AI26" s="101">
        <v>8737522</v>
      </c>
      <c r="AJ26" s="101">
        <v>29336613.760000002</v>
      </c>
      <c r="AK26" s="101">
        <v>100000</v>
      </c>
      <c r="AL26" s="101">
        <v>194729767.86000001</v>
      </c>
      <c r="AM26" s="101">
        <v>41428391.25</v>
      </c>
      <c r="AN26" s="101">
        <v>779623.22</v>
      </c>
      <c r="AO26" s="102"/>
    </row>
    <row r="27" spans="1:41" x14ac:dyDescent="0.3">
      <c r="A27" s="86">
        <v>22</v>
      </c>
      <c r="B27" s="87">
        <v>8</v>
      </c>
      <c r="C27" s="88" t="s">
        <v>127</v>
      </c>
      <c r="D27" s="89" t="s">
        <v>27</v>
      </c>
      <c r="E27" s="88" t="s">
        <v>394</v>
      </c>
      <c r="F27" s="90" t="s">
        <v>191</v>
      </c>
      <c r="G27" s="91">
        <v>30</v>
      </c>
      <c r="H27" s="92" t="s">
        <v>230</v>
      </c>
      <c r="I27" s="93">
        <v>4.3041396098624052</v>
      </c>
      <c r="J27" s="93">
        <v>4.1279303433895995</v>
      </c>
      <c r="K27" s="93">
        <v>2.5798179131782506</v>
      </c>
      <c r="L27" s="94">
        <v>41118850.719999999</v>
      </c>
      <c r="M27" s="94">
        <v>-1122754.21</v>
      </c>
      <c r="N27" s="95">
        <v>0</v>
      </c>
      <c r="O27" s="96">
        <v>1</v>
      </c>
      <c r="P27" s="96">
        <v>0</v>
      </c>
      <c r="Q27" s="96">
        <v>292.89999999999998</v>
      </c>
      <c r="R27" s="96">
        <v>1</v>
      </c>
      <c r="S27" s="97">
        <v>-140344.27625</v>
      </c>
      <c r="T27" s="97">
        <v>-36.623198874489191</v>
      </c>
      <c r="U27" s="97">
        <v>0.57395142541155764</v>
      </c>
      <c r="V27" s="98">
        <v>1555.6465920096853</v>
      </c>
      <c r="W27" s="99" t="s">
        <v>202</v>
      </c>
      <c r="X27" s="99">
        <v>5</v>
      </c>
      <c r="Y27" s="100">
        <v>5</v>
      </c>
      <c r="Z27" s="101">
        <v>32104922.969999999</v>
      </c>
      <c r="AA27" s="101">
        <v>32104922.969999999</v>
      </c>
      <c r="AB27" s="101">
        <v>12444646.889999997</v>
      </c>
      <c r="AC27" s="101">
        <v>19660276.080000002</v>
      </c>
      <c r="AD27" s="101">
        <v>15697513.019999998</v>
      </c>
      <c r="AE27" s="101">
        <v>0</v>
      </c>
      <c r="AF27" s="101">
        <v>0</v>
      </c>
      <c r="AG27" s="101">
        <v>2379153.59</v>
      </c>
      <c r="AH27" s="101">
        <v>747782.4</v>
      </c>
      <c r="AI27" s="101">
        <v>748167</v>
      </c>
      <c r="AJ27" s="101">
        <v>1197602.07</v>
      </c>
      <c r="AK27" s="101">
        <v>0</v>
      </c>
      <c r="AL27" s="101">
        <v>5072705.0599999996</v>
      </c>
      <c r="AM27" s="101">
        <v>112249</v>
      </c>
      <c r="AN27" s="101">
        <v>1561600</v>
      </c>
      <c r="AO27" s="102"/>
    </row>
    <row r="28" spans="1:41" x14ac:dyDescent="0.3">
      <c r="A28" s="86">
        <v>23</v>
      </c>
      <c r="B28" s="87">
        <v>8</v>
      </c>
      <c r="C28" s="88" t="s">
        <v>127</v>
      </c>
      <c r="D28" s="89" t="s">
        <v>28</v>
      </c>
      <c r="E28" s="88" t="s">
        <v>395</v>
      </c>
      <c r="F28" s="90" t="s">
        <v>191</v>
      </c>
      <c r="G28" s="91">
        <v>59</v>
      </c>
      <c r="H28" s="92" t="s">
        <v>229</v>
      </c>
      <c r="I28" s="93">
        <v>1.8411930389182227</v>
      </c>
      <c r="J28" s="93">
        <v>1.6231958412970973</v>
      </c>
      <c r="K28" s="93">
        <v>0.54828700000255459</v>
      </c>
      <c r="L28" s="94">
        <v>33286191.030000001</v>
      </c>
      <c r="M28" s="94">
        <v>19051573.27</v>
      </c>
      <c r="N28" s="95">
        <v>1</v>
      </c>
      <c r="O28" s="96">
        <v>0</v>
      </c>
      <c r="P28" s="96">
        <v>0</v>
      </c>
      <c r="Q28" s="96" t="s">
        <v>461</v>
      </c>
      <c r="R28" s="96">
        <v>1</v>
      </c>
      <c r="S28" s="97">
        <v>2381446.6587499999</v>
      </c>
      <c r="T28" s="97">
        <v>1.7471623239858554</v>
      </c>
      <c r="U28" s="97">
        <v>0.30363515374795036</v>
      </c>
      <c r="V28" s="98">
        <v>547.2182388044979</v>
      </c>
      <c r="W28" s="99" t="s">
        <v>202</v>
      </c>
      <c r="X28" s="99">
        <v>6</v>
      </c>
      <c r="Y28" s="100">
        <v>8</v>
      </c>
      <c r="Z28" s="101">
        <v>21695835.529999997</v>
      </c>
      <c r="AA28" s="101">
        <v>21648077.719999999</v>
      </c>
      <c r="AB28" s="101">
        <v>39570216.93</v>
      </c>
      <c r="AC28" s="101">
        <v>-17922139.210000001</v>
      </c>
      <c r="AD28" s="101">
        <v>40407401.289999999</v>
      </c>
      <c r="AE28" s="101">
        <v>0</v>
      </c>
      <c r="AF28" s="101">
        <v>0</v>
      </c>
      <c r="AG28" s="101">
        <v>15015199.060000001</v>
      </c>
      <c r="AH28" s="101">
        <v>5428084.3099999996</v>
      </c>
      <c r="AI28" s="101">
        <v>5714190</v>
      </c>
      <c r="AJ28" s="101">
        <v>4110223.63</v>
      </c>
      <c r="AK28" s="101">
        <v>0</v>
      </c>
      <c r="AL28" s="101">
        <v>30267697</v>
      </c>
      <c r="AM28" s="101">
        <v>511656</v>
      </c>
      <c r="AN28" s="101">
        <v>254500</v>
      </c>
      <c r="AO28" s="102"/>
    </row>
    <row r="29" spans="1:41" x14ac:dyDescent="0.3">
      <c r="A29" s="86">
        <v>24</v>
      </c>
      <c r="B29" s="87">
        <v>8</v>
      </c>
      <c r="C29" s="88" t="s">
        <v>127</v>
      </c>
      <c r="D29" s="89" t="s">
        <v>29</v>
      </c>
      <c r="E29" s="88" t="s">
        <v>396</v>
      </c>
      <c r="F29" s="90" t="s">
        <v>191</v>
      </c>
      <c r="G29" s="91">
        <v>34</v>
      </c>
      <c r="H29" s="92" t="s">
        <v>229</v>
      </c>
      <c r="I29" s="93">
        <v>2.9040847799910026</v>
      </c>
      <c r="J29" s="93">
        <v>2.3469717567785162</v>
      </c>
      <c r="K29" s="93">
        <v>1.0938075924498285</v>
      </c>
      <c r="L29" s="94">
        <v>37683256.719999999</v>
      </c>
      <c r="M29" s="94">
        <v>14257928.609999999</v>
      </c>
      <c r="N29" s="95">
        <v>0</v>
      </c>
      <c r="O29" s="96">
        <v>0</v>
      </c>
      <c r="P29" s="96">
        <v>0</v>
      </c>
      <c r="Q29" s="96" t="s">
        <v>461</v>
      </c>
      <c r="R29" s="96">
        <v>0</v>
      </c>
      <c r="S29" s="97">
        <v>1782241.0762499999</v>
      </c>
      <c r="T29" s="97">
        <v>2.6429685370685836</v>
      </c>
      <c r="U29" s="105">
        <v>0.45318363359484887</v>
      </c>
      <c r="V29" s="98">
        <v>891.36287065947579</v>
      </c>
      <c r="W29" s="99" t="s">
        <v>202</v>
      </c>
      <c r="X29" s="99">
        <v>6</v>
      </c>
      <c r="Y29" s="100">
        <v>7</v>
      </c>
      <c r="Z29" s="101">
        <v>21647267.360000003</v>
      </c>
      <c r="AA29" s="101">
        <v>21647267.360000003</v>
      </c>
      <c r="AB29" s="101">
        <v>19790745.200000003</v>
      </c>
      <c r="AC29" s="101">
        <v>1856522.1600000001</v>
      </c>
      <c r="AD29" s="101">
        <v>21888844.070000004</v>
      </c>
      <c r="AE29" s="101">
        <v>0</v>
      </c>
      <c r="AF29" s="101">
        <v>0</v>
      </c>
      <c r="AG29" s="101">
        <v>6499206.9100000001</v>
      </c>
      <c r="AH29" s="101">
        <v>2192759.5</v>
      </c>
      <c r="AI29" s="101">
        <v>787515</v>
      </c>
      <c r="AJ29" s="101">
        <v>2111767.17</v>
      </c>
      <c r="AK29" s="101">
        <v>0</v>
      </c>
      <c r="AL29" s="101">
        <v>11591248.58</v>
      </c>
      <c r="AM29" s="101">
        <v>432587.2</v>
      </c>
      <c r="AN29" s="101">
        <v>78289.5</v>
      </c>
      <c r="AO29" s="102"/>
    </row>
    <row r="30" spans="1:41" x14ac:dyDescent="0.3">
      <c r="A30" s="86">
        <v>25</v>
      </c>
      <c r="B30" s="87">
        <v>8</v>
      </c>
      <c r="C30" s="88" t="s">
        <v>127</v>
      </c>
      <c r="D30" s="89" t="s">
        <v>30</v>
      </c>
      <c r="E30" s="88" t="s">
        <v>397</v>
      </c>
      <c r="F30" s="90" t="s">
        <v>191</v>
      </c>
      <c r="G30" s="91">
        <v>20</v>
      </c>
      <c r="H30" s="92" t="s">
        <v>233</v>
      </c>
      <c r="I30" s="93">
        <v>1.2999024965742163</v>
      </c>
      <c r="J30" s="93">
        <v>1.0807097439962072</v>
      </c>
      <c r="K30" s="93">
        <v>0.18218210031303633</v>
      </c>
      <c r="L30" s="94">
        <v>3255731.69</v>
      </c>
      <c r="M30" s="94">
        <v>2555838.96</v>
      </c>
      <c r="N30" s="95">
        <v>2</v>
      </c>
      <c r="O30" s="96">
        <v>0</v>
      </c>
      <c r="P30" s="96">
        <v>0</v>
      </c>
      <c r="Q30" s="96" t="s">
        <v>461</v>
      </c>
      <c r="R30" s="96">
        <v>2</v>
      </c>
      <c r="S30" s="97">
        <v>319479.87</v>
      </c>
      <c r="T30" s="97">
        <v>1.2738407000416019</v>
      </c>
      <c r="U30" s="105">
        <v>6.9243150233657166E-2</v>
      </c>
      <c r="V30" s="98">
        <v>278.52953118316367</v>
      </c>
      <c r="W30" s="99" t="s">
        <v>206</v>
      </c>
      <c r="X30" s="99">
        <v>2</v>
      </c>
      <c r="Y30" s="100">
        <v>2</v>
      </c>
      <c r="Z30" s="101">
        <v>1977762.92</v>
      </c>
      <c r="AA30" s="101">
        <v>1977762.92</v>
      </c>
      <c r="AB30" s="101">
        <v>10855967.279999999</v>
      </c>
      <c r="AC30" s="101">
        <v>-8878204.3599999994</v>
      </c>
      <c r="AD30" s="101">
        <v>7650761.8300000001</v>
      </c>
      <c r="AE30" s="101">
        <v>0</v>
      </c>
      <c r="AF30" s="101">
        <v>0</v>
      </c>
      <c r="AG30" s="101">
        <v>3386941.29</v>
      </c>
      <c r="AH30" s="101">
        <v>871625.87</v>
      </c>
      <c r="AI30" s="101">
        <v>1579361</v>
      </c>
      <c r="AJ30" s="101">
        <v>1623131.29</v>
      </c>
      <c r="AK30" s="101">
        <v>0</v>
      </c>
      <c r="AL30" s="101">
        <v>7461059.4500000002</v>
      </c>
      <c r="AM30" s="101">
        <v>28750</v>
      </c>
      <c r="AN30" s="101">
        <v>0</v>
      </c>
      <c r="AO30" s="102"/>
    </row>
    <row r="31" spans="1:41" x14ac:dyDescent="0.3">
      <c r="A31" s="86">
        <v>26</v>
      </c>
      <c r="B31" s="87">
        <v>8</v>
      </c>
      <c r="C31" s="88" t="s">
        <v>127</v>
      </c>
      <c r="D31" s="89" t="s">
        <v>31</v>
      </c>
      <c r="E31" s="88" t="s">
        <v>398</v>
      </c>
      <c r="F31" s="90" t="s">
        <v>191</v>
      </c>
      <c r="G31" s="91">
        <v>30</v>
      </c>
      <c r="H31" s="92" t="s">
        <v>230</v>
      </c>
      <c r="I31" s="93">
        <v>3.1023027361104756</v>
      </c>
      <c r="J31" s="93">
        <v>2.8432590654686019</v>
      </c>
      <c r="K31" s="93">
        <v>0.96035134677889245</v>
      </c>
      <c r="L31" s="94">
        <v>21892999.210000001</v>
      </c>
      <c r="M31" s="94">
        <v>6312971.0800000001</v>
      </c>
      <c r="N31" s="95">
        <v>0</v>
      </c>
      <c r="O31" s="96">
        <v>0</v>
      </c>
      <c r="P31" s="96">
        <v>0</v>
      </c>
      <c r="Q31" s="96" t="s">
        <v>461</v>
      </c>
      <c r="R31" s="96">
        <v>0</v>
      </c>
      <c r="S31" s="97">
        <v>789121.38500000001</v>
      </c>
      <c r="T31" s="97">
        <v>3.467939094376463</v>
      </c>
      <c r="U31" s="105">
        <v>0.39330338126561559</v>
      </c>
      <c r="V31" s="98">
        <v>969.27432638243238</v>
      </c>
      <c r="W31" s="99" t="s">
        <v>202</v>
      </c>
      <c r="X31" s="99">
        <v>5</v>
      </c>
      <c r="Y31" s="100">
        <v>4</v>
      </c>
      <c r="Z31" s="101">
        <v>10000924.659999998</v>
      </c>
      <c r="AA31" s="101">
        <v>10000924.659999998</v>
      </c>
      <c r="AB31" s="101">
        <v>10413818.539999999</v>
      </c>
      <c r="AC31" s="101">
        <v>-412893.88000000082</v>
      </c>
      <c r="AD31" s="101">
        <v>18594610.980000004</v>
      </c>
      <c r="AE31" s="101">
        <v>0</v>
      </c>
      <c r="AF31" s="101">
        <v>0</v>
      </c>
      <c r="AG31" s="101">
        <v>2395458.65</v>
      </c>
      <c r="AH31" s="101">
        <v>614997.56000000006</v>
      </c>
      <c r="AI31" s="101">
        <v>342778.85</v>
      </c>
      <c r="AJ31" s="101">
        <v>1631398.44</v>
      </c>
      <c r="AK31" s="101">
        <v>0</v>
      </c>
      <c r="AL31" s="101">
        <v>4984633.5</v>
      </c>
      <c r="AM31" s="101">
        <v>123987.5</v>
      </c>
      <c r="AN31" s="101">
        <v>1581793.69</v>
      </c>
      <c r="AO31" s="102"/>
    </row>
    <row r="32" spans="1:41" x14ac:dyDescent="0.3">
      <c r="A32" s="86">
        <v>27</v>
      </c>
      <c r="B32" s="87">
        <v>8</v>
      </c>
      <c r="C32" s="88" t="s">
        <v>127</v>
      </c>
      <c r="D32" s="89" t="s">
        <v>32</v>
      </c>
      <c r="E32" s="88" t="s">
        <v>399</v>
      </c>
      <c r="F32" s="90" t="s">
        <v>191</v>
      </c>
      <c r="G32" s="91">
        <v>35</v>
      </c>
      <c r="H32" s="92" t="s">
        <v>230</v>
      </c>
      <c r="I32" s="93">
        <v>3.8750995319534352</v>
      </c>
      <c r="J32" s="93">
        <v>3.5297188935078276</v>
      </c>
      <c r="K32" s="93">
        <v>0.90159256992141756</v>
      </c>
      <c r="L32" s="94">
        <v>33619199.409999996</v>
      </c>
      <c r="M32" s="94">
        <v>-233566.54</v>
      </c>
      <c r="N32" s="95">
        <v>0</v>
      </c>
      <c r="O32" s="96">
        <v>1</v>
      </c>
      <c r="P32" s="96">
        <v>0</v>
      </c>
      <c r="Q32" s="96">
        <v>1151.5</v>
      </c>
      <c r="R32" s="96">
        <v>1</v>
      </c>
      <c r="S32" s="97">
        <v>-29195.817500000001</v>
      </c>
      <c r="T32" s="97">
        <v>-143.93842290081446</v>
      </c>
      <c r="U32" s="105">
        <v>0.49987062149619543</v>
      </c>
      <c r="V32" s="98">
        <v>1203.6087430187597</v>
      </c>
      <c r="W32" s="99" t="s">
        <v>202</v>
      </c>
      <c r="X32" s="99">
        <v>5</v>
      </c>
      <c r="Y32" s="100">
        <v>5</v>
      </c>
      <c r="Z32" s="101">
        <v>10542529.07</v>
      </c>
      <c r="AA32" s="101">
        <v>10034200.07</v>
      </c>
      <c r="AB32" s="101">
        <v>11693229.76</v>
      </c>
      <c r="AC32" s="101">
        <v>-1659029.6899999995</v>
      </c>
      <c r="AD32" s="101">
        <v>29660091.499999996</v>
      </c>
      <c r="AE32" s="101">
        <v>0</v>
      </c>
      <c r="AF32" s="101">
        <v>0</v>
      </c>
      <c r="AG32" s="101">
        <v>4111106.16</v>
      </c>
      <c r="AH32" s="101">
        <v>1431991.69</v>
      </c>
      <c r="AI32" s="101">
        <v>1416149</v>
      </c>
      <c r="AJ32" s="101">
        <v>576504.85</v>
      </c>
      <c r="AK32" s="101">
        <v>0</v>
      </c>
      <c r="AL32" s="101">
        <v>7535751.6999999993</v>
      </c>
      <c r="AM32" s="101">
        <v>146255</v>
      </c>
      <c r="AN32" s="101">
        <v>0</v>
      </c>
      <c r="AO32" s="102"/>
    </row>
    <row r="33" spans="1:41" x14ac:dyDescent="0.3">
      <c r="A33" s="86">
        <v>28</v>
      </c>
      <c r="B33" s="87">
        <v>8</v>
      </c>
      <c r="C33" s="88" t="s">
        <v>127</v>
      </c>
      <c r="D33" s="89" t="s">
        <v>33</v>
      </c>
      <c r="E33" s="88" t="s">
        <v>400</v>
      </c>
      <c r="F33" s="90" t="s">
        <v>191</v>
      </c>
      <c r="G33" s="91">
        <v>120</v>
      </c>
      <c r="H33" s="92" t="s">
        <v>232</v>
      </c>
      <c r="I33" s="93">
        <v>1.1905206488321902</v>
      </c>
      <c r="J33" s="93">
        <v>1.0617772197667543</v>
      </c>
      <c r="K33" s="93">
        <v>0.22665562442956838</v>
      </c>
      <c r="L33" s="94">
        <v>19897251.170000002</v>
      </c>
      <c r="M33" s="94">
        <v>20791585.670000002</v>
      </c>
      <c r="N33" s="95">
        <v>2</v>
      </c>
      <c r="O33" s="96">
        <v>0</v>
      </c>
      <c r="P33" s="96">
        <v>0</v>
      </c>
      <c r="Q33" s="96" t="s">
        <v>461</v>
      </c>
      <c r="R33" s="96">
        <v>2</v>
      </c>
      <c r="S33" s="97">
        <v>2598948.2087500002</v>
      </c>
      <c r="T33" s="97">
        <v>0.95698574826399951</v>
      </c>
      <c r="U33" s="105">
        <v>8.2558106229853129E-2</v>
      </c>
      <c r="V33" s="98">
        <v>179.06738156521115</v>
      </c>
      <c r="W33" s="99" t="s">
        <v>204</v>
      </c>
      <c r="X33" s="99">
        <v>13</v>
      </c>
      <c r="Y33" s="100">
        <v>10</v>
      </c>
      <c r="Z33" s="101">
        <v>23671050.440000001</v>
      </c>
      <c r="AA33" s="101">
        <v>23671050.440000001</v>
      </c>
      <c r="AB33" s="101">
        <v>104436192.57000001</v>
      </c>
      <c r="AC33" s="101">
        <v>-80765142.13000001</v>
      </c>
      <c r="AD33" s="101">
        <v>83240386.899999991</v>
      </c>
      <c r="AE33" s="101">
        <v>0</v>
      </c>
      <c r="AF33" s="101">
        <v>0</v>
      </c>
      <c r="AG33" s="101">
        <v>35045861.090000004</v>
      </c>
      <c r="AH33" s="101">
        <v>10058117.699999999</v>
      </c>
      <c r="AI33" s="101">
        <v>14295218</v>
      </c>
      <c r="AJ33" s="101">
        <v>12652490.99</v>
      </c>
      <c r="AK33" s="101">
        <v>2502550</v>
      </c>
      <c r="AL33" s="101">
        <v>74554237.780000001</v>
      </c>
      <c r="AM33" s="101">
        <v>16712843.949999999</v>
      </c>
      <c r="AN33" s="101">
        <v>3064000</v>
      </c>
      <c r="AO33" s="102"/>
    </row>
    <row r="34" spans="1:41" x14ac:dyDescent="0.3">
      <c r="A34" s="86">
        <v>29</v>
      </c>
      <c r="B34" s="87">
        <v>8</v>
      </c>
      <c r="C34" s="88" t="s">
        <v>127</v>
      </c>
      <c r="D34" s="89" t="s">
        <v>34</v>
      </c>
      <c r="E34" s="88" t="s">
        <v>401</v>
      </c>
      <c r="F34" s="90" t="s">
        <v>191</v>
      </c>
      <c r="G34" s="91">
        <v>32</v>
      </c>
      <c r="H34" s="92" t="s">
        <v>230</v>
      </c>
      <c r="I34" s="93">
        <v>1.6375317560098386</v>
      </c>
      <c r="J34" s="93">
        <v>1.4852953300268465</v>
      </c>
      <c r="K34" s="93">
        <v>0.60928960839295976</v>
      </c>
      <c r="L34" s="94">
        <v>11336276.16</v>
      </c>
      <c r="M34" s="94">
        <v>4526399.3499999996</v>
      </c>
      <c r="N34" s="95">
        <v>1</v>
      </c>
      <c r="O34" s="96">
        <v>0</v>
      </c>
      <c r="P34" s="96">
        <v>0</v>
      </c>
      <c r="Q34" s="96" t="s">
        <v>461</v>
      </c>
      <c r="R34" s="96">
        <v>1</v>
      </c>
      <c r="S34" s="97">
        <v>565799.91874999995</v>
      </c>
      <c r="T34" s="97">
        <v>2.5044798930523</v>
      </c>
      <c r="U34" s="105">
        <v>0.18498762681833292</v>
      </c>
      <c r="V34" s="98">
        <v>328.34026994149337</v>
      </c>
      <c r="W34" s="99" t="s">
        <v>202</v>
      </c>
      <c r="X34" s="99">
        <v>5</v>
      </c>
      <c r="Y34" s="100">
        <v>6</v>
      </c>
      <c r="Z34" s="101">
        <v>10834088.18</v>
      </c>
      <c r="AA34" s="101">
        <v>10834088.18</v>
      </c>
      <c r="AB34" s="101">
        <v>17781508.220000006</v>
      </c>
      <c r="AC34" s="101">
        <v>-6947420.0400000066</v>
      </c>
      <c r="AD34" s="101">
        <v>14600524.280000003</v>
      </c>
      <c r="AE34" s="101">
        <v>0</v>
      </c>
      <c r="AF34" s="101">
        <v>0</v>
      </c>
      <c r="AG34" s="101">
        <v>7611749.21</v>
      </c>
      <c r="AH34" s="101">
        <v>2752398</v>
      </c>
      <c r="AI34" s="101">
        <v>1722355</v>
      </c>
      <c r="AJ34" s="101">
        <v>2034301.77</v>
      </c>
      <c r="AK34" s="101">
        <v>49800</v>
      </c>
      <c r="AL34" s="101">
        <v>14170603.98</v>
      </c>
      <c r="AM34" s="101">
        <v>534254.5</v>
      </c>
      <c r="AN34" s="101">
        <v>0</v>
      </c>
      <c r="AO34" s="102"/>
    </row>
    <row r="35" spans="1:41" x14ac:dyDescent="0.3">
      <c r="A35" s="86">
        <v>30</v>
      </c>
      <c r="B35" s="87">
        <v>8</v>
      </c>
      <c r="C35" s="88" t="s">
        <v>127</v>
      </c>
      <c r="D35" s="89" t="s">
        <v>35</v>
      </c>
      <c r="E35" s="88" t="s">
        <v>402</v>
      </c>
      <c r="F35" s="90" t="s">
        <v>191</v>
      </c>
      <c r="G35" s="91">
        <v>40</v>
      </c>
      <c r="H35" s="92" t="s">
        <v>230</v>
      </c>
      <c r="I35" s="93">
        <v>1.6120892975249346</v>
      </c>
      <c r="J35" s="93">
        <v>1.4514031079402354</v>
      </c>
      <c r="K35" s="93">
        <v>0.23798353445515033</v>
      </c>
      <c r="L35" s="94">
        <v>13997394.869999999</v>
      </c>
      <c r="M35" s="94">
        <v>4626150.01</v>
      </c>
      <c r="N35" s="95">
        <v>1</v>
      </c>
      <c r="O35" s="96">
        <v>0</v>
      </c>
      <c r="P35" s="96">
        <v>0</v>
      </c>
      <c r="Q35" s="96" t="s">
        <v>461</v>
      </c>
      <c r="R35" s="96">
        <v>1</v>
      </c>
      <c r="S35" s="97">
        <v>578268.75124999997</v>
      </c>
      <c r="T35" s="97">
        <v>3.0257114100802798</v>
      </c>
      <c r="U35" s="105">
        <v>0.19933042883051841</v>
      </c>
      <c r="V35" s="98">
        <v>558.86747863930361</v>
      </c>
      <c r="W35" s="99" t="s">
        <v>202</v>
      </c>
      <c r="X35" s="99">
        <v>5</v>
      </c>
      <c r="Y35" s="100">
        <v>6</v>
      </c>
      <c r="Z35" s="101">
        <v>5442260.6600000001</v>
      </c>
      <c r="AA35" s="101">
        <v>5442260.6600000001</v>
      </c>
      <c r="AB35" s="101">
        <v>22868223.520000003</v>
      </c>
      <c r="AC35" s="101">
        <v>-17425962.860000003</v>
      </c>
      <c r="AD35" s="101">
        <v>24365919.609999996</v>
      </c>
      <c r="AE35" s="101">
        <v>0</v>
      </c>
      <c r="AF35" s="101">
        <v>0</v>
      </c>
      <c r="AG35" s="101">
        <v>6413824.4199999999</v>
      </c>
      <c r="AH35" s="101">
        <v>2478869.5099999998</v>
      </c>
      <c r="AI35" s="101">
        <v>2134630</v>
      </c>
      <c r="AJ35" s="101">
        <v>4401242.91</v>
      </c>
      <c r="AK35" s="101">
        <v>306700</v>
      </c>
      <c r="AL35" s="101">
        <v>15735266.84</v>
      </c>
      <c r="AM35" s="101">
        <v>180759.15</v>
      </c>
      <c r="AN35" s="101">
        <v>2223268.46</v>
      </c>
      <c r="AO35" s="102"/>
    </row>
    <row r="36" spans="1:41" x14ac:dyDescent="0.3">
      <c r="A36" s="86">
        <v>31</v>
      </c>
      <c r="B36" s="87">
        <v>8</v>
      </c>
      <c r="C36" s="88" t="s">
        <v>127</v>
      </c>
      <c r="D36" s="89" t="s">
        <v>36</v>
      </c>
      <c r="E36" s="88" t="s">
        <v>403</v>
      </c>
      <c r="F36" s="90" t="s">
        <v>191</v>
      </c>
      <c r="G36" s="91">
        <v>40</v>
      </c>
      <c r="H36" s="92" t="s">
        <v>229</v>
      </c>
      <c r="I36" s="93">
        <v>1.1000710094540398</v>
      </c>
      <c r="J36" s="93">
        <v>0.96709077195555626</v>
      </c>
      <c r="K36" s="93">
        <v>0.25765407851957445</v>
      </c>
      <c r="L36" s="94">
        <v>3118414.76</v>
      </c>
      <c r="M36" s="94">
        <v>10128627.84</v>
      </c>
      <c r="N36" s="95">
        <v>3</v>
      </c>
      <c r="O36" s="96">
        <v>0</v>
      </c>
      <c r="P36" s="96">
        <v>0</v>
      </c>
      <c r="Q36" s="96" t="s">
        <v>461</v>
      </c>
      <c r="R36" s="96">
        <v>3</v>
      </c>
      <c r="S36" s="97">
        <v>1266078.48</v>
      </c>
      <c r="T36" s="97">
        <v>0.30788126578061731</v>
      </c>
      <c r="U36" s="105">
        <v>3.4878172373771096E-2</v>
      </c>
      <c r="V36" s="98">
        <v>74.150868148852695</v>
      </c>
      <c r="W36" s="99" t="s">
        <v>202</v>
      </c>
      <c r="X36" s="99">
        <v>6</v>
      </c>
      <c r="Y36" s="100">
        <v>7</v>
      </c>
      <c r="Z36" s="101">
        <v>8029021.4499999993</v>
      </c>
      <c r="AA36" s="101">
        <v>8029021.4499999993</v>
      </c>
      <c r="AB36" s="101">
        <v>31162019.620000001</v>
      </c>
      <c r="AC36" s="101">
        <v>-23132998.170000002</v>
      </c>
      <c r="AD36" s="101">
        <v>19592185.57</v>
      </c>
      <c r="AE36" s="101">
        <v>0</v>
      </c>
      <c r="AF36" s="101">
        <v>0</v>
      </c>
      <c r="AG36" s="101">
        <v>10281997.02</v>
      </c>
      <c r="AH36" s="101">
        <v>2922111.95</v>
      </c>
      <c r="AI36" s="101">
        <v>5368294</v>
      </c>
      <c r="AJ36" s="101">
        <v>5190445.4899999993</v>
      </c>
      <c r="AK36" s="101">
        <v>0</v>
      </c>
      <c r="AL36" s="101">
        <v>23762848.459999997</v>
      </c>
      <c r="AM36" s="101">
        <v>576733.5</v>
      </c>
      <c r="AN36" s="101">
        <v>328600</v>
      </c>
      <c r="AO36" s="102"/>
    </row>
    <row r="37" spans="1:41" x14ac:dyDescent="0.3">
      <c r="A37" s="86">
        <v>32</v>
      </c>
      <c r="B37" s="87">
        <v>8</v>
      </c>
      <c r="C37" s="88" t="s">
        <v>127</v>
      </c>
      <c r="D37" s="89" t="s">
        <v>73</v>
      </c>
      <c r="E37" s="88" t="s">
        <v>404</v>
      </c>
      <c r="F37" s="90" t="s">
        <v>191</v>
      </c>
      <c r="G37" s="91">
        <v>60</v>
      </c>
      <c r="H37" s="92" t="s">
        <v>235</v>
      </c>
      <c r="I37" s="93">
        <v>1.5221431661583327</v>
      </c>
      <c r="J37" s="93">
        <v>1.4011377303961059</v>
      </c>
      <c r="K37" s="93">
        <v>0.53029216975106508</v>
      </c>
      <c r="L37" s="94">
        <v>26922784.170000002</v>
      </c>
      <c r="M37" s="94">
        <v>12048670.050000001</v>
      </c>
      <c r="N37" s="95">
        <v>1</v>
      </c>
      <c r="O37" s="96">
        <v>0</v>
      </c>
      <c r="P37" s="96">
        <v>0</v>
      </c>
      <c r="Q37" s="96" t="s">
        <v>461</v>
      </c>
      <c r="R37" s="96">
        <v>1</v>
      </c>
      <c r="S37" s="97">
        <v>1506083.7562500001</v>
      </c>
      <c r="T37" s="97">
        <v>2.2345025681900883</v>
      </c>
      <c r="U37" s="105">
        <v>0.19839125074786845</v>
      </c>
      <c r="V37" s="98">
        <v>520.82069467819633</v>
      </c>
      <c r="W37" s="99" t="s">
        <v>204</v>
      </c>
      <c r="X37" s="99">
        <v>12</v>
      </c>
      <c r="Y37" s="100">
        <v>8</v>
      </c>
      <c r="Z37" s="101">
        <v>27342963.690000001</v>
      </c>
      <c r="AA37" s="101">
        <v>27342963.690000001</v>
      </c>
      <c r="AB37" s="101">
        <v>51562073.229999989</v>
      </c>
      <c r="AC37" s="101">
        <v>-24219109.539999988</v>
      </c>
      <c r="AD37" s="101">
        <v>40475300.759999998</v>
      </c>
      <c r="AE37" s="101">
        <v>0</v>
      </c>
      <c r="AF37" s="101">
        <v>0</v>
      </c>
      <c r="AG37" s="101">
        <v>21848148.170000002</v>
      </c>
      <c r="AH37" s="101">
        <v>5283109.92</v>
      </c>
      <c r="AI37" s="101">
        <v>2857460.2</v>
      </c>
      <c r="AJ37" s="101">
        <v>3554195.81</v>
      </c>
      <c r="AK37" s="101">
        <v>0</v>
      </c>
      <c r="AL37" s="101">
        <v>33542914.100000001</v>
      </c>
      <c r="AM37" s="101">
        <v>3273525</v>
      </c>
      <c r="AN37" s="101">
        <v>4914605.38</v>
      </c>
      <c r="AO37" s="102"/>
    </row>
    <row r="38" spans="1:41" x14ac:dyDescent="0.3">
      <c r="A38" s="86">
        <v>33</v>
      </c>
      <c r="B38" s="87">
        <v>8</v>
      </c>
      <c r="C38" s="88" t="s">
        <v>127</v>
      </c>
      <c r="D38" s="89" t="s">
        <v>77</v>
      </c>
      <c r="E38" s="88" t="s">
        <v>405</v>
      </c>
      <c r="F38" s="90" t="s">
        <v>191</v>
      </c>
      <c r="G38" s="91">
        <v>32</v>
      </c>
      <c r="H38" s="92" t="s">
        <v>229</v>
      </c>
      <c r="I38" s="93">
        <v>4.3616710037046342</v>
      </c>
      <c r="J38" s="93">
        <v>4.0455583871188248</v>
      </c>
      <c r="K38" s="93">
        <v>2.6691485176798264</v>
      </c>
      <c r="L38" s="94">
        <v>40608028.219999999</v>
      </c>
      <c r="M38" s="94">
        <v>-6375066.6799999997</v>
      </c>
      <c r="N38" s="95">
        <v>0</v>
      </c>
      <c r="O38" s="96">
        <v>1</v>
      </c>
      <c r="P38" s="96">
        <v>0</v>
      </c>
      <c r="Q38" s="96">
        <v>50.9</v>
      </c>
      <c r="R38" s="96">
        <v>1</v>
      </c>
      <c r="S38" s="97">
        <v>-796883.33499999996</v>
      </c>
      <c r="T38" s="97">
        <v>-6.3698201537870034</v>
      </c>
      <c r="U38" s="105">
        <v>0.53354496107269223</v>
      </c>
      <c r="V38" s="98">
        <v>1194.2132754970003</v>
      </c>
      <c r="W38" s="99" t="s">
        <v>202</v>
      </c>
      <c r="X38" s="99">
        <v>6</v>
      </c>
      <c r="Y38" s="100">
        <v>6</v>
      </c>
      <c r="Z38" s="101">
        <v>32242553.84</v>
      </c>
      <c r="AA38" s="101">
        <v>32242553.84</v>
      </c>
      <c r="AB38" s="101">
        <v>12079715.169999996</v>
      </c>
      <c r="AC38" s="101">
        <v>20162838.670000002</v>
      </c>
      <c r="AD38" s="101">
        <v>16314877.279999999</v>
      </c>
      <c r="AE38" s="101">
        <v>0</v>
      </c>
      <c r="AF38" s="101">
        <v>0</v>
      </c>
      <c r="AG38" s="101">
        <v>3389917.15</v>
      </c>
      <c r="AH38" s="101">
        <v>1179287.78</v>
      </c>
      <c r="AI38" s="101">
        <v>1092145</v>
      </c>
      <c r="AJ38" s="101">
        <v>1909815.44</v>
      </c>
      <c r="AK38" s="101">
        <v>0</v>
      </c>
      <c r="AL38" s="101">
        <v>7571165.3699999992</v>
      </c>
      <c r="AM38" s="101">
        <v>285802.5</v>
      </c>
      <c r="AN38" s="101">
        <v>0</v>
      </c>
      <c r="AO38" s="102"/>
    </row>
    <row r="39" spans="1:41" x14ac:dyDescent="0.3">
      <c r="A39" s="86">
        <v>34</v>
      </c>
      <c r="B39" s="87">
        <v>8</v>
      </c>
      <c r="C39" s="88" t="s">
        <v>127</v>
      </c>
      <c r="D39" s="89" t="s">
        <v>86</v>
      </c>
      <c r="E39" s="88" t="s">
        <v>406</v>
      </c>
      <c r="F39" s="90" t="s">
        <v>191</v>
      </c>
      <c r="G39" s="91">
        <v>30</v>
      </c>
      <c r="H39" s="92" t="s">
        <v>230</v>
      </c>
      <c r="I39" s="93">
        <v>1.988719586776482</v>
      </c>
      <c r="J39" s="93">
        <v>1.6494736639794989</v>
      </c>
      <c r="K39" s="93">
        <v>0.60405086394745688</v>
      </c>
      <c r="L39" s="94">
        <v>12943731.34</v>
      </c>
      <c r="M39" s="94">
        <v>-2992282.53</v>
      </c>
      <c r="N39" s="95">
        <v>1</v>
      </c>
      <c r="O39" s="96">
        <v>1</v>
      </c>
      <c r="P39" s="96">
        <v>0</v>
      </c>
      <c r="Q39" s="96">
        <v>34.6</v>
      </c>
      <c r="R39" s="96">
        <v>2</v>
      </c>
      <c r="S39" s="97">
        <v>-374035.31624999997</v>
      </c>
      <c r="T39" s="97">
        <v>-4.3257049460499974</v>
      </c>
      <c r="U39" s="105">
        <v>0.24340037338670567</v>
      </c>
      <c r="V39" s="98">
        <v>517.99789258844248</v>
      </c>
      <c r="W39" s="99" t="s">
        <v>202</v>
      </c>
      <c r="X39" s="99">
        <v>5</v>
      </c>
      <c r="Y39" s="100">
        <v>3</v>
      </c>
      <c r="Z39" s="101">
        <v>7907876.21</v>
      </c>
      <c r="AA39" s="101">
        <v>7907876.21</v>
      </c>
      <c r="AB39" s="101">
        <v>13091407.829999998</v>
      </c>
      <c r="AC39" s="101">
        <v>-5183531.6199999982</v>
      </c>
      <c r="AD39" s="101">
        <v>12759699.59</v>
      </c>
      <c r="AE39" s="101">
        <v>0</v>
      </c>
      <c r="AF39" s="101">
        <v>0</v>
      </c>
      <c r="AG39" s="101">
        <v>3923623.21</v>
      </c>
      <c r="AH39" s="101">
        <v>1257627.2</v>
      </c>
      <c r="AI39" s="101">
        <v>1063518</v>
      </c>
      <c r="AJ39" s="101">
        <v>3646962.03</v>
      </c>
      <c r="AK39" s="101">
        <v>0</v>
      </c>
      <c r="AL39" s="101">
        <v>9891730.4399999995</v>
      </c>
      <c r="AM39" s="101">
        <v>201641.60000000001</v>
      </c>
      <c r="AN39" s="101">
        <v>356300</v>
      </c>
      <c r="AO39" s="102"/>
    </row>
    <row r="40" spans="1:41" x14ac:dyDescent="0.3">
      <c r="A40" s="86">
        <v>35</v>
      </c>
      <c r="B40" s="87">
        <v>8</v>
      </c>
      <c r="C40" s="88" t="s">
        <v>152</v>
      </c>
      <c r="D40" s="89" t="s">
        <v>4</v>
      </c>
      <c r="E40" s="88" t="s">
        <v>407</v>
      </c>
      <c r="F40" s="90" t="s">
        <v>190</v>
      </c>
      <c r="G40" s="91">
        <v>907</v>
      </c>
      <c r="H40" s="92" t="s">
        <v>236</v>
      </c>
      <c r="I40" s="93">
        <v>5.2410532197144262</v>
      </c>
      <c r="J40" s="93">
        <v>4.812420453633564</v>
      </c>
      <c r="K40" s="93">
        <v>0.64911621323490032</v>
      </c>
      <c r="L40" s="94">
        <v>1172567359.6199999</v>
      </c>
      <c r="M40" s="94">
        <v>579151490.90999997</v>
      </c>
      <c r="N40" s="95">
        <v>1</v>
      </c>
      <c r="O40" s="96">
        <v>0</v>
      </c>
      <c r="P40" s="96">
        <v>0</v>
      </c>
      <c r="Q40" s="96" t="s">
        <v>461</v>
      </c>
      <c r="R40" s="96">
        <v>1</v>
      </c>
      <c r="S40" s="97">
        <v>72393936.363749996</v>
      </c>
      <c r="T40" s="97">
        <v>2.0246297868932133</v>
      </c>
      <c r="U40" s="105">
        <v>0.64649782653645715</v>
      </c>
      <c r="V40" s="98">
        <v>6042.4174445520875</v>
      </c>
      <c r="W40" s="99" t="s">
        <v>207</v>
      </c>
      <c r="X40" s="99">
        <v>19</v>
      </c>
      <c r="Y40" s="100">
        <v>14</v>
      </c>
      <c r="Z40" s="101">
        <v>179467798.40000001</v>
      </c>
      <c r="AA40" s="101">
        <v>178469442.40000001</v>
      </c>
      <c r="AB40" s="101">
        <v>276480227.63999999</v>
      </c>
      <c r="AC40" s="101">
        <v>-98010785.23999998</v>
      </c>
      <c r="AD40" s="101">
        <v>1146578473.8499999</v>
      </c>
      <c r="AE40" s="101">
        <v>1091626</v>
      </c>
      <c r="AF40" s="101">
        <v>0</v>
      </c>
      <c r="AG40" s="101">
        <v>56296431.939999998</v>
      </c>
      <c r="AH40" s="101">
        <v>44064813.390000001</v>
      </c>
      <c r="AI40" s="101">
        <v>10335608</v>
      </c>
      <c r="AJ40" s="101">
        <v>39962891.859999999</v>
      </c>
      <c r="AK40" s="101">
        <v>1990000</v>
      </c>
      <c r="AL40" s="101">
        <v>153741371.19</v>
      </c>
      <c r="AM40" s="101">
        <v>27023368.079999998</v>
      </c>
      <c r="AN40" s="101">
        <v>122054</v>
      </c>
      <c r="AO40" s="102"/>
    </row>
    <row r="41" spans="1:41" x14ac:dyDescent="0.3">
      <c r="A41" s="86">
        <v>36</v>
      </c>
      <c r="B41" s="87">
        <v>8</v>
      </c>
      <c r="C41" s="88" t="s">
        <v>152</v>
      </c>
      <c r="D41" s="89" t="s">
        <v>48</v>
      </c>
      <c r="E41" s="88" t="s">
        <v>408</v>
      </c>
      <c r="F41" s="90" t="s">
        <v>191</v>
      </c>
      <c r="G41" s="91">
        <v>40</v>
      </c>
      <c r="H41" s="92" t="s">
        <v>229</v>
      </c>
      <c r="I41" s="93">
        <v>6.8366818082305736</v>
      </c>
      <c r="J41" s="93">
        <v>6.514528386580789</v>
      </c>
      <c r="K41" s="93">
        <v>4.7560426051294584</v>
      </c>
      <c r="L41" s="94">
        <v>66269126.329999998</v>
      </c>
      <c r="M41" s="94">
        <v>13664522.039999999</v>
      </c>
      <c r="N41" s="95">
        <v>0</v>
      </c>
      <c r="O41" s="96">
        <v>0</v>
      </c>
      <c r="P41" s="96">
        <v>0</v>
      </c>
      <c r="Q41" s="96" t="s">
        <v>461</v>
      </c>
      <c r="R41" s="96">
        <v>0</v>
      </c>
      <c r="S41" s="97">
        <v>1708065.2549999999</v>
      </c>
      <c r="T41" s="97">
        <v>4.8497215003943159</v>
      </c>
      <c r="U41" s="105">
        <v>0.75387791239332236</v>
      </c>
      <c r="V41" s="98">
        <v>1387.0217742475616</v>
      </c>
      <c r="W41" s="99" t="s">
        <v>202</v>
      </c>
      <c r="X41" s="99">
        <v>6</v>
      </c>
      <c r="Y41" s="100">
        <v>6</v>
      </c>
      <c r="Z41" s="101">
        <v>53999652.300000004</v>
      </c>
      <c r="AA41" s="101">
        <v>53999652.300000004</v>
      </c>
      <c r="AB41" s="101">
        <v>11353904.24</v>
      </c>
      <c r="AC41" s="101">
        <v>42645748.060000002</v>
      </c>
      <c r="AD41" s="101">
        <v>18954141.420000002</v>
      </c>
      <c r="AE41" s="101">
        <v>0</v>
      </c>
      <c r="AF41" s="101">
        <v>0</v>
      </c>
      <c r="AG41" s="101">
        <v>2289834.86</v>
      </c>
      <c r="AH41" s="101">
        <v>913885.1</v>
      </c>
      <c r="AI41" s="101">
        <v>739114.5</v>
      </c>
      <c r="AJ41" s="101">
        <v>3627699.62</v>
      </c>
      <c r="AK41" s="101">
        <v>0</v>
      </c>
      <c r="AL41" s="101">
        <v>7570534.0800000001</v>
      </c>
      <c r="AM41" s="101">
        <v>67510</v>
      </c>
      <c r="AN41" s="101">
        <v>0</v>
      </c>
      <c r="AO41" s="102"/>
    </row>
    <row r="42" spans="1:41" x14ac:dyDescent="0.3">
      <c r="A42" s="86">
        <v>37</v>
      </c>
      <c r="B42" s="87">
        <v>8</v>
      </c>
      <c r="C42" s="88" t="s">
        <v>152</v>
      </c>
      <c r="D42" s="89" t="s">
        <v>49</v>
      </c>
      <c r="E42" s="88" t="s">
        <v>409</v>
      </c>
      <c r="F42" s="90" t="s">
        <v>191</v>
      </c>
      <c r="G42" s="91">
        <v>39</v>
      </c>
      <c r="H42" s="92" t="s">
        <v>230</v>
      </c>
      <c r="I42" s="93">
        <v>5.7901262671600353</v>
      </c>
      <c r="J42" s="93">
        <v>5.5040338009594034</v>
      </c>
      <c r="K42" s="93">
        <v>3.2082705162870195</v>
      </c>
      <c r="L42" s="94">
        <v>35667129.439999998</v>
      </c>
      <c r="M42" s="94">
        <v>6492710.5800000001</v>
      </c>
      <c r="N42" s="95">
        <v>0</v>
      </c>
      <c r="O42" s="96">
        <v>0</v>
      </c>
      <c r="P42" s="96">
        <v>0</v>
      </c>
      <c r="Q42" s="96" t="s">
        <v>461</v>
      </c>
      <c r="R42" s="96">
        <v>0</v>
      </c>
      <c r="S42" s="97">
        <v>811588.82250000001</v>
      </c>
      <c r="T42" s="97">
        <v>5.4934112649142595</v>
      </c>
      <c r="U42" s="105">
        <v>0.55434122367300742</v>
      </c>
      <c r="V42" s="98">
        <v>1085.8565299722957</v>
      </c>
      <c r="W42" s="99" t="s">
        <v>202</v>
      </c>
      <c r="X42" s="99">
        <v>5</v>
      </c>
      <c r="Y42" s="100">
        <v>4</v>
      </c>
      <c r="Z42" s="101">
        <v>23888681.300000001</v>
      </c>
      <c r="AA42" s="101">
        <v>23888681.300000001</v>
      </c>
      <c r="AB42" s="101">
        <v>7445968.5300000003</v>
      </c>
      <c r="AC42" s="101">
        <v>16442712.77</v>
      </c>
      <c r="AD42" s="101">
        <v>15862012.450000003</v>
      </c>
      <c r="AE42" s="101">
        <v>0</v>
      </c>
      <c r="AF42" s="101">
        <v>0</v>
      </c>
      <c r="AG42" s="101">
        <v>1473681.66</v>
      </c>
      <c r="AH42" s="101">
        <v>833842.4</v>
      </c>
      <c r="AI42" s="101">
        <v>712244</v>
      </c>
      <c r="AJ42" s="101">
        <v>1423326.24</v>
      </c>
      <c r="AK42" s="101">
        <v>0</v>
      </c>
      <c r="AL42" s="101">
        <v>4443094.3</v>
      </c>
      <c r="AM42" s="101">
        <v>85990</v>
      </c>
      <c r="AN42" s="101">
        <v>0</v>
      </c>
      <c r="AO42" s="102"/>
    </row>
    <row r="43" spans="1:41" x14ac:dyDescent="0.3">
      <c r="A43" s="86">
        <v>38</v>
      </c>
      <c r="B43" s="87">
        <v>8</v>
      </c>
      <c r="C43" s="88" t="s">
        <v>152</v>
      </c>
      <c r="D43" s="89" t="s">
        <v>50</v>
      </c>
      <c r="E43" s="88" t="s">
        <v>410</v>
      </c>
      <c r="F43" s="90" t="s">
        <v>191</v>
      </c>
      <c r="G43" s="91">
        <v>90</v>
      </c>
      <c r="H43" s="92" t="s">
        <v>231</v>
      </c>
      <c r="I43" s="93">
        <v>2.4604329047120972</v>
      </c>
      <c r="J43" s="93">
        <v>2.056409529269946</v>
      </c>
      <c r="K43" s="93">
        <v>0.49816961482875738</v>
      </c>
      <c r="L43" s="94">
        <v>73643464.400000006</v>
      </c>
      <c r="M43" s="94">
        <v>85376164.409999996</v>
      </c>
      <c r="N43" s="95">
        <v>1</v>
      </c>
      <c r="O43" s="96">
        <v>0</v>
      </c>
      <c r="P43" s="96">
        <v>0</v>
      </c>
      <c r="Q43" s="96" t="s">
        <v>461</v>
      </c>
      <c r="R43" s="96">
        <v>1</v>
      </c>
      <c r="S43" s="97">
        <v>10672020.55125</v>
      </c>
      <c r="T43" s="97">
        <v>0.86257639832990962</v>
      </c>
      <c r="U43" s="105">
        <v>0.44382444189373554</v>
      </c>
      <c r="V43" s="98">
        <v>916.0204540083339</v>
      </c>
      <c r="W43" s="99" t="s">
        <v>203</v>
      </c>
      <c r="X43" s="99">
        <v>10</v>
      </c>
      <c r="Y43" s="100">
        <v>9</v>
      </c>
      <c r="Z43" s="101">
        <v>25120590.050000001</v>
      </c>
      <c r="AA43" s="101">
        <v>25120590.050000001</v>
      </c>
      <c r="AB43" s="101">
        <v>50425777.289999999</v>
      </c>
      <c r="AC43" s="101">
        <v>-25305187.239999998</v>
      </c>
      <c r="AD43" s="101">
        <v>60746695.950000003</v>
      </c>
      <c r="AE43" s="101">
        <v>0</v>
      </c>
      <c r="AF43" s="101">
        <v>0</v>
      </c>
      <c r="AG43" s="101">
        <v>15941788.710000001</v>
      </c>
      <c r="AH43" s="101">
        <v>15866294.699999999</v>
      </c>
      <c r="AI43" s="101">
        <v>3079763.5</v>
      </c>
      <c r="AJ43" s="101">
        <v>11418673.040000001</v>
      </c>
      <c r="AK43" s="101">
        <v>0</v>
      </c>
      <c r="AL43" s="101">
        <v>46306519.949999996</v>
      </c>
      <c r="AM43" s="101">
        <v>2039250</v>
      </c>
      <c r="AN43" s="101">
        <v>40783.5</v>
      </c>
      <c r="AO43" s="102"/>
    </row>
    <row r="44" spans="1:41" x14ac:dyDescent="0.3">
      <c r="A44" s="86">
        <v>39</v>
      </c>
      <c r="B44" s="87">
        <v>8</v>
      </c>
      <c r="C44" s="88" t="s">
        <v>152</v>
      </c>
      <c r="D44" s="89" t="s">
        <v>51</v>
      </c>
      <c r="E44" s="88" t="s">
        <v>411</v>
      </c>
      <c r="F44" s="90" t="s">
        <v>191</v>
      </c>
      <c r="G44" s="91">
        <v>107</v>
      </c>
      <c r="H44" s="92" t="s">
        <v>232</v>
      </c>
      <c r="I44" s="93">
        <v>2.7839062330744309</v>
      </c>
      <c r="J44" s="93">
        <v>2.5085113118679772</v>
      </c>
      <c r="K44" s="93">
        <v>0.79719091797967256</v>
      </c>
      <c r="L44" s="94">
        <v>46250229.670000002</v>
      </c>
      <c r="M44" s="94">
        <v>8068089.8899999997</v>
      </c>
      <c r="N44" s="95">
        <v>1</v>
      </c>
      <c r="O44" s="96">
        <v>0</v>
      </c>
      <c r="P44" s="96">
        <v>0</v>
      </c>
      <c r="Q44" s="96" t="s">
        <v>461</v>
      </c>
      <c r="R44" s="96">
        <v>1</v>
      </c>
      <c r="S44" s="97">
        <v>1008511.23625</v>
      </c>
      <c r="T44" s="97">
        <v>5.732488147823549</v>
      </c>
      <c r="U44" s="105">
        <v>0.31685887553062397</v>
      </c>
      <c r="V44" s="98">
        <v>882.26755312654996</v>
      </c>
      <c r="W44" s="99" t="s">
        <v>204</v>
      </c>
      <c r="X44" s="99">
        <v>13</v>
      </c>
      <c r="Y44" s="100">
        <v>9</v>
      </c>
      <c r="Z44" s="101">
        <v>20668274.129999999</v>
      </c>
      <c r="AA44" s="101">
        <v>20667774.129999999</v>
      </c>
      <c r="AB44" s="101">
        <v>25926379.32</v>
      </c>
      <c r="AC44" s="101">
        <v>-5258605.1900000013</v>
      </c>
      <c r="AD44" s="101">
        <v>42984704.770000003</v>
      </c>
      <c r="AE44" s="101">
        <v>0</v>
      </c>
      <c r="AF44" s="101">
        <v>0</v>
      </c>
      <c r="AG44" s="101">
        <v>5468572.4000000004</v>
      </c>
      <c r="AH44" s="101">
        <v>3433081.5</v>
      </c>
      <c r="AI44" s="101">
        <v>2032498.8</v>
      </c>
      <c r="AJ44" s="101">
        <v>5800322.3499999996</v>
      </c>
      <c r="AK44" s="101">
        <v>0</v>
      </c>
      <c r="AL44" s="101">
        <v>16734475.050000001</v>
      </c>
      <c r="AM44" s="101">
        <v>2338220</v>
      </c>
      <c r="AN44" s="101">
        <v>0</v>
      </c>
      <c r="AO44" s="102"/>
    </row>
    <row r="45" spans="1:41" x14ac:dyDescent="0.3">
      <c r="A45" s="86">
        <v>40</v>
      </c>
      <c r="B45" s="87">
        <v>8</v>
      </c>
      <c r="C45" s="88" t="s">
        <v>152</v>
      </c>
      <c r="D45" s="89" t="s">
        <v>52</v>
      </c>
      <c r="E45" s="88" t="s">
        <v>412</v>
      </c>
      <c r="F45" s="90" t="s">
        <v>191</v>
      </c>
      <c r="G45" s="91">
        <v>43</v>
      </c>
      <c r="H45" s="92" t="s">
        <v>229</v>
      </c>
      <c r="I45" s="93">
        <v>2.9889631376978354</v>
      </c>
      <c r="J45" s="93">
        <v>2.6395015494525857</v>
      </c>
      <c r="K45" s="93">
        <v>0.62164777185928966</v>
      </c>
      <c r="L45" s="94">
        <v>25423571.27</v>
      </c>
      <c r="M45" s="94">
        <v>1036341.13</v>
      </c>
      <c r="N45" s="95">
        <v>1</v>
      </c>
      <c r="O45" s="96">
        <v>0</v>
      </c>
      <c r="P45" s="96">
        <v>0</v>
      </c>
      <c r="Q45" s="96" t="s">
        <v>461</v>
      </c>
      <c r="R45" s="96">
        <v>1</v>
      </c>
      <c r="S45" s="97">
        <v>129542.64125</v>
      </c>
      <c r="T45" s="97">
        <v>24.532048892047737</v>
      </c>
      <c r="U45" s="105">
        <v>0.27784931092583731</v>
      </c>
      <c r="V45" s="98">
        <v>483.03481219007085</v>
      </c>
      <c r="W45" s="99" t="s">
        <v>202</v>
      </c>
      <c r="X45" s="99">
        <v>6</v>
      </c>
      <c r="Y45" s="100">
        <v>6</v>
      </c>
      <c r="Z45" s="101">
        <v>7946103.2400000002</v>
      </c>
      <c r="AA45" s="101">
        <v>7946103.2400000002</v>
      </c>
      <c r="AB45" s="101">
        <v>12782324.01</v>
      </c>
      <c r="AC45" s="101">
        <v>-4836220.7699999996</v>
      </c>
      <c r="AD45" s="101">
        <v>22750649.659999996</v>
      </c>
      <c r="AE45" s="101">
        <v>0</v>
      </c>
      <c r="AF45" s="101">
        <v>0</v>
      </c>
      <c r="AG45" s="101">
        <v>3029007</v>
      </c>
      <c r="AH45" s="101">
        <v>868632.3</v>
      </c>
      <c r="AI45" s="101">
        <v>1241047.75</v>
      </c>
      <c r="AJ45" s="101">
        <v>1071147.6299999999</v>
      </c>
      <c r="AK45" s="101">
        <v>0</v>
      </c>
      <c r="AL45" s="101">
        <v>6209834.6799999997</v>
      </c>
      <c r="AM45" s="101">
        <v>1674770</v>
      </c>
      <c r="AN45" s="101">
        <v>0</v>
      </c>
      <c r="AO45" s="102"/>
    </row>
    <row r="46" spans="1:41" x14ac:dyDescent="0.3">
      <c r="A46" s="86">
        <v>41</v>
      </c>
      <c r="B46" s="87">
        <v>8</v>
      </c>
      <c r="C46" s="88" t="s">
        <v>152</v>
      </c>
      <c r="D46" s="89" t="s">
        <v>53</v>
      </c>
      <c r="E46" s="88" t="s">
        <v>413</v>
      </c>
      <c r="F46" s="90" t="s">
        <v>191</v>
      </c>
      <c r="G46" s="91">
        <v>15</v>
      </c>
      <c r="H46" s="92" t="s">
        <v>233</v>
      </c>
      <c r="I46" s="93">
        <v>3.2452365524451978</v>
      </c>
      <c r="J46" s="93">
        <v>3.0364933661659044</v>
      </c>
      <c r="K46" s="93">
        <v>1.6332551238651121</v>
      </c>
      <c r="L46" s="94">
        <v>13345923.029999999</v>
      </c>
      <c r="M46" s="94">
        <v>-6127522.7599999998</v>
      </c>
      <c r="N46" s="95">
        <v>0</v>
      </c>
      <c r="O46" s="96">
        <v>1</v>
      </c>
      <c r="P46" s="96">
        <v>0</v>
      </c>
      <c r="Q46" s="96">
        <v>17.399999999999999</v>
      </c>
      <c r="R46" s="96">
        <v>1</v>
      </c>
      <c r="S46" s="97">
        <v>-765940.34499999997</v>
      </c>
      <c r="T46" s="97">
        <v>-2.1780291241219314</v>
      </c>
      <c r="U46" s="105">
        <v>0.31331075211982728</v>
      </c>
      <c r="V46" s="98">
        <v>896.48169745415464</v>
      </c>
      <c r="W46" s="99" t="s">
        <v>206</v>
      </c>
      <c r="X46" s="99">
        <v>2</v>
      </c>
      <c r="Y46" s="100">
        <v>1</v>
      </c>
      <c r="Z46" s="101">
        <v>9708240.8300000001</v>
      </c>
      <c r="AA46" s="101">
        <v>9639740.8300000001</v>
      </c>
      <c r="AB46" s="101">
        <v>5944105.540000001</v>
      </c>
      <c r="AC46" s="101">
        <v>3695635.2899999991</v>
      </c>
      <c r="AD46" s="101">
        <v>6859404.3200000003</v>
      </c>
      <c r="AE46" s="101">
        <v>0</v>
      </c>
      <c r="AF46" s="101">
        <v>0</v>
      </c>
      <c r="AG46" s="101">
        <v>909096.9</v>
      </c>
      <c r="AH46" s="101">
        <v>171190.03</v>
      </c>
      <c r="AI46" s="101">
        <v>589245</v>
      </c>
      <c r="AJ46" s="101">
        <v>469506</v>
      </c>
      <c r="AK46" s="101">
        <v>0</v>
      </c>
      <c r="AL46" s="101">
        <v>2139037.9299999997</v>
      </c>
      <c r="AM46" s="101">
        <v>453819.4</v>
      </c>
      <c r="AN46" s="101">
        <v>0</v>
      </c>
      <c r="AO46" s="102"/>
    </row>
    <row r="47" spans="1:41" x14ac:dyDescent="0.3">
      <c r="A47" s="86">
        <v>42</v>
      </c>
      <c r="B47" s="87">
        <v>8</v>
      </c>
      <c r="C47" s="88" t="s">
        <v>152</v>
      </c>
      <c r="D47" s="89" t="s">
        <v>54</v>
      </c>
      <c r="E47" s="88" t="s">
        <v>414</v>
      </c>
      <c r="F47" s="90" t="s">
        <v>192</v>
      </c>
      <c r="G47" s="91">
        <v>264</v>
      </c>
      <c r="H47" s="92" t="s">
        <v>237</v>
      </c>
      <c r="I47" s="93">
        <v>3.8636984628264286</v>
      </c>
      <c r="J47" s="93">
        <v>3.5808795772607143</v>
      </c>
      <c r="K47" s="93">
        <v>0.68220818857101995</v>
      </c>
      <c r="L47" s="94">
        <v>209660550.75</v>
      </c>
      <c r="M47" s="94">
        <v>123339071.5</v>
      </c>
      <c r="N47" s="95">
        <v>1</v>
      </c>
      <c r="O47" s="96">
        <v>0</v>
      </c>
      <c r="P47" s="96">
        <v>0</v>
      </c>
      <c r="Q47" s="96" t="s">
        <v>461</v>
      </c>
      <c r="R47" s="96">
        <v>1</v>
      </c>
      <c r="S47" s="97">
        <v>15417383.9375</v>
      </c>
      <c r="T47" s="97">
        <v>1.6998713238245839</v>
      </c>
      <c r="U47" s="105">
        <v>0.49150998024229087</v>
      </c>
      <c r="V47" s="98">
        <v>1659.8230673316709</v>
      </c>
      <c r="W47" s="99" t="s">
        <v>208</v>
      </c>
      <c r="X47" s="99">
        <v>15</v>
      </c>
      <c r="Y47" s="100">
        <v>12</v>
      </c>
      <c r="Z47" s="101">
        <v>49946649.899999999</v>
      </c>
      <c r="AA47" s="101">
        <v>49945649.899999999</v>
      </c>
      <c r="AB47" s="101">
        <v>73213207.840000004</v>
      </c>
      <c r="AC47" s="101">
        <v>-23267557.940000005</v>
      </c>
      <c r="AD47" s="101">
        <v>210291444.00999996</v>
      </c>
      <c r="AE47" s="101">
        <v>0</v>
      </c>
      <c r="AF47" s="101">
        <v>0</v>
      </c>
      <c r="AG47" s="101">
        <v>17897724.399999999</v>
      </c>
      <c r="AH47" s="101">
        <v>6755684.75</v>
      </c>
      <c r="AI47" s="101">
        <v>5971278.8099999996</v>
      </c>
      <c r="AJ47" s="101">
        <v>24393625.330000002</v>
      </c>
      <c r="AK47" s="101">
        <v>0</v>
      </c>
      <c r="AL47" s="101">
        <v>55018313.289999999</v>
      </c>
      <c r="AM47" s="101">
        <v>6837679.46</v>
      </c>
      <c r="AN47" s="101">
        <v>0</v>
      </c>
      <c r="AO47" s="102"/>
    </row>
    <row r="48" spans="1:41" x14ac:dyDescent="0.3">
      <c r="A48" s="86">
        <v>43</v>
      </c>
      <c r="B48" s="87">
        <v>8</v>
      </c>
      <c r="C48" s="88" t="s">
        <v>152</v>
      </c>
      <c r="D48" s="89" t="s">
        <v>55</v>
      </c>
      <c r="E48" s="88" t="s">
        <v>415</v>
      </c>
      <c r="F48" s="90" t="s">
        <v>191</v>
      </c>
      <c r="G48" s="91">
        <v>40</v>
      </c>
      <c r="H48" s="92" t="s">
        <v>229</v>
      </c>
      <c r="I48" s="93">
        <v>5.4867874125714708</v>
      </c>
      <c r="J48" s="93">
        <v>5.1216961015022573</v>
      </c>
      <c r="K48" s="93">
        <v>2.6030421966404242</v>
      </c>
      <c r="L48" s="94">
        <v>52664373.609999999</v>
      </c>
      <c r="M48" s="94">
        <v>10679964.060000001</v>
      </c>
      <c r="N48" s="95">
        <v>0</v>
      </c>
      <c r="O48" s="96">
        <v>0</v>
      </c>
      <c r="P48" s="96">
        <v>0</v>
      </c>
      <c r="Q48" s="96" t="s">
        <v>461</v>
      </c>
      <c r="R48" s="96">
        <v>0</v>
      </c>
      <c r="S48" s="97">
        <v>1334995.5075000001</v>
      </c>
      <c r="T48" s="97">
        <v>4.9311377186413488</v>
      </c>
      <c r="U48" s="105">
        <v>0.6643659051656855</v>
      </c>
      <c r="V48" s="98">
        <v>1312.9331274930196</v>
      </c>
      <c r="W48" s="99" t="s">
        <v>202</v>
      </c>
      <c r="X48" s="99">
        <v>6</v>
      </c>
      <c r="Y48" s="100">
        <v>7</v>
      </c>
      <c r="Z48" s="101">
        <v>30553617.580000002</v>
      </c>
      <c r="AA48" s="101">
        <v>30432117.580000002</v>
      </c>
      <c r="AB48" s="101">
        <v>11737657.430000002</v>
      </c>
      <c r="AC48" s="101">
        <v>18694460.149999999</v>
      </c>
      <c r="AD48" s="101">
        <v>28302153.870000001</v>
      </c>
      <c r="AE48" s="101">
        <v>0</v>
      </c>
      <c r="AF48" s="101">
        <v>0</v>
      </c>
      <c r="AG48" s="101">
        <v>2513070.36</v>
      </c>
      <c r="AH48" s="101">
        <v>568746.80000000005</v>
      </c>
      <c r="AI48" s="101">
        <v>1234015.07</v>
      </c>
      <c r="AJ48" s="101">
        <v>3664807.1500000004</v>
      </c>
      <c r="AK48" s="101">
        <v>0</v>
      </c>
      <c r="AL48" s="101">
        <v>7980639.3800000008</v>
      </c>
      <c r="AM48" s="101">
        <v>381913.26</v>
      </c>
      <c r="AN48" s="101">
        <v>50832</v>
      </c>
      <c r="AO48" s="102"/>
    </row>
    <row r="49" spans="1:41" x14ac:dyDescent="0.3">
      <c r="A49" s="86">
        <v>44</v>
      </c>
      <c r="B49" s="87">
        <v>8</v>
      </c>
      <c r="C49" s="88" t="s">
        <v>152</v>
      </c>
      <c r="D49" s="89" t="s">
        <v>56</v>
      </c>
      <c r="E49" s="88" t="s">
        <v>416</v>
      </c>
      <c r="F49" s="90" t="s">
        <v>191</v>
      </c>
      <c r="G49" s="91">
        <v>82</v>
      </c>
      <c r="H49" s="92" t="s">
        <v>231</v>
      </c>
      <c r="I49" s="93">
        <v>2.7515890259857811</v>
      </c>
      <c r="J49" s="93">
        <v>2.5632691551324656</v>
      </c>
      <c r="K49" s="93">
        <v>0.6511863390418664</v>
      </c>
      <c r="L49" s="94">
        <v>48961467.109999999</v>
      </c>
      <c r="M49" s="94">
        <v>33274327.149999999</v>
      </c>
      <c r="N49" s="95">
        <v>1</v>
      </c>
      <c r="O49" s="96">
        <v>0</v>
      </c>
      <c r="P49" s="96">
        <v>0</v>
      </c>
      <c r="Q49" s="96" t="s">
        <v>461</v>
      </c>
      <c r="R49" s="96">
        <v>1</v>
      </c>
      <c r="S49" s="97">
        <v>4159290.8937499998</v>
      </c>
      <c r="T49" s="97">
        <v>1.4714487505422029</v>
      </c>
      <c r="U49" s="105">
        <v>0.31557270426077538</v>
      </c>
      <c r="V49" s="98">
        <v>689.63698109752659</v>
      </c>
      <c r="W49" s="99" t="s">
        <v>203</v>
      </c>
      <c r="X49" s="99">
        <v>10</v>
      </c>
      <c r="Y49" s="100">
        <v>9</v>
      </c>
      <c r="Z49" s="101">
        <v>18202351.149999999</v>
      </c>
      <c r="AA49" s="101">
        <v>17993351.149999999</v>
      </c>
      <c r="AB49" s="101">
        <v>27952599.830000002</v>
      </c>
      <c r="AC49" s="101">
        <v>-9959248.6800000034</v>
      </c>
      <c r="AD49" s="101">
        <v>52542559.389999993</v>
      </c>
      <c r="AE49" s="101">
        <v>0</v>
      </c>
      <c r="AF49" s="101">
        <v>0</v>
      </c>
      <c r="AG49" s="101">
        <v>11478210.76</v>
      </c>
      <c r="AH49" s="101">
        <v>2555487.2599999998</v>
      </c>
      <c r="AI49" s="101">
        <v>2910924</v>
      </c>
      <c r="AJ49" s="101">
        <v>4992267.1900000004</v>
      </c>
      <c r="AK49" s="101">
        <v>0</v>
      </c>
      <c r="AL49" s="101">
        <v>21936889.210000001</v>
      </c>
      <c r="AM49" s="101">
        <v>486609</v>
      </c>
      <c r="AN49" s="101">
        <v>0</v>
      </c>
      <c r="AO49" s="102"/>
    </row>
    <row r="50" spans="1:41" x14ac:dyDescent="0.3">
      <c r="A50" s="86">
        <v>1</v>
      </c>
      <c r="B50" s="87">
        <v>8</v>
      </c>
      <c r="C50" s="88" t="s">
        <v>152</v>
      </c>
      <c r="D50" s="89" t="s">
        <v>57</v>
      </c>
      <c r="E50" s="88" t="s">
        <v>417</v>
      </c>
      <c r="F50" s="90" t="s">
        <v>191</v>
      </c>
      <c r="G50" s="91">
        <v>82</v>
      </c>
      <c r="H50" s="92" t="s">
        <v>231</v>
      </c>
      <c r="I50" s="93">
        <v>2.077418114050384</v>
      </c>
      <c r="J50" s="93">
        <v>1.8705471586598272</v>
      </c>
      <c r="K50" s="93">
        <v>0.52977642313015916</v>
      </c>
      <c r="L50" s="94">
        <v>35915283.43</v>
      </c>
      <c r="M50" s="94">
        <v>21101650.219999999</v>
      </c>
      <c r="N50" s="95">
        <v>1</v>
      </c>
      <c r="O50" s="96">
        <v>0</v>
      </c>
      <c r="P50" s="96">
        <v>0</v>
      </c>
      <c r="Q50" s="96" t="s">
        <v>461</v>
      </c>
      <c r="R50" s="96">
        <v>1</v>
      </c>
      <c r="S50" s="97">
        <v>2637706.2774999999</v>
      </c>
      <c r="T50" s="97">
        <v>1.7020130205721893</v>
      </c>
      <c r="U50" s="105">
        <v>0.26135711612265877</v>
      </c>
      <c r="V50" s="98">
        <v>497.83462608984934</v>
      </c>
      <c r="W50" s="99" t="s">
        <v>203</v>
      </c>
      <c r="X50" s="99">
        <v>10</v>
      </c>
      <c r="Y50" s="100">
        <v>9</v>
      </c>
      <c r="Z50" s="101">
        <v>17659876.09</v>
      </c>
      <c r="AA50" s="101">
        <v>17424408.09</v>
      </c>
      <c r="AB50" s="101">
        <v>33334582.889999993</v>
      </c>
      <c r="AC50" s="101">
        <v>-15910174.799999993</v>
      </c>
      <c r="AD50" s="101">
        <v>42528614.75999999</v>
      </c>
      <c r="AE50" s="101">
        <v>0</v>
      </c>
      <c r="AF50" s="101">
        <v>0</v>
      </c>
      <c r="AG50" s="101">
        <v>13372603.050000001</v>
      </c>
      <c r="AH50" s="101">
        <v>2999048.1</v>
      </c>
      <c r="AI50" s="101">
        <v>3544255.5</v>
      </c>
      <c r="AJ50" s="101">
        <v>5412175.1800000006</v>
      </c>
      <c r="AK50" s="101">
        <v>0</v>
      </c>
      <c r="AL50" s="101">
        <v>25328081.829999998</v>
      </c>
      <c r="AM50" s="101">
        <v>1658172.24</v>
      </c>
      <c r="AN50" s="101">
        <v>0</v>
      </c>
      <c r="AO50" s="102"/>
    </row>
    <row r="51" spans="1:41" x14ac:dyDescent="0.3">
      <c r="A51" s="86">
        <v>46</v>
      </c>
      <c r="B51" s="87">
        <v>8</v>
      </c>
      <c r="C51" s="88" t="s">
        <v>152</v>
      </c>
      <c r="D51" s="89" t="s">
        <v>58</v>
      </c>
      <c r="E51" s="88" t="s">
        <v>418</v>
      </c>
      <c r="F51" s="90" t="s">
        <v>191</v>
      </c>
      <c r="G51" s="91">
        <v>38</v>
      </c>
      <c r="H51" s="92" t="s">
        <v>230</v>
      </c>
      <c r="I51" s="93">
        <v>5.1442880067468737</v>
      </c>
      <c r="J51" s="93">
        <v>4.866413117765128</v>
      </c>
      <c r="K51" s="93">
        <v>2.6599045718872398</v>
      </c>
      <c r="L51" s="94">
        <v>39517407.969999999</v>
      </c>
      <c r="M51" s="94">
        <v>13286400.57</v>
      </c>
      <c r="N51" s="95">
        <v>0</v>
      </c>
      <c r="O51" s="96">
        <v>0</v>
      </c>
      <c r="P51" s="96">
        <v>0</v>
      </c>
      <c r="Q51" s="96" t="s">
        <v>461</v>
      </c>
      <c r="R51" s="96">
        <v>0</v>
      </c>
      <c r="S51" s="97">
        <v>1660800.07125</v>
      </c>
      <c r="T51" s="97">
        <v>2.9742749183122061</v>
      </c>
      <c r="U51" s="105">
        <v>0.52315124899368093</v>
      </c>
      <c r="V51" s="98">
        <v>1145.1665692013446</v>
      </c>
      <c r="W51" s="99" t="s">
        <v>202</v>
      </c>
      <c r="X51" s="99">
        <v>5</v>
      </c>
      <c r="Y51" s="100">
        <v>6</v>
      </c>
      <c r="Z51" s="101">
        <v>25363231.02</v>
      </c>
      <c r="AA51" s="101">
        <v>25235731.02</v>
      </c>
      <c r="AB51" s="101">
        <v>9535391.3399999999</v>
      </c>
      <c r="AC51" s="101">
        <v>15700339.68</v>
      </c>
      <c r="AD51" s="101">
        <v>20616478.210000001</v>
      </c>
      <c r="AE51" s="101">
        <v>0</v>
      </c>
      <c r="AF51" s="101">
        <v>0</v>
      </c>
      <c r="AG51" s="101">
        <v>1635141.53</v>
      </c>
      <c r="AH51" s="101">
        <v>632407.5</v>
      </c>
      <c r="AI51" s="101">
        <v>909515</v>
      </c>
      <c r="AJ51" s="101">
        <v>1560201.24</v>
      </c>
      <c r="AK51" s="101">
        <v>418949.17</v>
      </c>
      <c r="AL51" s="101">
        <v>5156214.4400000004</v>
      </c>
      <c r="AM51" s="101">
        <v>442155.3</v>
      </c>
      <c r="AN51" s="101">
        <v>7261.68</v>
      </c>
      <c r="AO51" s="102"/>
    </row>
    <row r="52" spans="1:41" x14ac:dyDescent="0.3">
      <c r="A52" s="86">
        <v>47</v>
      </c>
      <c r="B52" s="87">
        <v>8</v>
      </c>
      <c r="C52" s="88" t="s">
        <v>152</v>
      </c>
      <c r="D52" s="89" t="s">
        <v>59</v>
      </c>
      <c r="E52" s="88" t="s">
        <v>419</v>
      </c>
      <c r="F52" s="90" t="s">
        <v>191</v>
      </c>
      <c r="G52" s="91">
        <v>35</v>
      </c>
      <c r="H52" s="92" t="s">
        <v>230</v>
      </c>
      <c r="I52" s="93">
        <v>3.3524714832227538</v>
      </c>
      <c r="J52" s="93">
        <v>3.0158310411906353</v>
      </c>
      <c r="K52" s="93">
        <v>1.5214443854285395</v>
      </c>
      <c r="L52" s="94">
        <v>16894652.539999999</v>
      </c>
      <c r="M52" s="94">
        <v>415140.81</v>
      </c>
      <c r="N52" s="95">
        <v>0</v>
      </c>
      <c r="O52" s="96">
        <v>0</v>
      </c>
      <c r="P52" s="96">
        <v>0</v>
      </c>
      <c r="Q52" s="96" t="s">
        <v>461</v>
      </c>
      <c r="R52" s="96">
        <v>0</v>
      </c>
      <c r="S52" s="97">
        <v>51892.60125</v>
      </c>
      <c r="T52" s="97">
        <v>40.696197851519344</v>
      </c>
      <c r="U52" s="105">
        <v>0.33921558942475372</v>
      </c>
      <c r="V52" s="98">
        <v>693.79707363147304</v>
      </c>
      <c r="W52" s="99" t="s">
        <v>202</v>
      </c>
      <c r="X52" s="99">
        <v>5</v>
      </c>
      <c r="Y52" s="100">
        <v>4</v>
      </c>
      <c r="Z52" s="101">
        <v>10926497.700000001</v>
      </c>
      <c r="AA52" s="101">
        <v>10801497.700000001</v>
      </c>
      <c r="AB52" s="101">
        <v>7181660.9299999988</v>
      </c>
      <c r="AC52" s="101">
        <v>3619836.7700000023</v>
      </c>
      <c r="AD52" s="101">
        <v>10471875.939999999</v>
      </c>
      <c r="AE52" s="101">
        <v>0</v>
      </c>
      <c r="AF52" s="101">
        <v>0</v>
      </c>
      <c r="AG52" s="101">
        <v>1616714.66</v>
      </c>
      <c r="AH52" s="101">
        <v>895795.9</v>
      </c>
      <c r="AI52" s="101">
        <v>622128</v>
      </c>
      <c r="AJ52" s="101">
        <v>1005271.11</v>
      </c>
      <c r="AK52" s="101">
        <v>0</v>
      </c>
      <c r="AL52" s="101">
        <v>4139909.67</v>
      </c>
      <c r="AM52" s="101">
        <v>337530</v>
      </c>
      <c r="AN52" s="101">
        <v>34821.43</v>
      </c>
      <c r="AO52" s="102"/>
    </row>
    <row r="53" spans="1:41" x14ac:dyDescent="0.3">
      <c r="A53" s="86">
        <v>48</v>
      </c>
      <c r="B53" s="87">
        <v>8</v>
      </c>
      <c r="C53" s="88" t="s">
        <v>152</v>
      </c>
      <c r="D53" s="89" t="s">
        <v>60</v>
      </c>
      <c r="E53" s="88" t="s">
        <v>420</v>
      </c>
      <c r="F53" s="90" t="s">
        <v>191</v>
      </c>
      <c r="G53" s="91">
        <v>42</v>
      </c>
      <c r="H53" s="92" t="s">
        <v>230</v>
      </c>
      <c r="I53" s="93">
        <v>4.1834221017292901</v>
      </c>
      <c r="J53" s="93">
        <v>3.9352105660367562</v>
      </c>
      <c r="K53" s="93">
        <v>2.3055254067636342</v>
      </c>
      <c r="L53" s="94">
        <v>44278177.869999997</v>
      </c>
      <c r="M53" s="94">
        <v>9634344.6999999993</v>
      </c>
      <c r="N53" s="95">
        <v>0</v>
      </c>
      <c r="O53" s="96">
        <v>0</v>
      </c>
      <c r="P53" s="96">
        <v>0</v>
      </c>
      <c r="Q53" s="96" t="s">
        <v>461</v>
      </c>
      <c r="R53" s="96">
        <v>0</v>
      </c>
      <c r="S53" s="97">
        <v>1204293.0874999999</v>
      </c>
      <c r="T53" s="97">
        <v>4.5958681414004214</v>
      </c>
      <c r="U53" s="105">
        <v>0.52324077744060682</v>
      </c>
      <c r="V53" s="98">
        <v>1287.11891718264</v>
      </c>
      <c r="W53" s="99" t="s">
        <v>202</v>
      </c>
      <c r="X53" s="99">
        <v>5</v>
      </c>
      <c r="Y53" s="100">
        <v>6</v>
      </c>
      <c r="Z53" s="101">
        <v>32067523.810000002</v>
      </c>
      <c r="AA53" s="101">
        <v>31937023.810000002</v>
      </c>
      <c r="AB53" s="101">
        <v>13908987.389999999</v>
      </c>
      <c r="AC53" s="101">
        <v>18028036.420000002</v>
      </c>
      <c r="AD53" s="101">
        <v>21574127.199999992</v>
      </c>
      <c r="AE53" s="101">
        <v>0</v>
      </c>
      <c r="AF53" s="101">
        <v>0</v>
      </c>
      <c r="AG53" s="101">
        <v>2762568.94</v>
      </c>
      <c r="AH53" s="101">
        <v>429460.5</v>
      </c>
      <c r="AI53" s="101">
        <v>1063449.6599999999</v>
      </c>
      <c r="AJ53" s="101">
        <v>5446609.6799999997</v>
      </c>
      <c r="AK53" s="101">
        <v>0</v>
      </c>
      <c r="AL53" s="101">
        <v>9702088.7799999993</v>
      </c>
      <c r="AM53" s="101">
        <v>441288.5</v>
      </c>
      <c r="AN53" s="101">
        <v>16515.75</v>
      </c>
      <c r="AO53" s="102"/>
    </row>
    <row r="54" spans="1:41" x14ac:dyDescent="0.3">
      <c r="A54" s="86">
        <v>49</v>
      </c>
      <c r="B54" s="87">
        <v>8</v>
      </c>
      <c r="C54" s="88" t="s">
        <v>152</v>
      </c>
      <c r="D54" s="89" t="s">
        <v>61</v>
      </c>
      <c r="E54" s="88" t="s">
        <v>421</v>
      </c>
      <c r="F54" s="90" t="s">
        <v>191</v>
      </c>
      <c r="G54" s="91">
        <v>40</v>
      </c>
      <c r="H54" s="92" t="s">
        <v>229</v>
      </c>
      <c r="I54" s="93">
        <v>2.5438132581741755</v>
      </c>
      <c r="J54" s="93">
        <v>2.3524791068369946</v>
      </c>
      <c r="K54" s="93">
        <v>1.0642574693495039</v>
      </c>
      <c r="L54" s="94">
        <v>26480097.789999999</v>
      </c>
      <c r="M54" s="94">
        <v>11080117.02</v>
      </c>
      <c r="N54" s="95">
        <v>0</v>
      </c>
      <c r="O54" s="96">
        <v>0</v>
      </c>
      <c r="P54" s="96">
        <v>0</v>
      </c>
      <c r="Q54" s="96" t="s">
        <v>461</v>
      </c>
      <c r="R54" s="96">
        <v>0</v>
      </c>
      <c r="S54" s="97">
        <v>1385014.6274999999</v>
      </c>
      <c r="T54" s="97">
        <v>2.3898752822016678</v>
      </c>
      <c r="U54" s="105">
        <v>0.36043817825112678</v>
      </c>
      <c r="V54" s="98">
        <v>585.75215763045549</v>
      </c>
      <c r="W54" s="99" t="s">
        <v>202</v>
      </c>
      <c r="X54" s="99">
        <v>6</v>
      </c>
      <c r="Y54" s="100">
        <v>5</v>
      </c>
      <c r="Z54" s="101">
        <v>18254566.550000001</v>
      </c>
      <c r="AA54" s="101">
        <v>18149066.550000001</v>
      </c>
      <c r="AB54" s="101">
        <v>17152396.93</v>
      </c>
      <c r="AC54" s="101">
        <v>996669.62000000104</v>
      </c>
      <c r="AD54" s="101">
        <v>22063467.93</v>
      </c>
      <c r="AE54" s="101">
        <v>0</v>
      </c>
      <c r="AF54" s="101">
        <v>0</v>
      </c>
      <c r="AG54" s="101">
        <v>5422123.0800000001</v>
      </c>
      <c r="AH54" s="101">
        <v>3088003.17</v>
      </c>
      <c r="AI54" s="101">
        <v>1847155</v>
      </c>
      <c r="AJ54" s="101">
        <v>2800205.31</v>
      </c>
      <c r="AK54" s="101">
        <v>0</v>
      </c>
      <c r="AL54" s="101">
        <v>13157486.560000001</v>
      </c>
      <c r="AM54" s="101">
        <v>1376735</v>
      </c>
      <c r="AN54" s="101">
        <v>0</v>
      </c>
      <c r="AO54" s="102"/>
    </row>
    <row r="55" spans="1:41" x14ac:dyDescent="0.3">
      <c r="A55" s="86">
        <v>50</v>
      </c>
      <c r="B55" s="87">
        <v>8</v>
      </c>
      <c r="C55" s="88" t="s">
        <v>152</v>
      </c>
      <c r="D55" s="89" t="s">
        <v>62</v>
      </c>
      <c r="E55" s="88" t="s">
        <v>422</v>
      </c>
      <c r="F55" s="90" t="s">
        <v>191</v>
      </c>
      <c r="G55" s="91">
        <v>34</v>
      </c>
      <c r="H55" s="92" t="s">
        <v>230</v>
      </c>
      <c r="I55" s="93">
        <v>8.4020992958226941</v>
      </c>
      <c r="J55" s="93">
        <v>7.8644533826992022</v>
      </c>
      <c r="K55" s="93">
        <v>4.8314797963765432</v>
      </c>
      <c r="L55" s="94">
        <v>47843184.780000001</v>
      </c>
      <c r="M55" s="94">
        <v>6451928.6299999999</v>
      </c>
      <c r="N55" s="95">
        <v>0</v>
      </c>
      <c r="O55" s="96">
        <v>0</v>
      </c>
      <c r="P55" s="96">
        <v>0</v>
      </c>
      <c r="Q55" s="96" t="s">
        <v>461</v>
      </c>
      <c r="R55" s="96">
        <v>0</v>
      </c>
      <c r="S55" s="97">
        <v>806491.07874999999</v>
      </c>
      <c r="T55" s="97">
        <v>7.415330752039023</v>
      </c>
      <c r="U55" s="105">
        <v>0.72211515261714165</v>
      </c>
      <c r="V55" s="98">
        <v>1293.828351452215</v>
      </c>
      <c r="W55" s="99" t="s">
        <v>202</v>
      </c>
      <c r="X55" s="99">
        <v>5</v>
      </c>
      <c r="Y55" s="100">
        <v>5</v>
      </c>
      <c r="Z55" s="101">
        <v>31228084.280000001</v>
      </c>
      <c r="AA55" s="101">
        <v>31228084.280000001</v>
      </c>
      <c r="AB55" s="101">
        <v>6463461.6299999999</v>
      </c>
      <c r="AC55" s="101">
        <v>24764622.650000002</v>
      </c>
      <c r="AD55" s="101">
        <v>19020087.289999995</v>
      </c>
      <c r="AE55" s="101">
        <v>0</v>
      </c>
      <c r="AF55" s="101">
        <v>0</v>
      </c>
      <c r="AG55" s="101">
        <v>674858.92</v>
      </c>
      <c r="AH55" s="101">
        <v>163901.32</v>
      </c>
      <c r="AI55" s="101">
        <v>114190</v>
      </c>
      <c r="AJ55" s="101">
        <v>2313474.7400000002</v>
      </c>
      <c r="AK55" s="101">
        <v>0</v>
      </c>
      <c r="AL55" s="101">
        <v>3266424.9800000004</v>
      </c>
      <c r="AM55" s="101">
        <v>119850</v>
      </c>
      <c r="AN55" s="101">
        <v>0</v>
      </c>
      <c r="AO55" s="102"/>
    </row>
    <row r="56" spans="1:41" x14ac:dyDescent="0.3">
      <c r="A56" s="86">
        <v>51</v>
      </c>
      <c r="B56" s="87">
        <v>8</v>
      </c>
      <c r="C56" s="88" t="s">
        <v>152</v>
      </c>
      <c r="D56" s="89" t="s">
        <v>75</v>
      </c>
      <c r="E56" s="88" t="s">
        <v>423</v>
      </c>
      <c r="F56" s="90" t="s">
        <v>192</v>
      </c>
      <c r="G56" s="91">
        <v>276</v>
      </c>
      <c r="H56" s="92" t="s">
        <v>228</v>
      </c>
      <c r="I56" s="93">
        <v>6.462746980284634</v>
      </c>
      <c r="J56" s="93">
        <v>5.8099905972334378</v>
      </c>
      <c r="K56" s="93">
        <v>3.4697670763830684</v>
      </c>
      <c r="L56" s="94">
        <v>355908166.79000002</v>
      </c>
      <c r="M56" s="94">
        <v>102848363.51000001</v>
      </c>
      <c r="N56" s="95">
        <v>0</v>
      </c>
      <c r="O56" s="96">
        <v>0</v>
      </c>
      <c r="P56" s="96">
        <v>0</v>
      </c>
      <c r="Q56" s="96" t="s">
        <v>461</v>
      </c>
      <c r="R56" s="96">
        <v>0</v>
      </c>
      <c r="S56" s="97">
        <v>12856045.438750001</v>
      </c>
      <c r="T56" s="97">
        <v>3.4605136595624573</v>
      </c>
      <c r="U56" s="105">
        <v>0.79193700049795135</v>
      </c>
      <c r="V56" s="98">
        <v>2367.7173359633312</v>
      </c>
      <c r="W56" s="99" t="s">
        <v>201</v>
      </c>
      <c r="X56" s="99">
        <v>16</v>
      </c>
      <c r="Y56" s="100">
        <v>12</v>
      </c>
      <c r="Z56" s="101">
        <v>226061804.40000004</v>
      </c>
      <c r="AA56" s="101">
        <v>226060654.36000001</v>
      </c>
      <c r="AB56" s="101">
        <v>65151867.38000001</v>
      </c>
      <c r="AC56" s="101">
        <v>160908786.98000002</v>
      </c>
      <c r="AD56" s="101">
        <v>147554580.10000002</v>
      </c>
      <c r="AE56" s="101">
        <v>0</v>
      </c>
      <c r="AF56" s="101">
        <v>0</v>
      </c>
      <c r="AG56" s="101">
        <v>22546875.25</v>
      </c>
      <c r="AH56" s="101">
        <v>6335322.2999999998</v>
      </c>
      <c r="AI56" s="101">
        <v>1427575</v>
      </c>
      <c r="AJ56" s="101">
        <v>5954614.71</v>
      </c>
      <c r="AK56" s="101">
        <v>0</v>
      </c>
      <c r="AL56" s="101">
        <v>36264387.259999998</v>
      </c>
      <c r="AM56" s="101">
        <v>4377606.66</v>
      </c>
      <c r="AN56" s="101">
        <v>0</v>
      </c>
      <c r="AO56" s="102"/>
    </row>
    <row r="57" spans="1:41" x14ac:dyDescent="0.3">
      <c r="A57" s="86">
        <v>52</v>
      </c>
      <c r="B57" s="87">
        <v>8</v>
      </c>
      <c r="C57" s="88" t="s">
        <v>152</v>
      </c>
      <c r="D57" s="89" t="s">
        <v>78</v>
      </c>
      <c r="E57" s="88" t="s">
        <v>424</v>
      </c>
      <c r="F57" s="90" t="s">
        <v>191</v>
      </c>
      <c r="G57" s="91">
        <v>40</v>
      </c>
      <c r="H57" s="92" t="s">
        <v>230</v>
      </c>
      <c r="I57" s="93">
        <v>5.3296996726916293</v>
      </c>
      <c r="J57" s="93">
        <v>5.1086068439114785</v>
      </c>
      <c r="K57" s="93">
        <v>3.7745260195773529</v>
      </c>
      <c r="L57" s="94">
        <v>55797342.490000002</v>
      </c>
      <c r="M57" s="94">
        <v>4817534.54</v>
      </c>
      <c r="N57" s="95">
        <v>0</v>
      </c>
      <c r="O57" s="96">
        <v>0</v>
      </c>
      <c r="P57" s="96">
        <v>0</v>
      </c>
      <c r="Q57" s="96" t="s">
        <v>461</v>
      </c>
      <c r="R57" s="96">
        <v>0</v>
      </c>
      <c r="S57" s="97">
        <v>602191.8175</v>
      </c>
      <c r="T57" s="97">
        <v>11.582136469747034</v>
      </c>
      <c r="U57" s="105">
        <v>0.80576359445826351</v>
      </c>
      <c r="V57" s="98">
        <v>1552.5137031163051</v>
      </c>
      <c r="W57" s="99" t="s">
        <v>202</v>
      </c>
      <c r="X57" s="99">
        <v>5</v>
      </c>
      <c r="Y57" s="100">
        <v>6</v>
      </c>
      <c r="Z57" s="101">
        <v>48642755.149999999</v>
      </c>
      <c r="AA57" s="101">
        <v>48525755.149999999</v>
      </c>
      <c r="AB57" s="101">
        <v>12887116.129999999</v>
      </c>
      <c r="AC57" s="101">
        <v>35638639.019999996</v>
      </c>
      <c r="AD57" s="101">
        <v>14723804.170000006</v>
      </c>
      <c r="AE57" s="101">
        <v>0</v>
      </c>
      <c r="AF57" s="101">
        <v>0</v>
      </c>
      <c r="AG57" s="101">
        <v>1763225.89</v>
      </c>
      <c r="AH57" s="101">
        <v>630841.80000000005</v>
      </c>
      <c r="AI57" s="101">
        <v>855963.5</v>
      </c>
      <c r="AJ57" s="101">
        <v>4343850.7299999995</v>
      </c>
      <c r="AK57" s="101">
        <v>0</v>
      </c>
      <c r="AL57" s="101">
        <v>7593881.9199999999</v>
      </c>
      <c r="AM57" s="101">
        <v>142070</v>
      </c>
      <c r="AN57" s="101">
        <v>0</v>
      </c>
      <c r="AO57" s="102"/>
    </row>
    <row r="58" spans="1:41" x14ac:dyDescent="0.3">
      <c r="A58" s="86">
        <v>53</v>
      </c>
      <c r="B58" s="87">
        <v>8</v>
      </c>
      <c r="C58" s="88" t="s">
        <v>142</v>
      </c>
      <c r="D58" s="89" t="s">
        <v>3</v>
      </c>
      <c r="E58" s="88" t="s">
        <v>425</v>
      </c>
      <c r="F58" s="90" t="s">
        <v>192</v>
      </c>
      <c r="G58" s="91">
        <v>420</v>
      </c>
      <c r="H58" s="92" t="s">
        <v>234</v>
      </c>
      <c r="I58" s="93">
        <v>6.1916105668038073</v>
      </c>
      <c r="J58" s="93">
        <v>5.792831905425798</v>
      </c>
      <c r="K58" s="93">
        <v>3.6738527050402494</v>
      </c>
      <c r="L58" s="94">
        <v>838373662.19000006</v>
      </c>
      <c r="M58" s="94">
        <v>180926932.40000001</v>
      </c>
      <c r="N58" s="95">
        <v>0</v>
      </c>
      <c r="O58" s="96">
        <v>0</v>
      </c>
      <c r="P58" s="96">
        <v>0</v>
      </c>
      <c r="Q58" s="96" t="s">
        <v>461</v>
      </c>
      <c r="R58" s="96">
        <v>0</v>
      </c>
      <c r="S58" s="97">
        <v>22615866.550000001</v>
      </c>
      <c r="T58" s="97">
        <v>4.6337692850309997</v>
      </c>
      <c r="U58" s="105">
        <v>0.99608461511917834</v>
      </c>
      <c r="V58" s="98">
        <v>5585.3224931547011</v>
      </c>
      <c r="W58" s="99" t="s">
        <v>201</v>
      </c>
      <c r="X58" s="99">
        <v>17</v>
      </c>
      <c r="Y58" s="100">
        <v>13</v>
      </c>
      <c r="Z58" s="101">
        <v>593276654.13999999</v>
      </c>
      <c r="AA58" s="101">
        <v>593276654.13999999</v>
      </c>
      <c r="AB58" s="101">
        <v>143798044.5</v>
      </c>
      <c r="AC58" s="101">
        <v>449478609.63999999</v>
      </c>
      <c r="AD58" s="101">
        <v>335011772.78000003</v>
      </c>
      <c r="AE58" s="101">
        <v>37017356.740000002</v>
      </c>
      <c r="AF58" s="101">
        <v>0</v>
      </c>
      <c r="AG58" s="101">
        <v>32418897.239999998</v>
      </c>
      <c r="AH58" s="101">
        <v>18724193.379999999</v>
      </c>
      <c r="AI58" s="101">
        <v>2644516.7999999998</v>
      </c>
      <c r="AJ58" s="101">
        <v>15835091.290000001</v>
      </c>
      <c r="AK58" s="101">
        <v>0</v>
      </c>
      <c r="AL58" s="101">
        <v>106640055.45</v>
      </c>
      <c r="AM58" s="101">
        <v>7058875.7999999998</v>
      </c>
      <c r="AN58" s="101">
        <v>1872961.94</v>
      </c>
      <c r="AO58" s="102"/>
    </row>
    <row r="59" spans="1:41" x14ac:dyDescent="0.3">
      <c r="A59" s="86">
        <v>54</v>
      </c>
      <c r="B59" s="87">
        <v>8</v>
      </c>
      <c r="C59" s="88" t="s">
        <v>142</v>
      </c>
      <c r="D59" s="89" t="s">
        <v>39</v>
      </c>
      <c r="E59" s="88" t="s">
        <v>426</v>
      </c>
      <c r="F59" s="90" t="s">
        <v>191</v>
      </c>
      <c r="G59" s="91">
        <v>129</v>
      </c>
      <c r="H59" s="92" t="s">
        <v>232</v>
      </c>
      <c r="I59" s="93">
        <v>1.4223536242020896</v>
      </c>
      <c r="J59" s="93">
        <v>1.2039806160829789</v>
      </c>
      <c r="K59" s="93">
        <v>0.19604490584074782</v>
      </c>
      <c r="L59" s="94">
        <v>28836005.989999998</v>
      </c>
      <c r="M59" s="94">
        <v>18006481.690000001</v>
      </c>
      <c r="N59" s="95">
        <v>2</v>
      </c>
      <c r="O59" s="96">
        <v>0</v>
      </c>
      <c r="P59" s="96">
        <v>0</v>
      </c>
      <c r="Q59" s="96" t="s">
        <v>461</v>
      </c>
      <c r="R59" s="96">
        <v>2</v>
      </c>
      <c r="S59" s="97">
        <v>2250810.2112500002</v>
      </c>
      <c r="T59" s="97">
        <v>1.6014236699007243</v>
      </c>
      <c r="U59" s="105">
        <v>0.14071552929497677</v>
      </c>
      <c r="V59" s="98">
        <v>293.47234820574403</v>
      </c>
      <c r="W59" s="99" t="s">
        <v>204</v>
      </c>
      <c r="X59" s="99">
        <v>13</v>
      </c>
      <c r="Y59" s="100">
        <v>10</v>
      </c>
      <c r="Z59" s="101">
        <v>13384878.82</v>
      </c>
      <c r="AA59" s="101">
        <v>13384878.82</v>
      </c>
      <c r="AB59" s="101">
        <v>68274555.579999998</v>
      </c>
      <c r="AC59" s="101">
        <v>-54889676.759999998</v>
      </c>
      <c r="AD59" s="101">
        <v>61222183.080000006</v>
      </c>
      <c r="AE59" s="101">
        <v>0</v>
      </c>
      <c r="AF59" s="101">
        <v>0</v>
      </c>
      <c r="AG59" s="101">
        <v>22339935.510000002</v>
      </c>
      <c r="AH59" s="101">
        <v>8471487.5600000005</v>
      </c>
      <c r="AI59" s="101">
        <v>6355607.4900000002</v>
      </c>
      <c r="AJ59" s="101">
        <v>13681308.449999999</v>
      </c>
      <c r="AK59" s="101">
        <v>0</v>
      </c>
      <c r="AL59" s="101">
        <v>50848339.010000005</v>
      </c>
      <c r="AM59" s="101">
        <v>6526452.7999999998</v>
      </c>
      <c r="AN59" s="101">
        <v>419816</v>
      </c>
      <c r="AO59" s="102"/>
    </row>
    <row r="60" spans="1:41" x14ac:dyDescent="0.3">
      <c r="A60" s="86">
        <v>55</v>
      </c>
      <c r="B60" s="87">
        <v>8</v>
      </c>
      <c r="C60" s="88" t="s">
        <v>142</v>
      </c>
      <c r="D60" s="89" t="s">
        <v>41</v>
      </c>
      <c r="E60" s="88" t="s">
        <v>427</v>
      </c>
      <c r="F60" s="90" t="s">
        <v>191</v>
      </c>
      <c r="G60" s="106">
        <v>30</v>
      </c>
      <c r="H60" s="107" t="s">
        <v>230</v>
      </c>
      <c r="I60" s="93">
        <v>1.1829002533914206</v>
      </c>
      <c r="J60" s="93">
        <v>1.0621670452411265</v>
      </c>
      <c r="K60" s="93">
        <v>0.22340776623527961</v>
      </c>
      <c r="L60" s="94">
        <v>4384575.7300000004</v>
      </c>
      <c r="M60" s="94">
        <v>1910155.74</v>
      </c>
      <c r="N60" s="95">
        <v>2</v>
      </c>
      <c r="O60" s="96">
        <v>0</v>
      </c>
      <c r="P60" s="96">
        <v>0</v>
      </c>
      <c r="Q60" s="96" t="s">
        <v>461</v>
      </c>
      <c r="R60" s="96">
        <v>2</v>
      </c>
      <c r="S60" s="97">
        <v>238769.4675</v>
      </c>
      <c r="T60" s="97">
        <v>2.2954022220198653</v>
      </c>
      <c r="U60" s="105">
        <v>6.4551511551440344E-2</v>
      </c>
      <c r="V60" s="98">
        <v>146.93126001139373</v>
      </c>
      <c r="W60" s="99" t="s">
        <v>202</v>
      </c>
      <c r="X60" s="99">
        <v>5</v>
      </c>
      <c r="Y60" s="100">
        <v>3</v>
      </c>
      <c r="Z60" s="101">
        <v>5355641.9499999993</v>
      </c>
      <c r="AA60" s="101">
        <v>5355641.9499999993</v>
      </c>
      <c r="AB60" s="101">
        <v>23972496.749999996</v>
      </c>
      <c r="AC60" s="101">
        <v>-18616854.799999997</v>
      </c>
      <c r="AD60" s="101">
        <v>16720069.920000002</v>
      </c>
      <c r="AE60" s="101">
        <v>0</v>
      </c>
      <c r="AF60" s="101">
        <v>0</v>
      </c>
      <c r="AG60" s="101">
        <v>7956062.1799999997</v>
      </c>
      <c r="AH60" s="101">
        <v>2553579.1</v>
      </c>
      <c r="AI60" s="101">
        <v>4065474</v>
      </c>
      <c r="AJ60" s="101">
        <v>2109273.9500000002</v>
      </c>
      <c r="AK60" s="101">
        <v>0</v>
      </c>
      <c r="AL60" s="101">
        <v>16684389.23</v>
      </c>
      <c r="AM60" s="101">
        <v>2480823.5</v>
      </c>
      <c r="AN60" s="101">
        <v>0</v>
      </c>
      <c r="AO60" s="102"/>
    </row>
    <row r="61" spans="1:41" x14ac:dyDescent="0.3">
      <c r="A61" s="86">
        <v>56</v>
      </c>
      <c r="B61" s="87">
        <v>8</v>
      </c>
      <c r="C61" s="108" t="s">
        <v>142</v>
      </c>
      <c r="D61" s="89" t="s">
        <v>42</v>
      </c>
      <c r="E61" s="88" t="s">
        <v>428</v>
      </c>
      <c r="F61" s="90" t="s">
        <v>191</v>
      </c>
      <c r="G61" s="106">
        <v>30</v>
      </c>
      <c r="H61" s="107" t="s">
        <v>230</v>
      </c>
      <c r="I61" s="93">
        <v>1.4076065875096411</v>
      </c>
      <c r="J61" s="93">
        <v>1.2482600237002741</v>
      </c>
      <c r="K61" s="93">
        <v>0.24444006503924876</v>
      </c>
      <c r="L61" s="94">
        <v>8999876.9199999999</v>
      </c>
      <c r="M61" s="94">
        <v>1341050.2</v>
      </c>
      <c r="N61" s="95">
        <v>2</v>
      </c>
      <c r="O61" s="109">
        <v>0</v>
      </c>
      <c r="P61" s="96">
        <v>0</v>
      </c>
      <c r="Q61" s="96" t="s">
        <v>461</v>
      </c>
      <c r="R61" s="96">
        <v>2</v>
      </c>
      <c r="S61" s="97">
        <v>167631.27499999999</v>
      </c>
      <c r="T61" s="97">
        <v>6.7110663866274356</v>
      </c>
      <c r="U61" s="105">
        <v>0.10883726075093665</v>
      </c>
      <c r="V61" s="98">
        <v>351.10509577497754</v>
      </c>
      <c r="W61" s="99" t="s">
        <v>202</v>
      </c>
      <c r="X61" s="99">
        <v>5</v>
      </c>
      <c r="Y61" s="100">
        <v>4</v>
      </c>
      <c r="Z61" s="101">
        <v>5397190.7400000002</v>
      </c>
      <c r="AA61" s="101">
        <v>5382030.7400000002</v>
      </c>
      <c r="AB61" s="101">
        <v>22079812.239999998</v>
      </c>
      <c r="AC61" s="101">
        <v>-16697781.499999998</v>
      </c>
      <c r="AD61" s="101">
        <v>17141762.160000004</v>
      </c>
      <c r="AE61" s="101">
        <v>0</v>
      </c>
      <c r="AF61" s="101">
        <v>0</v>
      </c>
      <c r="AG61" s="101">
        <v>8032237.2400000002</v>
      </c>
      <c r="AH61" s="101">
        <v>2976809.87</v>
      </c>
      <c r="AI61" s="101">
        <v>3317026</v>
      </c>
      <c r="AJ61" s="101">
        <v>2343735.0099999998</v>
      </c>
      <c r="AK61" s="101">
        <v>0</v>
      </c>
      <c r="AL61" s="101">
        <v>16669808.119999999</v>
      </c>
      <c r="AM61" s="101">
        <v>139504</v>
      </c>
      <c r="AN61" s="101">
        <v>379.2</v>
      </c>
      <c r="AO61" s="102"/>
    </row>
    <row r="62" spans="1:41" x14ac:dyDescent="0.3">
      <c r="A62" s="86">
        <v>57</v>
      </c>
      <c r="B62" s="87">
        <v>8</v>
      </c>
      <c r="C62" s="108" t="s">
        <v>142</v>
      </c>
      <c r="D62" s="89" t="s">
        <v>74</v>
      </c>
      <c r="E62" s="88" t="s">
        <v>429</v>
      </c>
      <c r="F62" s="90" t="s">
        <v>192</v>
      </c>
      <c r="G62" s="106">
        <v>266</v>
      </c>
      <c r="H62" s="107" t="s">
        <v>237</v>
      </c>
      <c r="I62" s="93">
        <v>1.4110270730807</v>
      </c>
      <c r="J62" s="93">
        <v>1.2851844847708858</v>
      </c>
      <c r="K62" s="93">
        <v>0.49688705178876297</v>
      </c>
      <c r="L62" s="94">
        <v>82103800.609999999</v>
      </c>
      <c r="M62" s="94">
        <v>220703375.00999999</v>
      </c>
      <c r="N62" s="95">
        <v>2</v>
      </c>
      <c r="O62" s="109">
        <v>0</v>
      </c>
      <c r="P62" s="96">
        <v>0</v>
      </c>
      <c r="Q62" s="96" t="s">
        <v>461</v>
      </c>
      <c r="R62" s="96">
        <v>2</v>
      </c>
      <c r="S62" s="97">
        <v>27587921.876249999</v>
      </c>
      <c r="T62" s="97">
        <v>0.37200971940859495</v>
      </c>
      <c r="U62" s="105">
        <v>0.17014356362695113</v>
      </c>
      <c r="V62" s="98">
        <v>997.83428465521013</v>
      </c>
      <c r="W62" s="99" t="s">
        <v>208</v>
      </c>
      <c r="X62" s="99">
        <v>15</v>
      </c>
      <c r="Y62" s="100">
        <v>12</v>
      </c>
      <c r="Z62" s="101">
        <v>99254570.069999993</v>
      </c>
      <c r="AA62" s="101">
        <v>99219795.069999993</v>
      </c>
      <c r="AB62" s="101">
        <v>199752780.25999996</v>
      </c>
      <c r="AC62" s="101">
        <v>-100532985.18999997</v>
      </c>
      <c r="AD62" s="101">
        <v>147882688.28999999</v>
      </c>
      <c r="AE62" s="101">
        <v>0</v>
      </c>
      <c r="AF62" s="101">
        <v>0</v>
      </c>
      <c r="AG62" s="101">
        <v>46022905.390000001</v>
      </c>
      <c r="AH62" s="101">
        <v>62739990.380000003</v>
      </c>
      <c r="AI62" s="101">
        <v>11592286.15</v>
      </c>
      <c r="AJ62" s="101">
        <v>27164465.660000004</v>
      </c>
      <c r="AK62" s="101">
        <v>0</v>
      </c>
      <c r="AL62" s="101">
        <v>147519647.58000001</v>
      </c>
      <c r="AM62" s="101">
        <v>16361353.4</v>
      </c>
      <c r="AN62" s="101">
        <v>1609708.04</v>
      </c>
      <c r="AO62" s="102"/>
    </row>
    <row r="63" spans="1:41" x14ac:dyDescent="0.3">
      <c r="A63" s="86">
        <v>58</v>
      </c>
      <c r="B63" s="87">
        <v>8</v>
      </c>
      <c r="C63" s="108" t="s">
        <v>142</v>
      </c>
      <c r="D63" s="89" t="s">
        <v>79</v>
      </c>
      <c r="E63" s="88" t="s">
        <v>430</v>
      </c>
      <c r="F63" s="90" t="s">
        <v>191</v>
      </c>
      <c r="G63" s="106">
        <v>30</v>
      </c>
      <c r="H63" s="107" t="s">
        <v>230</v>
      </c>
      <c r="I63" s="93">
        <v>5.7842662375293923</v>
      </c>
      <c r="J63" s="93">
        <v>5.3441754435989282</v>
      </c>
      <c r="K63" s="93">
        <v>3.5952176779261751</v>
      </c>
      <c r="L63" s="94">
        <v>30898688.18</v>
      </c>
      <c r="M63" s="94">
        <v>477050.74</v>
      </c>
      <c r="N63" s="95">
        <v>0</v>
      </c>
      <c r="O63" s="109">
        <v>0</v>
      </c>
      <c r="P63" s="96">
        <v>0</v>
      </c>
      <c r="Q63" s="96" t="s">
        <v>461</v>
      </c>
      <c r="R63" s="96">
        <v>0</v>
      </c>
      <c r="S63" s="97">
        <v>59631.342499999999</v>
      </c>
      <c r="T63" s="97">
        <v>64.770234252230694</v>
      </c>
      <c r="U63" s="105">
        <v>0.61690832061039502</v>
      </c>
      <c r="V63" s="98">
        <v>1163.1352599284774</v>
      </c>
      <c r="W63" s="99" t="s">
        <v>202</v>
      </c>
      <c r="X63" s="99">
        <v>5</v>
      </c>
      <c r="Y63" s="100">
        <v>3</v>
      </c>
      <c r="Z63" s="101">
        <v>23219341.160000004</v>
      </c>
      <c r="AA63" s="101">
        <v>22383437.650000002</v>
      </c>
      <c r="AB63" s="101">
        <v>6458396.4699999997</v>
      </c>
      <c r="AC63" s="101">
        <v>15925041.180000003</v>
      </c>
      <c r="AD63" s="101">
        <v>7673673.9200000009</v>
      </c>
      <c r="AE63" s="101">
        <v>0</v>
      </c>
      <c r="AF63" s="101">
        <v>0</v>
      </c>
      <c r="AG63" s="101">
        <v>1428622.18</v>
      </c>
      <c r="AH63" s="101">
        <v>772800.52</v>
      </c>
      <c r="AI63" s="101">
        <v>399527.4</v>
      </c>
      <c r="AJ63" s="101">
        <v>1553897.74</v>
      </c>
      <c r="AK63" s="101">
        <v>0</v>
      </c>
      <c r="AL63" s="101">
        <v>4154847.84</v>
      </c>
      <c r="AM63" s="101">
        <v>191279</v>
      </c>
      <c r="AN63" s="101">
        <v>369107.5</v>
      </c>
      <c r="AO63" s="102"/>
    </row>
    <row r="64" spans="1:41" x14ac:dyDescent="0.3">
      <c r="A64" s="86">
        <v>59</v>
      </c>
      <c r="B64" s="87">
        <v>8</v>
      </c>
      <c r="C64" s="88" t="s">
        <v>142</v>
      </c>
      <c r="D64" s="89" t="s">
        <v>83</v>
      </c>
      <c r="E64" s="88" t="s">
        <v>431</v>
      </c>
      <c r="F64" s="90" t="s">
        <v>191</v>
      </c>
      <c r="G64" s="106">
        <v>15</v>
      </c>
      <c r="H64" s="107" t="s">
        <v>233</v>
      </c>
      <c r="I64" s="93">
        <v>1.2406653321748859</v>
      </c>
      <c r="J64" s="93">
        <v>1.1226337846239205</v>
      </c>
      <c r="K64" s="93">
        <v>7.3643005788802646E-2</v>
      </c>
      <c r="L64" s="94">
        <v>4701778.9400000004</v>
      </c>
      <c r="M64" s="94">
        <v>2350955.59</v>
      </c>
      <c r="N64" s="95">
        <v>2</v>
      </c>
      <c r="O64" s="96">
        <v>0</v>
      </c>
      <c r="P64" s="96">
        <v>0</v>
      </c>
      <c r="Q64" s="96" t="s">
        <v>461</v>
      </c>
      <c r="R64" s="96">
        <v>2</v>
      </c>
      <c r="S64" s="97">
        <v>293869.44874999998</v>
      </c>
      <c r="T64" s="97">
        <v>1.999943750532523</v>
      </c>
      <c r="U64" s="105">
        <v>0.11355375964548871</v>
      </c>
      <c r="V64" s="98">
        <v>308.39426341335434</v>
      </c>
      <c r="W64" s="99" t="s">
        <v>206</v>
      </c>
      <c r="X64" s="99">
        <v>2</v>
      </c>
      <c r="Y64" s="100">
        <v>1</v>
      </c>
      <c r="Z64" s="101">
        <v>1438732.9100000001</v>
      </c>
      <c r="AA64" s="101">
        <v>1438732.9100000001</v>
      </c>
      <c r="AB64" s="101">
        <v>19536585.919999998</v>
      </c>
      <c r="AC64" s="101">
        <v>-18097853.009999998</v>
      </c>
      <c r="AD64" s="101">
        <v>5815534.2700000005</v>
      </c>
      <c r="AE64" s="101">
        <v>0</v>
      </c>
      <c r="AF64" s="101">
        <v>0</v>
      </c>
      <c r="AG64" s="101">
        <v>4621469.0199999996</v>
      </c>
      <c r="AH64" s="101">
        <v>3000390.5</v>
      </c>
      <c r="AI64" s="101">
        <v>2315694.4900000002</v>
      </c>
      <c r="AJ64" s="101">
        <v>6732700.6899999995</v>
      </c>
      <c r="AK64" s="101">
        <v>0</v>
      </c>
      <c r="AL64" s="101">
        <v>16670254.699999999</v>
      </c>
      <c r="AM64" s="101">
        <v>1753999.5</v>
      </c>
      <c r="AN64" s="101">
        <v>0</v>
      </c>
      <c r="AO64" s="102"/>
    </row>
    <row r="65" spans="1:41" x14ac:dyDescent="0.3">
      <c r="A65" s="86">
        <v>60</v>
      </c>
      <c r="B65" s="87">
        <v>8</v>
      </c>
      <c r="C65" s="88" t="s">
        <v>142</v>
      </c>
      <c r="D65" s="89" t="s">
        <v>84</v>
      </c>
      <c r="E65" s="88" t="s">
        <v>432</v>
      </c>
      <c r="F65" s="90" t="s">
        <v>191</v>
      </c>
      <c r="G65" s="91">
        <v>30</v>
      </c>
      <c r="H65" s="92" t="s">
        <v>229</v>
      </c>
      <c r="I65" s="93">
        <v>1.9507131054356197</v>
      </c>
      <c r="J65" s="93">
        <v>1.6181746967382693</v>
      </c>
      <c r="K65" s="93">
        <v>0.93615494193418936</v>
      </c>
      <c r="L65" s="94">
        <v>23228912.48</v>
      </c>
      <c r="M65" s="94">
        <v>615633.05000000005</v>
      </c>
      <c r="N65" s="95">
        <v>0</v>
      </c>
      <c r="O65" s="96">
        <v>0</v>
      </c>
      <c r="P65" s="96">
        <v>0</v>
      </c>
      <c r="Q65" s="96" t="s">
        <v>461</v>
      </c>
      <c r="R65" s="96">
        <v>0</v>
      </c>
      <c r="S65" s="97">
        <v>76954.131250000006</v>
      </c>
      <c r="T65" s="97">
        <v>37.73175023660604</v>
      </c>
      <c r="U65" s="105">
        <v>0.37102515637792538</v>
      </c>
      <c r="V65" s="98">
        <v>456.74058122615912</v>
      </c>
      <c r="W65" s="99" t="s">
        <v>202</v>
      </c>
      <c r="X65" s="99">
        <v>6</v>
      </c>
      <c r="Y65" s="100">
        <v>4</v>
      </c>
      <c r="Z65" s="101">
        <v>22873210.739999998</v>
      </c>
      <c r="AA65" s="101">
        <v>22192010.739999998</v>
      </c>
      <c r="AB65" s="101">
        <v>24433146.390000001</v>
      </c>
      <c r="AC65" s="101">
        <v>-2241135.6500000022</v>
      </c>
      <c r="AD65" s="101">
        <v>15426417.43</v>
      </c>
      <c r="AE65" s="101">
        <v>0</v>
      </c>
      <c r="AF65" s="101">
        <v>0</v>
      </c>
      <c r="AG65" s="101">
        <v>5515465.4800000004</v>
      </c>
      <c r="AH65" s="101">
        <v>2196137.4</v>
      </c>
      <c r="AI65" s="101">
        <v>1681471</v>
      </c>
      <c r="AJ65" s="101">
        <v>2182105.2799999998</v>
      </c>
      <c r="AK65" s="101">
        <v>0</v>
      </c>
      <c r="AL65" s="101">
        <v>11575179.16</v>
      </c>
      <c r="AM65" s="101">
        <v>225200</v>
      </c>
      <c r="AN65" s="101">
        <v>156722</v>
      </c>
      <c r="AO65" s="102"/>
    </row>
    <row r="66" spans="1:41" x14ac:dyDescent="0.3">
      <c r="A66" s="86">
        <v>61</v>
      </c>
      <c r="B66" s="87">
        <v>8</v>
      </c>
      <c r="C66" s="88" t="s">
        <v>142</v>
      </c>
      <c r="D66" s="89" t="s">
        <v>85</v>
      </c>
      <c r="E66" s="88" t="s">
        <v>433</v>
      </c>
      <c r="F66" s="90" t="s">
        <v>191</v>
      </c>
      <c r="G66" s="91">
        <v>30</v>
      </c>
      <c r="H66" s="92" t="s">
        <v>230</v>
      </c>
      <c r="I66" s="93">
        <v>2.9395497357408362</v>
      </c>
      <c r="J66" s="93">
        <v>2.6144292352634229</v>
      </c>
      <c r="K66" s="93">
        <v>0.75033377127095979</v>
      </c>
      <c r="L66" s="94">
        <v>24639849.670000002</v>
      </c>
      <c r="M66" s="94">
        <v>10308160.449999999</v>
      </c>
      <c r="N66" s="95">
        <v>1</v>
      </c>
      <c r="O66" s="96">
        <v>0</v>
      </c>
      <c r="P66" s="96">
        <v>0</v>
      </c>
      <c r="Q66" s="96" t="s">
        <v>461</v>
      </c>
      <c r="R66" s="96">
        <v>1</v>
      </c>
      <c r="S66" s="97">
        <v>1288520.0562499999</v>
      </c>
      <c r="T66" s="97">
        <v>2.3903246160666818</v>
      </c>
      <c r="U66" s="105">
        <v>0.44701180311806449</v>
      </c>
      <c r="V66" s="98">
        <v>647.44592768741632</v>
      </c>
      <c r="W66" s="99" t="s">
        <v>202</v>
      </c>
      <c r="X66" s="99">
        <v>5</v>
      </c>
      <c r="Y66" s="100">
        <v>4</v>
      </c>
      <c r="Z66" s="101">
        <v>9532166.6600000001</v>
      </c>
      <c r="AA66" s="101">
        <v>9532166.6600000001</v>
      </c>
      <c r="AB66" s="101">
        <v>12703901.949999999</v>
      </c>
      <c r="AC66" s="101">
        <v>-3171735.2899999991</v>
      </c>
      <c r="AD66" s="101">
        <v>20133630.020000003</v>
      </c>
      <c r="AE66" s="101">
        <v>0</v>
      </c>
      <c r="AF66" s="101">
        <v>0</v>
      </c>
      <c r="AG66" s="101">
        <v>5361948.93</v>
      </c>
      <c r="AH66" s="101">
        <v>1583392.2</v>
      </c>
      <c r="AI66" s="101">
        <v>1431387.8</v>
      </c>
      <c r="AJ66" s="101">
        <v>1334897.74</v>
      </c>
      <c r="AK66" s="101">
        <v>0</v>
      </c>
      <c r="AL66" s="101">
        <v>9711626.6699999999</v>
      </c>
      <c r="AM66" s="101">
        <v>310871</v>
      </c>
      <c r="AN66" s="101">
        <v>20612</v>
      </c>
      <c r="AO66" s="102"/>
    </row>
    <row r="67" spans="1:41" x14ac:dyDescent="0.3">
      <c r="A67" s="86">
        <v>62</v>
      </c>
      <c r="B67" s="87">
        <v>8</v>
      </c>
      <c r="C67" s="88" t="s">
        <v>98</v>
      </c>
      <c r="D67" s="89" t="s">
        <v>1</v>
      </c>
      <c r="E67" s="88" t="s">
        <v>434</v>
      </c>
      <c r="F67" s="90" t="s">
        <v>192</v>
      </c>
      <c r="G67" s="110">
        <v>353</v>
      </c>
      <c r="H67" s="63" t="s">
        <v>228</v>
      </c>
      <c r="I67" s="93">
        <v>5.4762014787565061</v>
      </c>
      <c r="J67" s="93">
        <v>5.1888002198923937</v>
      </c>
      <c r="K67" s="93">
        <v>2.5899569113892928</v>
      </c>
      <c r="L67" s="94">
        <v>508790927.81999999</v>
      </c>
      <c r="M67" s="94">
        <v>144625098.71000001</v>
      </c>
      <c r="N67" s="95">
        <v>0</v>
      </c>
      <c r="O67" s="96">
        <v>0</v>
      </c>
      <c r="P67" s="96">
        <v>0</v>
      </c>
      <c r="Q67" s="96" t="s">
        <v>461</v>
      </c>
      <c r="R67" s="96">
        <v>0</v>
      </c>
      <c r="S67" s="97">
        <v>18078137.338750001</v>
      </c>
      <c r="T67" s="97">
        <v>3.5179988284068151</v>
      </c>
      <c r="U67" s="105">
        <v>0.88221052411308565</v>
      </c>
      <c r="V67" s="98">
        <v>3719.2319285087719</v>
      </c>
      <c r="W67" s="99" t="s">
        <v>201</v>
      </c>
      <c r="X67" s="99">
        <v>16</v>
      </c>
      <c r="Y67" s="100">
        <v>13</v>
      </c>
      <c r="Z67" s="101">
        <v>294389469.78000003</v>
      </c>
      <c r="AA67" s="101">
        <v>294389469.78000003</v>
      </c>
      <c r="AB67" s="101">
        <v>113665778.94999997</v>
      </c>
      <c r="AC67" s="101">
        <v>180723690.83000004</v>
      </c>
      <c r="AD67" s="101">
        <v>279912327.70000005</v>
      </c>
      <c r="AE67" s="101">
        <v>17703357.309999999</v>
      </c>
      <c r="AF67" s="101">
        <v>0</v>
      </c>
      <c r="AG67" s="101">
        <v>18239113.460000001</v>
      </c>
      <c r="AH67" s="101">
        <v>12299377.880000001</v>
      </c>
      <c r="AI67" s="101">
        <v>935218</v>
      </c>
      <c r="AJ67" s="101">
        <v>9016822.0499999989</v>
      </c>
      <c r="AK67" s="101">
        <v>0</v>
      </c>
      <c r="AL67" s="101">
        <v>58193888.699999996</v>
      </c>
      <c r="AM67" s="101">
        <v>5651390.8700000001</v>
      </c>
      <c r="AN67" s="101">
        <v>26184</v>
      </c>
      <c r="AO67" s="102"/>
    </row>
    <row r="68" spans="1:41" x14ac:dyDescent="0.3">
      <c r="A68" s="86">
        <v>63</v>
      </c>
      <c r="B68" s="87">
        <v>8</v>
      </c>
      <c r="C68" s="88" t="s">
        <v>98</v>
      </c>
      <c r="D68" s="89" t="s">
        <v>6</v>
      </c>
      <c r="E68" s="88" t="s">
        <v>435</v>
      </c>
      <c r="F68" s="90" t="s">
        <v>191</v>
      </c>
      <c r="G68" s="91">
        <v>60</v>
      </c>
      <c r="H68" s="92" t="s">
        <v>231</v>
      </c>
      <c r="I68" s="93">
        <v>2.326324310514579</v>
      </c>
      <c r="J68" s="93">
        <v>2.1177069921445519</v>
      </c>
      <c r="K68" s="93">
        <v>0.87431340920792178</v>
      </c>
      <c r="L68" s="94">
        <v>42856096.130000003</v>
      </c>
      <c r="M68" s="94">
        <v>4761686.87</v>
      </c>
      <c r="N68" s="95">
        <v>0</v>
      </c>
      <c r="O68" s="96">
        <v>0</v>
      </c>
      <c r="P68" s="96">
        <v>0</v>
      </c>
      <c r="Q68" s="96" t="s">
        <v>461</v>
      </c>
      <c r="R68" s="96">
        <v>0</v>
      </c>
      <c r="S68" s="97">
        <v>595210.85875000001</v>
      </c>
      <c r="T68" s="97">
        <v>9.0001920117859413</v>
      </c>
      <c r="U68" s="105">
        <v>0.31681609423863716</v>
      </c>
      <c r="V68" s="98">
        <v>463.12389779223446</v>
      </c>
      <c r="W68" s="99" t="s">
        <v>203</v>
      </c>
      <c r="X68" s="99">
        <v>10</v>
      </c>
      <c r="Y68" s="100">
        <v>9</v>
      </c>
      <c r="Z68" s="101">
        <v>28250752.260000002</v>
      </c>
      <c r="AA68" s="101">
        <v>28250752.260000002</v>
      </c>
      <c r="AB68" s="101">
        <v>32311928.379999999</v>
      </c>
      <c r="AC68" s="101">
        <v>-4061176.1199999973</v>
      </c>
      <c r="AD68" s="101">
        <v>39227606.810000002</v>
      </c>
      <c r="AE68" s="101">
        <v>0</v>
      </c>
      <c r="AF68" s="101">
        <v>0</v>
      </c>
      <c r="AG68" s="101">
        <v>10798219.439999999</v>
      </c>
      <c r="AH68" s="101">
        <v>3285582.81</v>
      </c>
      <c r="AI68" s="101">
        <v>5300309.8</v>
      </c>
      <c r="AJ68" s="101">
        <v>5010698</v>
      </c>
      <c r="AK68" s="101">
        <v>0</v>
      </c>
      <c r="AL68" s="101">
        <v>24394810.050000001</v>
      </c>
      <c r="AM68" s="101">
        <v>1740615</v>
      </c>
      <c r="AN68" s="101">
        <v>0</v>
      </c>
      <c r="AO68" s="102"/>
    </row>
    <row r="69" spans="1:41" x14ac:dyDescent="0.3">
      <c r="A69" s="86">
        <v>64</v>
      </c>
      <c r="B69" s="87">
        <v>8</v>
      </c>
      <c r="C69" s="88" t="s">
        <v>98</v>
      </c>
      <c r="D69" s="89" t="s">
        <v>7</v>
      </c>
      <c r="E69" s="88" t="s">
        <v>436</v>
      </c>
      <c r="F69" s="90" t="s">
        <v>191</v>
      </c>
      <c r="G69" s="91">
        <v>40</v>
      </c>
      <c r="H69" s="92" t="s">
        <v>229</v>
      </c>
      <c r="I69" s="93">
        <v>3.4801929562269223</v>
      </c>
      <c r="J69" s="93">
        <v>3.1293606347846654</v>
      </c>
      <c r="K69" s="93">
        <v>1.4900598439901191</v>
      </c>
      <c r="L69" s="94">
        <v>33082950.510000002</v>
      </c>
      <c r="M69" s="94">
        <v>2014640.9</v>
      </c>
      <c r="N69" s="95">
        <v>0</v>
      </c>
      <c r="O69" s="96">
        <v>0</v>
      </c>
      <c r="P69" s="96">
        <v>0</v>
      </c>
      <c r="Q69" s="96" t="s">
        <v>461</v>
      </c>
      <c r="R69" s="96">
        <v>0</v>
      </c>
      <c r="S69" s="97">
        <v>251830.11249999999</v>
      </c>
      <c r="T69" s="97">
        <v>16.421264211403631</v>
      </c>
      <c r="U69" s="105">
        <v>0.33126965988377188</v>
      </c>
      <c r="V69" s="98">
        <v>508.38968727909764</v>
      </c>
      <c r="W69" s="99" t="s">
        <v>202</v>
      </c>
      <c r="X69" s="99">
        <v>6</v>
      </c>
      <c r="Y69" s="100">
        <v>7</v>
      </c>
      <c r="Z69" s="101">
        <v>19875701.989999998</v>
      </c>
      <c r="AA69" s="101">
        <v>19875701.989999998</v>
      </c>
      <c r="AB69" s="101">
        <v>13338861.570000002</v>
      </c>
      <c r="AC69" s="101">
        <v>6536840.4199999962</v>
      </c>
      <c r="AD69" s="101">
        <v>21131237.829999998</v>
      </c>
      <c r="AE69" s="101">
        <v>0</v>
      </c>
      <c r="AF69" s="101">
        <v>0</v>
      </c>
      <c r="AG69" s="101">
        <v>4494889.16</v>
      </c>
      <c r="AH69" s="101">
        <v>1052175.23</v>
      </c>
      <c r="AI69" s="101">
        <v>2027016.5</v>
      </c>
      <c r="AJ69" s="101">
        <v>1802725.98</v>
      </c>
      <c r="AK69" s="101">
        <v>0</v>
      </c>
      <c r="AL69" s="101">
        <v>9376806.870000001</v>
      </c>
      <c r="AM69" s="101">
        <v>534658.4</v>
      </c>
      <c r="AN69" s="101">
        <v>0</v>
      </c>
      <c r="AO69" s="102"/>
    </row>
    <row r="70" spans="1:41" x14ac:dyDescent="0.3">
      <c r="A70" s="86">
        <v>65</v>
      </c>
      <c r="B70" s="87">
        <v>8</v>
      </c>
      <c r="C70" s="88" t="s">
        <v>98</v>
      </c>
      <c r="D70" s="89" t="s">
        <v>8</v>
      </c>
      <c r="E70" s="88" t="s">
        <v>437</v>
      </c>
      <c r="F70" s="90" t="s">
        <v>191</v>
      </c>
      <c r="G70" s="91">
        <v>90</v>
      </c>
      <c r="H70" s="92" t="s">
        <v>235</v>
      </c>
      <c r="I70" s="93">
        <v>1.3424978510917631</v>
      </c>
      <c r="J70" s="93">
        <v>1.2233993749394771</v>
      </c>
      <c r="K70" s="93">
        <v>0.40335921909389888</v>
      </c>
      <c r="L70" s="94">
        <v>20650673.300000001</v>
      </c>
      <c r="M70" s="94">
        <v>1221249.77</v>
      </c>
      <c r="N70" s="95">
        <v>2</v>
      </c>
      <c r="O70" s="96">
        <v>0</v>
      </c>
      <c r="P70" s="96">
        <v>0</v>
      </c>
      <c r="Q70" s="96" t="s">
        <v>461</v>
      </c>
      <c r="R70" s="96">
        <v>2</v>
      </c>
      <c r="S70" s="97">
        <v>152656.22125</v>
      </c>
      <c r="T70" s="97">
        <v>16.9094593155993</v>
      </c>
      <c r="U70" s="105">
        <v>0.12373345177145383</v>
      </c>
      <c r="V70" s="98">
        <v>188.7492075533782</v>
      </c>
      <c r="W70" s="99" t="s">
        <v>204</v>
      </c>
      <c r="X70" s="99">
        <v>12</v>
      </c>
      <c r="Y70" s="100">
        <v>10</v>
      </c>
      <c r="Z70" s="101">
        <v>24320267.789999999</v>
      </c>
      <c r="AA70" s="101">
        <v>24320267.789999999</v>
      </c>
      <c r="AB70" s="101">
        <v>60294314.939999998</v>
      </c>
      <c r="AC70" s="101">
        <v>-35974047.149999999</v>
      </c>
      <c r="AD70" s="101">
        <v>46041310.960000001</v>
      </c>
      <c r="AE70" s="101">
        <v>0</v>
      </c>
      <c r="AF70" s="101">
        <v>0</v>
      </c>
      <c r="AG70" s="101">
        <v>16734393.220000001</v>
      </c>
      <c r="AH70" s="101">
        <v>9427866.6799999997</v>
      </c>
      <c r="AI70" s="101">
        <v>13273896.199999999</v>
      </c>
      <c r="AJ70" s="101">
        <v>7990364.3899999997</v>
      </c>
      <c r="AK70" s="101">
        <v>0</v>
      </c>
      <c r="AL70" s="101">
        <v>47426520.489999995</v>
      </c>
      <c r="AM70" s="101">
        <v>6648834</v>
      </c>
      <c r="AN70" s="101">
        <v>0</v>
      </c>
      <c r="AO70" s="102"/>
    </row>
    <row r="71" spans="1:41" x14ac:dyDescent="0.3">
      <c r="A71" s="86">
        <v>66</v>
      </c>
      <c r="B71" s="87">
        <v>8</v>
      </c>
      <c r="C71" s="88" t="s">
        <v>98</v>
      </c>
      <c r="D71" s="89" t="s">
        <v>9</v>
      </c>
      <c r="E71" s="88" t="s">
        <v>438</v>
      </c>
      <c r="F71" s="90" t="s">
        <v>191</v>
      </c>
      <c r="G71" s="91">
        <v>40</v>
      </c>
      <c r="H71" s="92" t="s">
        <v>231</v>
      </c>
      <c r="I71" s="93">
        <v>2.2126817152551284</v>
      </c>
      <c r="J71" s="93">
        <v>1.9410952900638816</v>
      </c>
      <c r="K71" s="93">
        <v>0.71052638250235278</v>
      </c>
      <c r="L71" s="94">
        <v>28452767.149999999</v>
      </c>
      <c r="M71" s="94">
        <v>-237499.66</v>
      </c>
      <c r="N71" s="95">
        <v>1</v>
      </c>
      <c r="O71" s="96">
        <v>1</v>
      </c>
      <c r="P71" s="96">
        <v>0</v>
      </c>
      <c r="Q71" s="96">
        <v>958.4</v>
      </c>
      <c r="R71" s="96">
        <v>2</v>
      </c>
      <c r="S71" s="97">
        <v>-29687.4575</v>
      </c>
      <c r="T71" s="97">
        <v>-119.80129634711898</v>
      </c>
      <c r="U71" s="105">
        <v>0.25523652486575105</v>
      </c>
      <c r="V71" s="98">
        <v>419.0084257418452</v>
      </c>
      <c r="W71" s="99" t="s">
        <v>203</v>
      </c>
      <c r="X71" s="99">
        <v>10</v>
      </c>
      <c r="Y71" s="100">
        <v>7</v>
      </c>
      <c r="Z71" s="101">
        <v>16670855.560000001</v>
      </c>
      <c r="AA71" s="101">
        <v>16670855.560000001</v>
      </c>
      <c r="AB71" s="101">
        <v>23462683.399999995</v>
      </c>
      <c r="AC71" s="101">
        <v>-6791827.8399999943</v>
      </c>
      <c r="AD71" s="101">
        <v>26874971.259999998</v>
      </c>
      <c r="AE71" s="101">
        <v>0</v>
      </c>
      <c r="AF71" s="101">
        <v>0</v>
      </c>
      <c r="AG71" s="101">
        <v>6397887.8300000001</v>
      </c>
      <c r="AH71" s="101">
        <v>2516229.62</v>
      </c>
      <c r="AI71" s="101">
        <v>1625973</v>
      </c>
      <c r="AJ71" s="101">
        <v>7632590.9900000002</v>
      </c>
      <c r="AK71" s="101">
        <v>0</v>
      </c>
      <c r="AL71" s="101">
        <v>18172681.439999998</v>
      </c>
      <c r="AM71" s="101">
        <v>1017768</v>
      </c>
      <c r="AN71" s="101">
        <v>9600</v>
      </c>
      <c r="AO71" s="102"/>
    </row>
    <row r="72" spans="1:41" x14ac:dyDescent="0.3">
      <c r="A72" s="86">
        <v>67</v>
      </c>
      <c r="B72" s="87">
        <v>8</v>
      </c>
      <c r="C72" s="88" t="s">
        <v>98</v>
      </c>
      <c r="D72" s="89" t="s">
        <v>80</v>
      </c>
      <c r="E72" s="88" t="s">
        <v>439</v>
      </c>
      <c r="F72" s="90" t="s">
        <v>191</v>
      </c>
      <c r="G72" s="91">
        <v>30</v>
      </c>
      <c r="H72" s="92" t="s">
        <v>230</v>
      </c>
      <c r="I72" s="93">
        <v>1.6785734270627555</v>
      </c>
      <c r="J72" s="93">
        <v>1.4674481257293579</v>
      </c>
      <c r="K72" s="93">
        <v>0.60978062372295661</v>
      </c>
      <c r="L72" s="94">
        <v>15818573.470000001</v>
      </c>
      <c r="M72" s="94">
        <v>-9968477.4199999999</v>
      </c>
      <c r="N72" s="95">
        <v>1</v>
      </c>
      <c r="O72" s="96">
        <v>1</v>
      </c>
      <c r="P72" s="96">
        <v>0</v>
      </c>
      <c r="Q72" s="96">
        <v>12.6</v>
      </c>
      <c r="R72" s="96">
        <v>2</v>
      </c>
      <c r="S72" s="97">
        <v>-1246059.6775</v>
      </c>
      <c r="T72" s="97">
        <v>-1.5868595376725045</v>
      </c>
      <c r="U72" s="105">
        <v>0.19762700951162965</v>
      </c>
      <c r="V72" s="98">
        <v>424.35210639268183</v>
      </c>
      <c r="W72" s="99" t="s">
        <v>202</v>
      </c>
      <c r="X72" s="99">
        <v>5</v>
      </c>
      <c r="Y72" s="100">
        <v>5</v>
      </c>
      <c r="Z72" s="101">
        <v>14214909.119999999</v>
      </c>
      <c r="AA72" s="101">
        <v>14214909.119999999</v>
      </c>
      <c r="AB72" s="101">
        <v>23311513.300000001</v>
      </c>
      <c r="AC72" s="101">
        <v>-9096604.1800000016</v>
      </c>
      <c r="AD72" s="101">
        <v>18888150.259999998</v>
      </c>
      <c r="AE72" s="101">
        <v>0</v>
      </c>
      <c r="AF72" s="101">
        <v>0</v>
      </c>
      <c r="AG72" s="101">
        <v>5042238.3</v>
      </c>
      <c r="AH72" s="101">
        <v>2337753.5</v>
      </c>
      <c r="AI72" s="101">
        <v>4857062.2</v>
      </c>
      <c r="AJ72" s="101">
        <v>5195091.55</v>
      </c>
      <c r="AK72" s="101">
        <v>0</v>
      </c>
      <c r="AL72" s="101">
        <v>17432145.550000001</v>
      </c>
      <c r="AM72" s="101">
        <v>841342.15</v>
      </c>
      <c r="AN72" s="101">
        <v>312087</v>
      </c>
      <c r="AO72" s="102"/>
    </row>
    <row r="73" spans="1:41" x14ac:dyDescent="0.3">
      <c r="A73" s="86">
        <v>68</v>
      </c>
      <c r="B73" s="87">
        <v>8</v>
      </c>
      <c r="C73" s="88" t="s">
        <v>105</v>
      </c>
      <c r="D73" s="89" t="s">
        <v>0</v>
      </c>
      <c r="E73" s="88" t="s">
        <v>440</v>
      </c>
      <c r="F73" s="90" t="s">
        <v>190</v>
      </c>
      <c r="G73" s="91">
        <v>1143</v>
      </c>
      <c r="H73" s="92" t="s">
        <v>239</v>
      </c>
      <c r="I73" s="93">
        <v>2.9184623324697383</v>
      </c>
      <c r="J73" s="93">
        <v>2.6634352573841085</v>
      </c>
      <c r="K73" s="93">
        <v>1.3138342525830753</v>
      </c>
      <c r="L73" s="94">
        <v>1751226001.8800001</v>
      </c>
      <c r="M73" s="94">
        <v>210457881.31</v>
      </c>
      <c r="N73" s="95">
        <v>0</v>
      </c>
      <c r="O73" s="96">
        <v>0</v>
      </c>
      <c r="P73" s="96">
        <v>0</v>
      </c>
      <c r="Q73" s="96" t="s">
        <v>461</v>
      </c>
      <c r="R73" s="96">
        <v>0</v>
      </c>
      <c r="S73" s="97">
        <v>26307235.16375</v>
      </c>
      <c r="T73" s="97">
        <v>8.3210283738458877</v>
      </c>
      <c r="U73" s="105">
        <v>0.60887800101248513</v>
      </c>
      <c r="V73" s="98">
        <v>4371.7150885339051</v>
      </c>
      <c r="W73" s="99" t="s">
        <v>207</v>
      </c>
      <c r="X73" s="99">
        <v>20</v>
      </c>
      <c r="Y73" s="100">
        <v>14</v>
      </c>
      <c r="Z73" s="101">
        <v>1199304602.6200001</v>
      </c>
      <c r="AA73" s="101">
        <v>1199304602.6200001</v>
      </c>
      <c r="AB73" s="101">
        <v>912827931.12</v>
      </c>
      <c r="AC73" s="101">
        <v>286476671.50000012</v>
      </c>
      <c r="AD73" s="101">
        <v>1164405061.3299999</v>
      </c>
      <c r="AE73" s="101">
        <v>274042789.38999999</v>
      </c>
      <c r="AF73" s="101">
        <v>0</v>
      </c>
      <c r="AG73" s="101">
        <v>66109057.200000003</v>
      </c>
      <c r="AH73" s="101">
        <v>164685564.53999999</v>
      </c>
      <c r="AI73" s="101">
        <v>2716830</v>
      </c>
      <c r="AJ73" s="101">
        <v>100718721.12</v>
      </c>
      <c r="AK73" s="101">
        <v>460000</v>
      </c>
      <c r="AL73" s="101">
        <v>608732962.25</v>
      </c>
      <c r="AM73" s="101">
        <v>40598584.579999998</v>
      </c>
      <c r="AN73" s="101">
        <v>226434</v>
      </c>
      <c r="AO73" s="102"/>
    </row>
    <row r="74" spans="1:41" x14ac:dyDescent="0.3">
      <c r="A74" s="86">
        <v>69</v>
      </c>
      <c r="B74" s="87">
        <v>8</v>
      </c>
      <c r="C74" s="88" t="s">
        <v>105</v>
      </c>
      <c r="D74" s="89" t="s">
        <v>10</v>
      </c>
      <c r="E74" s="88" t="s">
        <v>441</v>
      </c>
      <c r="F74" s="90" t="s">
        <v>191</v>
      </c>
      <c r="G74" s="91">
        <v>60</v>
      </c>
      <c r="H74" s="92" t="s">
        <v>231</v>
      </c>
      <c r="I74" s="93">
        <v>1.2796725806550249</v>
      </c>
      <c r="J74" s="93">
        <v>1.1151255512540215</v>
      </c>
      <c r="K74" s="93">
        <v>0.33621311022799888</v>
      </c>
      <c r="L74" s="94">
        <v>10958121.51</v>
      </c>
      <c r="M74" s="94">
        <v>9642859.2400000002</v>
      </c>
      <c r="N74" s="95">
        <v>2</v>
      </c>
      <c r="O74" s="96">
        <v>0</v>
      </c>
      <c r="P74" s="96">
        <v>0</v>
      </c>
      <c r="Q74" s="96" t="s">
        <v>461</v>
      </c>
      <c r="R74" s="96">
        <v>2</v>
      </c>
      <c r="S74" s="97">
        <v>1205357.405</v>
      </c>
      <c r="T74" s="97">
        <v>1.1363975390768017</v>
      </c>
      <c r="U74" s="105">
        <v>0.10316762192895537</v>
      </c>
      <c r="V74" s="98">
        <v>166.89443198952162</v>
      </c>
      <c r="W74" s="99" t="s">
        <v>203</v>
      </c>
      <c r="X74" s="99">
        <v>10</v>
      </c>
      <c r="Y74" s="100">
        <v>8</v>
      </c>
      <c r="Z74" s="101">
        <v>13173490.609999999</v>
      </c>
      <c r="AA74" s="101">
        <v>13173490.609999999</v>
      </c>
      <c r="AB74" s="101">
        <v>39181965.869999997</v>
      </c>
      <c r="AC74" s="101">
        <v>-26008475.259999998</v>
      </c>
      <c r="AD74" s="101">
        <v>29182494.849999998</v>
      </c>
      <c r="AE74" s="101">
        <v>0</v>
      </c>
      <c r="AF74" s="101">
        <v>0</v>
      </c>
      <c r="AG74" s="101">
        <v>13381422.029999999</v>
      </c>
      <c r="AH74" s="101">
        <v>4405471.22</v>
      </c>
      <c r="AI74" s="101">
        <v>5311212</v>
      </c>
      <c r="AJ74" s="101">
        <v>5561195.9299999997</v>
      </c>
      <c r="AK74" s="101">
        <v>450000</v>
      </c>
      <c r="AL74" s="101">
        <v>29109301.18</v>
      </c>
      <c r="AM74" s="101">
        <v>1793561.56</v>
      </c>
      <c r="AN74" s="101">
        <v>4268304.91</v>
      </c>
      <c r="AO74" s="102"/>
    </row>
    <row r="75" spans="1:41" x14ac:dyDescent="0.3">
      <c r="A75" s="86">
        <v>70</v>
      </c>
      <c r="B75" s="87">
        <v>8</v>
      </c>
      <c r="C75" s="88" t="s">
        <v>105</v>
      </c>
      <c r="D75" s="89" t="s">
        <v>11</v>
      </c>
      <c r="E75" s="88" t="s">
        <v>442</v>
      </c>
      <c r="F75" s="90" t="s">
        <v>191</v>
      </c>
      <c r="G75" s="91">
        <v>60</v>
      </c>
      <c r="H75" s="92" t="s">
        <v>296</v>
      </c>
      <c r="I75" s="93">
        <v>1.2323868515439966</v>
      </c>
      <c r="J75" s="93">
        <v>1.069189024423344</v>
      </c>
      <c r="K75" s="93">
        <v>0.32450072469413416</v>
      </c>
      <c r="L75" s="94">
        <v>7602930.7199999997</v>
      </c>
      <c r="M75" s="94">
        <v>12970352.27</v>
      </c>
      <c r="N75" s="95">
        <v>2</v>
      </c>
      <c r="O75" s="96">
        <v>0</v>
      </c>
      <c r="P75" s="96">
        <v>0</v>
      </c>
      <c r="Q75" s="96" t="s">
        <v>461</v>
      </c>
      <c r="R75" s="96">
        <v>2</v>
      </c>
      <c r="S75" s="97">
        <v>1621294.0337499999</v>
      </c>
      <c r="T75" s="97">
        <v>0.58617765822639445</v>
      </c>
      <c r="U75" s="105">
        <v>7.934991346351257E-2</v>
      </c>
      <c r="V75" s="98">
        <v>121.55353840250687</v>
      </c>
      <c r="W75" s="99" t="s">
        <v>203</v>
      </c>
      <c r="X75" s="99">
        <v>9</v>
      </c>
      <c r="Y75" s="100">
        <v>8</v>
      </c>
      <c r="Z75" s="101">
        <v>10616592.6</v>
      </c>
      <c r="AA75" s="101">
        <v>10616592.6</v>
      </c>
      <c r="AB75" s="101">
        <v>32716699.199999999</v>
      </c>
      <c r="AC75" s="101">
        <v>-22100106.600000001</v>
      </c>
      <c r="AD75" s="101">
        <v>23851120.969999999</v>
      </c>
      <c r="AE75" s="101">
        <v>0</v>
      </c>
      <c r="AF75" s="101">
        <v>0</v>
      </c>
      <c r="AG75" s="101">
        <v>13978124.68</v>
      </c>
      <c r="AH75" s="101">
        <v>4374417.07</v>
      </c>
      <c r="AI75" s="101">
        <v>6570263.5</v>
      </c>
      <c r="AJ75" s="101">
        <v>4632781.13</v>
      </c>
      <c r="AK75" s="101">
        <v>0</v>
      </c>
      <c r="AL75" s="101">
        <v>29555586.379999999</v>
      </c>
      <c r="AM75" s="101">
        <v>1114170</v>
      </c>
      <c r="AN75" s="101">
        <v>321624.25</v>
      </c>
      <c r="AO75" s="102"/>
    </row>
    <row r="76" spans="1:41" x14ac:dyDescent="0.3">
      <c r="A76" s="86">
        <v>71</v>
      </c>
      <c r="B76" s="87">
        <v>8</v>
      </c>
      <c r="C76" s="88" t="s">
        <v>105</v>
      </c>
      <c r="D76" s="89" t="s">
        <v>12</v>
      </c>
      <c r="E76" s="88" t="s">
        <v>443</v>
      </c>
      <c r="F76" s="90" t="s">
        <v>192</v>
      </c>
      <c r="G76" s="91">
        <v>280</v>
      </c>
      <c r="H76" s="92" t="s">
        <v>228</v>
      </c>
      <c r="I76" s="93">
        <v>1.8104110036310359</v>
      </c>
      <c r="J76" s="93">
        <v>1.6750915640820496</v>
      </c>
      <c r="K76" s="93">
        <v>0.72847591715342908</v>
      </c>
      <c r="L76" s="94">
        <v>164525865.44999999</v>
      </c>
      <c r="M76" s="94">
        <v>25354538.789999999</v>
      </c>
      <c r="N76" s="95">
        <v>1</v>
      </c>
      <c r="O76" s="96">
        <v>0</v>
      </c>
      <c r="P76" s="96">
        <v>0</v>
      </c>
      <c r="Q76" s="96" t="s">
        <v>461</v>
      </c>
      <c r="R76" s="96">
        <v>1</v>
      </c>
      <c r="S76" s="97">
        <v>3169317.3487499999</v>
      </c>
      <c r="T76" s="97">
        <v>6.4890103824286518</v>
      </c>
      <c r="U76" s="105">
        <v>0.34725096818994144</v>
      </c>
      <c r="V76" s="98">
        <v>1395.5406165708177</v>
      </c>
      <c r="W76" s="99" t="s">
        <v>201</v>
      </c>
      <c r="X76" s="99">
        <v>16</v>
      </c>
      <c r="Y76" s="100">
        <v>12</v>
      </c>
      <c r="Z76" s="101">
        <v>147891786.00999999</v>
      </c>
      <c r="AA76" s="101">
        <v>147891786.00999999</v>
      </c>
      <c r="AB76" s="101">
        <v>202455370.00999999</v>
      </c>
      <c r="AC76" s="101">
        <v>-54563584</v>
      </c>
      <c r="AD76" s="101">
        <v>182132233.67000002</v>
      </c>
      <c r="AE76" s="101">
        <v>559970</v>
      </c>
      <c r="AF76" s="101">
        <v>0</v>
      </c>
      <c r="AG76" s="101">
        <v>56249553.979999997</v>
      </c>
      <c r="AH76" s="101">
        <v>34647178.07</v>
      </c>
      <c r="AI76" s="101">
        <v>15041631.41</v>
      </c>
      <c r="AJ76" s="101">
        <v>21934340.620000001</v>
      </c>
      <c r="AK76" s="101">
        <v>0</v>
      </c>
      <c r="AL76" s="101">
        <v>128432674.08</v>
      </c>
      <c r="AM76" s="101">
        <v>34203470.399999999</v>
      </c>
      <c r="AN76" s="101">
        <v>4139362.5</v>
      </c>
      <c r="AO76" s="102"/>
    </row>
    <row r="77" spans="1:41" x14ac:dyDescent="0.3">
      <c r="A77" s="86">
        <v>72</v>
      </c>
      <c r="B77" s="87">
        <v>8</v>
      </c>
      <c r="C77" s="88" t="s">
        <v>105</v>
      </c>
      <c r="D77" s="89" t="s">
        <v>13</v>
      </c>
      <c r="E77" s="88" t="s">
        <v>444</v>
      </c>
      <c r="F77" s="90" t="s">
        <v>191</v>
      </c>
      <c r="G77" s="91">
        <v>8</v>
      </c>
      <c r="H77" s="92" t="s">
        <v>233</v>
      </c>
      <c r="I77" s="93">
        <v>3.6854090014670375</v>
      </c>
      <c r="J77" s="93">
        <v>3.2148359874901811</v>
      </c>
      <c r="K77" s="93">
        <v>1.9203435686091002</v>
      </c>
      <c r="L77" s="94">
        <v>10698987.279999999</v>
      </c>
      <c r="M77" s="94">
        <v>-4170874.03</v>
      </c>
      <c r="N77" s="95">
        <v>0</v>
      </c>
      <c r="O77" s="96">
        <v>1</v>
      </c>
      <c r="P77" s="96">
        <v>0</v>
      </c>
      <c r="Q77" s="96">
        <v>20.5</v>
      </c>
      <c r="R77" s="96">
        <v>1</v>
      </c>
      <c r="S77" s="97">
        <v>-521359.25374999997</v>
      </c>
      <c r="T77" s="97">
        <v>-2.5651667259775763</v>
      </c>
      <c r="U77" s="105">
        <v>0.31525471841147368</v>
      </c>
      <c r="V77" s="98">
        <v>2042.5710729285986</v>
      </c>
      <c r="W77" s="99" t="s">
        <v>206</v>
      </c>
      <c r="X77" s="99">
        <v>2</v>
      </c>
      <c r="Y77" s="100">
        <v>1</v>
      </c>
      <c r="Z77" s="101">
        <v>7650876.0499999998</v>
      </c>
      <c r="AA77" s="101">
        <v>7650876.0499999998</v>
      </c>
      <c r="AB77" s="101">
        <v>3984118.35</v>
      </c>
      <c r="AC77" s="101">
        <v>3666757.6999999997</v>
      </c>
      <c r="AD77" s="101">
        <v>4071516.65</v>
      </c>
      <c r="AE77" s="101">
        <v>0</v>
      </c>
      <c r="AF77" s="101">
        <v>0</v>
      </c>
      <c r="AG77" s="101">
        <v>194585.98</v>
      </c>
      <c r="AH77" s="101">
        <v>113615.33</v>
      </c>
      <c r="AI77" s="101">
        <v>7355</v>
      </c>
      <c r="AJ77" s="101">
        <v>1211273.42</v>
      </c>
      <c r="AK77" s="101">
        <v>0</v>
      </c>
      <c r="AL77" s="101">
        <v>1526829.73</v>
      </c>
      <c r="AM77" s="101">
        <v>37435</v>
      </c>
      <c r="AN77" s="101">
        <v>12936.38</v>
      </c>
      <c r="AO77" s="102"/>
    </row>
    <row r="78" spans="1:41" x14ac:dyDescent="0.3">
      <c r="A78" s="86">
        <v>73</v>
      </c>
      <c r="B78" s="87">
        <v>8</v>
      </c>
      <c r="C78" s="88" t="s">
        <v>105</v>
      </c>
      <c r="D78" s="89" t="s">
        <v>14</v>
      </c>
      <c r="E78" s="88" t="s">
        <v>445</v>
      </c>
      <c r="F78" s="90" t="s">
        <v>191</v>
      </c>
      <c r="G78" s="91">
        <v>40</v>
      </c>
      <c r="H78" s="92" t="s">
        <v>229</v>
      </c>
      <c r="I78" s="93">
        <v>1.1835120196510585</v>
      </c>
      <c r="J78" s="93">
        <v>1.0643237226239985</v>
      </c>
      <c r="K78" s="93">
        <v>0.40194912402515937</v>
      </c>
      <c r="L78" s="94">
        <v>6677430.5899999999</v>
      </c>
      <c r="M78" s="94">
        <v>2688456.68</v>
      </c>
      <c r="N78" s="95">
        <v>2</v>
      </c>
      <c r="O78" s="96">
        <v>0</v>
      </c>
      <c r="P78" s="96">
        <v>0</v>
      </c>
      <c r="Q78" s="96" t="s">
        <v>461</v>
      </c>
      <c r="R78" s="96">
        <v>2</v>
      </c>
      <c r="S78" s="97">
        <v>336057.08500000002</v>
      </c>
      <c r="T78" s="97">
        <v>2.4837411886435898</v>
      </c>
      <c r="U78" s="105">
        <v>7.8440723377469421E-2</v>
      </c>
      <c r="V78" s="98">
        <v>134.25479200595129</v>
      </c>
      <c r="W78" s="99" t="s">
        <v>202</v>
      </c>
      <c r="X78" s="99">
        <v>6</v>
      </c>
      <c r="Y78" s="100">
        <v>7</v>
      </c>
      <c r="Z78" s="101">
        <v>14625676.189999999</v>
      </c>
      <c r="AA78" s="101">
        <v>13828376.189999999</v>
      </c>
      <c r="AB78" s="101">
        <v>36386884.100000001</v>
      </c>
      <c r="AC78" s="101">
        <v>-22558507.910000004</v>
      </c>
      <c r="AD78" s="101">
        <v>21936420.240000002</v>
      </c>
      <c r="AE78" s="101">
        <v>0</v>
      </c>
      <c r="AF78" s="101">
        <v>0</v>
      </c>
      <c r="AG78" s="101">
        <v>12362311.07</v>
      </c>
      <c r="AH78" s="101">
        <v>3098314.5</v>
      </c>
      <c r="AI78" s="101">
        <v>3663212.86</v>
      </c>
      <c r="AJ78" s="101">
        <v>2573793.7300000004</v>
      </c>
      <c r="AK78" s="101">
        <v>748696</v>
      </c>
      <c r="AL78" s="101">
        <v>22446328.16</v>
      </c>
      <c r="AM78" s="101">
        <v>3826744.58</v>
      </c>
      <c r="AN78" s="101">
        <v>2211472.5</v>
      </c>
      <c r="AO78" s="102"/>
    </row>
    <row r="79" spans="1:41" s="70" customFormat="1" x14ac:dyDescent="0.3">
      <c r="A79" s="111">
        <v>74</v>
      </c>
      <c r="B79" s="112">
        <v>8</v>
      </c>
      <c r="C79" s="113" t="s">
        <v>105</v>
      </c>
      <c r="D79" s="114" t="s">
        <v>15</v>
      </c>
      <c r="E79" s="113" t="s">
        <v>446</v>
      </c>
      <c r="F79" s="115" t="s">
        <v>191</v>
      </c>
      <c r="G79" s="116">
        <v>137</v>
      </c>
      <c r="H79" s="117" t="s">
        <v>232</v>
      </c>
      <c r="I79" s="118">
        <v>1.3085273903954526</v>
      </c>
      <c r="J79" s="118">
        <v>1.1842316726222817</v>
      </c>
      <c r="K79" s="118">
        <v>0.38080605364178755</v>
      </c>
      <c r="L79" s="119">
        <v>29052871.760000002</v>
      </c>
      <c r="M79" s="119">
        <v>24629093.41</v>
      </c>
      <c r="N79" s="95">
        <v>2</v>
      </c>
      <c r="O79" s="95">
        <v>0</v>
      </c>
      <c r="P79" s="95">
        <v>0</v>
      </c>
      <c r="Q79" s="95" t="s">
        <v>461</v>
      </c>
      <c r="R79" s="96">
        <v>2</v>
      </c>
      <c r="S79" s="97">
        <v>3078636.67625</v>
      </c>
      <c r="T79" s="97">
        <v>1.1796159637854897</v>
      </c>
      <c r="U79" s="105">
        <v>0.11547785183603176</v>
      </c>
      <c r="V79" s="98">
        <v>249.31881128302828</v>
      </c>
      <c r="W79" s="99" t="s">
        <v>204</v>
      </c>
      <c r="X79" s="99">
        <v>13</v>
      </c>
      <c r="Y79" s="100">
        <v>11</v>
      </c>
      <c r="Z79" s="120">
        <v>35859083.460000001</v>
      </c>
      <c r="AA79" s="120">
        <v>35854583.460000001</v>
      </c>
      <c r="AB79" s="120">
        <v>94166264.210000008</v>
      </c>
      <c r="AC79" s="120">
        <v>-58311680.750000007</v>
      </c>
      <c r="AD79" s="120">
        <v>72933686.269999996</v>
      </c>
      <c r="AE79" s="120">
        <v>0</v>
      </c>
      <c r="AF79" s="120">
        <v>0</v>
      </c>
      <c r="AG79" s="120">
        <v>28569776.800000001</v>
      </c>
      <c r="AH79" s="120">
        <v>10736788.689999999</v>
      </c>
      <c r="AI79" s="120">
        <v>6688747</v>
      </c>
      <c r="AJ79" s="120">
        <v>12119086.789999999</v>
      </c>
      <c r="AK79" s="120">
        <v>731000</v>
      </c>
      <c r="AL79" s="120">
        <v>58845399.280000001</v>
      </c>
      <c r="AM79" s="120">
        <v>9987347</v>
      </c>
      <c r="AN79" s="120">
        <v>5756603.79</v>
      </c>
      <c r="AO79" s="121"/>
    </row>
    <row r="80" spans="1:41" x14ac:dyDescent="0.3">
      <c r="A80" s="86">
        <v>75</v>
      </c>
      <c r="B80" s="87">
        <v>8</v>
      </c>
      <c r="C80" s="88" t="s">
        <v>105</v>
      </c>
      <c r="D80" s="89" t="s">
        <v>16</v>
      </c>
      <c r="E80" s="88" t="s">
        <v>447</v>
      </c>
      <c r="F80" s="90" t="s">
        <v>191</v>
      </c>
      <c r="G80" s="91">
        <v>30</v>
      </c>
      <c r="H80" s="92" t="s">
        <v>230</v>
      </c>
      <c r="I80" s="93">
        <v>1.4381392749192674</v>
      </c>
      <c r="J80" s="93">
        <v>1.2137446660056113</v>
      </c>
      <c r="K80" s="93">
        <v>0.56501566241105272</v>
      </c>
      <c r="L80" s="94">
        <v>7195747.9900000002</v>
      </c>
      <c r="M80" s="94">
        <v>-546257.46</v>
      </c>
      <c r="N80" s="95">
        <v>2</v>
      </c>
      <c r="O80" s="96">
        <v>1</v>
      </c>
      <c r="P80" s="96">
        <v>0</v>
      </c>
      <c r="Q80" s="96">
        <v>105.3</v>
      </c>
      <c r="R80" s="96">
        <v>3</v>
      </c>
      <c r="S80" s="97">
        <v>-68282.182499999995</v>
      </c>
      <c r="T80" s="97">
        <v>-13.172814134199651</v>
      </c>
      <c r="U80" s="105">
        <v>0.10916407681955426</v>
      </c>
      <c r="V80" s="98">
        <v>223.33865079611411</v>
      </c>
      <c r="W80" s="99" t="s">
        <v>202</v>
      </c>
      <c r="X80" s="99">
        <v>5</v>
      </c>
      <c r="Y80" s="100">
        <v>4</v>
      </c>
      <c r="Z80" s="101">
        <v>9279492.9600000009</v>
      </c>
      <c r="AA80" s="101">
        <v>9279492.9600000009</v>
      </c>
      <c r="AB80" s="101">
        <v>16423426.069999998</v>
      </c>
      <c r="AC80" s="101">
        <v>-7143933.1099999975</v>
      </c>
      <c r="AD80" s="101">
        <v>10170655.649999999</v>
      </c>
      <c r="AE80" s="101">
        <v>0</v>
      </c>
      <c r="AF80" s="101">
        <v>0</v>
      </c>
      <c r="AG80" s="101">
        <v>4239726.22</v>
      </c>
      <c r="AH80" s="101">
        <v>1364151.22</v>
      </c>
      <c r="AI80" s="101">
        <v>1949910</v>
      </c>
      <c r="AJ80" s="101">
        <v>2398423.83</v>
      </c>
      <c r="AK80" s="101">
        <v>0</v>
      </c>
      <c r="AL80" s="101">
        <v>9952211.2699999996</v>
      </c>
      <c r="AM80" s="101">
        <v>604899</v>
      </c>
      <c r="AN80" s="101">
        <v>1918351.05</v>
      </c>
      <c r="AO80" s="102"/>
    </row>
    <row r="81" spans="1:41" x14ac:dyDescent="0.3">
      <c r="A81" s="86">
        <v>76</v>
      </c>
      <c r="B81" s="87">
        <v>8</v>
      </c>
      <c r="C81" s="88" t="s">
        <v>105</v>
      </c>
      <c r="D81" s="89" t="s">
        <v>17</v>
      </c>
      <c r="E81" s="88" t="s">
        <v>448</v>
      </c>
      <c r="F81" s="90" t="s">
        <v>191</v>
      </c>
      <c r="G81" s="91">
        <v>30</v>
      </c>
      <c r="H81" s="92" t="s">
        <v>230</v>
      </c>
      <c r="I81" s="93">
        <v>1.2340689862144989</v>
      </c>
      <c r="J81" s="93">
        <v>1.0550820220563601</v>
      </c>
      <c r="K81" s="93">
        <v>0.25458667636669341</v>
      </c>
      <c r="L81" s="94">
        <v>4271266.22</v>
      </c>
      <c r="M81" s="94">
        <v>2537328.89</v>
      </c>
      <c r="N81" s="95">
        <v>2</v>
      </c>
      <c r="O81" s="96">
        <v>0</v>
      </c>
      <c r="P81" s="96">
        <v>0</v>
      </c>
      <c r="Q81" s="96" t="s">
        <v>461</v>
      </c>
      <c r="R81" s="96">
        <v>2</v>
      </c>
      <c r="S81" s="97">
        <v>317166.11125000002</v>
      </c>
      <c r="T81" s="97">
        <v>1.6833711375902867</v>
      </c>
      <c r="U81" s="105">
        <v>6.7502022098856959E-2</v>
      </c>
      <c r="V81" s="98">
        <v>108.05672485326856</v>
      </c>
      <c r="W81" s="99" t="s">
        <v>202</v>
      </c>
      <c r="X81" s="99">
        <v>5</v>
      </c>
      <c r="Y81" s="100">
        <v>4</v>
      </c>
      <c r="Z81" s="101">
        <v>4645670.87</v>
      </c>
      <c r="AA81" s="101">
        <v>4645670.87</v>
      </c>
      <c r="AB81" s="101">
        <v>18247894.73</v>
      </c>
      <c r="AC81" s="101">
        <v>-13602223.859999999</v>
      </c>
      <c r="AD81" s="101">
        <v>14294703.800000001</v>
      </c>
      <c r="AE81" s="101">
        <v>0</v>
      </c>
      <c r="AF81" s="101">
        <v>0</v>
      </c>
      <c r="AG81" s="101">
        <v>6380742.7400000002</v>
      </c>
      <c r="AH81" s="101">
        <v>2038419</v>
      </c>
      <c r="AI81" s="101">
        <v>4535320</v>
      </c>
      <c r="AJ81" s="101">
        <v>2156571.13</v>
      </c>
      <c r="AK81" s="101">
        <v>0</v>
      </c>
      <c r="AL81" s="101">
        <v>15111052.870000001</v>
      </c>
      <c r="AM81" s="101">
        <v>257188.4</v>
      </c>
      <c r="AN81" s="101">
        <v>132830.42000000001</v>
      </c>
      <c r="AO81" s="102"/>
    </row>
    <row r="82" spans="1:41" x14ac:dyDescent="0.3">
      <c r="A82" s="86">
        <v>77</v>
      </c>
      <c r="B82" s="87">
        <v>8</v>
      </c>
      <c r="C82" s="88" t="s">
        <v>105</v>
      </c>
      <c r="D82" s="89" t="s">
        <v>18</v>
      </c>
      <c r="E82" s="88" t="s">
        <v>449</v>
      </c>
      <c r="F82" s="90" t="s">
        <v>191</v>
      </c>
      <c r="G82" s="91">
        <v>30</v>
      </c>
      <c r="H82" s="92" t="s">
        <v>229</v>
      </c>
      <c r="I82" s="93">
        <v>2.1992693326922335</v>
      </c>
      <c r="J82" s="93">
        <v>1.9281122302379394</v>
      </c>
      <c r="K82" s="93">
        <v>0.96290512891294111</v>
      </c>
      <c r="L82" s="94">
        <v>26396109.32</v>
      </c>
      <c r="M82" s="94">
        <v>-1133698.53</v>
      </c>
      <c r="N82" s="95">
        <v>0</v>
      </c>
      <c r="O82" s="96">
        <v>1</v>
      </c>
      <c r="P82" s="96">
        <v>0</v>
      </c>
      <c r="Q82" s="96">
        <v>186.2</v>
      </c>
      <c r="R82" s="96">
        <v>1</v>
      </c>
      <c r="S82" s="97">
        <v>-141712.31625</v>
      </c>
      <c r="T82" s="97">
        <v>-23.283182099565746</v>
      </c>
      <c r="U82" s="105">
        <v>0.30575023870471285</v>
      </c>
      <c r="V82" s="98">
        <v>542.47126574734375</v>
      </c>
      <c r="W82" s="99" t="s">
        <v>202</v>
      </c>
      <c r="X82" s="99">
        <v>6</v>
      </c>
      <c r="Y82" s="100">
        <v>6</v>
      </c>
      <c r="Z82" s="101">
        <v>21193695.489999998</v>
      </c>
      <c r="AA82" s="101">
        <v>21193695.489999998</v>
      </c>
      <c r="AB82" s="101">
        <v>22010159.52</v>
      </c>
      <c r="AC82" s="101">
        <v>-816464.03000000119</v>
      </c>
      <c r="AD82" s="101">
        <v>20088755.219999999</v>
      </c>
      <c r="AE82" s="101">
        <v>0</v>
      </c>
      <c r="AF82" s="101">
        <v>0</v>
      </c>
      <c r="AG82" s="101">
        <v>3326217.87</v>
      </c>
      <c r="AH82" s="101">
        <v>1126376.08</v>
      </c>
      <c r="AI82" s="101">
        <v>1749570</v>
      </c>
      <c r="AJ82" s="101">
        <v>2461451.2999999998</v>
      </c>
      <c r="AK82" s="101">
        <v>0</v>
      </c>
      <c r="AL82" s="101">
        <v>8663615.25</v>
      </c>
      <c r="AM82" s="101">
        <v>3532874</v>
      </c>
      <c r="AN82" s="101">
        <v>2822621.6</v>
      </c>
      <c r="AO82" s="102"/>
    </row>
    <row r="83" spans="1:41" x14ac:dyDescent="0.3">
      <c r="A83" s="86">
        <v>78</v>
      </c>
      <c r="B83" s="87">
        <v>8</v>
      </c>
      <c r="C83" s="88" t="s">
        <v>105</v>
      </c>
      <c r="D83" s="89" t="s">
        <v>19</v>
      </c>
      <c r="E83" s="88" t="s">
        <v>450</v>
      </c>
      <c r="F83" s="90" t="s">
        <v>191</v>
      </c>
      <c r="G83" s="91">
        <v>55</v>
      </c>
      <c r="H83" s="92" t="s">
        <v>296</v>
      </c>
      <c r="I83" s="93">
        <v>1.4878633996589541</v>
      </c>
      <c r="J83" s="93">
        <v>1.2532116734996994</v>
      </c>
      <c r="K83" s="93">
        <v>0.36166122388420185</v>
      </c>
      <c r="L83" s="94">
        <v>20033659.77</v>
      </c>
      <c r="M83" s="94">
        <v>-775506.01</v>
      </c>
      <c r="N83" s="95">
        <v>2</v>
      </c>
      <c r="O83" s="96">
        <v>1</v>
      </c>
      <c r="P83" s="96">
        <v>0</v>
      </c>
      <c r="Q83" s="96">
        <v>206.6</v>
      </c>
      <c r="R83" s="96">
        <v>3</v>
      </c>
      <c r="S83" s="97">
        <v>-96938.251250000001</v>
      </c>
      <c r="T83" s="97">
        <v>-25.833016780875752</v>
      </c>
      <c r="U83" s="105">
        <v>0.15641738929274823</v>
      </c>
      <c r="V83" s="98">
        <v>340.92302588363424</v>
      </c>
      <c r="W83" s="99" t="s">
        <v>203</v>
      </c>
      <c r="X83" s="99">
        <v>9</v>
      </c>
      <c r="Y83" s="100">
        <v>8</v>
      </c>
      <c r="Z83" s="101">
        <v>14851284.02</v>
      </c>
      <c r="AA83" s="101">
        <v>14851284.02</v>
      </c>
      <c r="AB83" s="101">
        <v>41064076.099999994</v>
      </c>
      <c r="AC83" s="101">
        <v>-26212792.079999994</v>
      </c>
      <c r="AD83" s="101">
        <v>30925362.149999999</v>
      </c>
      <c r="AE83" s="101">
        <v>0</v>
      </c>
      <c r="AF83" s="101">
        <v>0</v>
      </c>
      <c r="AG83" s="101">
        <v>15223343.189999999</v>
      </c>
      <c r="AH83" s="101">
        <v>3260056.3</v>
      </c>
      <c r="AI83" s="101">
        <v>4358538</v>
      </c>
      <c r="AJ83" s="101">
        <v>6264607.4199999999</v>
      </c>
      <c r="AK83" s="101">
        <v>0</v>
      </c>
      <c r="AL83" s="101">
        <v>29106544.909999996</v>
      </c>
      <c r="AM83" s="101">
        <v>2713809.16</v>
      </c>
      <c r="AN83" s="101">
        <v>3447825.85</v>
      </c>
      <c r="AO83" s="102"/>
    </row>
    <row r="84" spans="1:41" s="70" customFormat="1" x14ac:dyDescent="0.3">
      <c r="A84" s="111">
        <v>79</v>
      </c>
      <c r="B84" s="112">
        <v>8</v>
      </c>
      <c r="C84" s="113" t="s">
        <v>105</v>
      </c>
      <c r="D84" s="114" t="s">
        <v>20</v>
      </c>
      <c r="E84" s="113" t="s">
        <v>451</v>
      </c>
      <c r="F84" s="115" t="s">
        <v>191</v>
      </c>
      <c r="G84" s="116">
        <v>126</v>
      </c>
      <c r="H84" s="117" t="s">
        <v>232</v>
      </c>
      <c r="I84" s="118">
        <v>1.2489548495282385</v>
      </c>
      <c r="J84" s="118">
        <v>1.0858026587233416</v>
      </c>
      <c r="K84" s="118">
        <v>0.43212106338645251</v>
      </c>
      <c r="L84" s="119">
        <v>22982864.030000001</v>
      </c>
      <c r="M84" s="119">
        <v>232270.81</v>
      </c>
      <c r="N84" s="95">
        <v>2</v>
      </c>
      <c r="O84" s="95">
        <v>0</v>
      </c>
      <c r="P84" s="95">
        <v>0</v>
      </c>
      <c r="Q84" s="95" t="s">
        <v>461</v>
      </c>
      <c r="R84" s="96">
        <v>2</v>
      </c>
      <c r="S84" s="97">
        <v>29033.85125</v>
      </c>
      <c r="T84" s="97">
        <v>98.948567966848699</v>
      </c>
      <c r="U84" s="105">
        <v>0.10179284794580111</v>
      </c>
      <c r="V84" s="98">
        <v>209.29473395197203</v>
      </c>
      <c r="W84" s="99" t="s">
        <v>204</v>
      </c>
      <c r="X84" s="99">
        <v>13</v>
      </c>
      <c r="Y84" s="100">
        <v>11</v>
      </c>
      <c r="Z84" s="120">
        <v>39892292.370000005</v>
      </c>
      <c r="AA84" s="120">
        <v>39892292.370000005</v>
      </c>
      <c r="AB84" s="120">
        <v>92317398.410000011</v>
      </c>
      <c r="AC84" s="120">
        <v>-52425106.040000007</v>
      </c>
      <c r="AD84" s="120">
        <v>56574317.770000003</v>
      </c>
      <c r="AE84" s="120">
        <v>0</v>
      </c>
      <c r="AF84" s="120">
        <v>0</v>
      </c>
      <c r="AG84" s="120">
        <v>29326276.77</v>
      </c>
      <c r="AH84" s="120">
        <v>10691706.33</v>
      </c>
      <c r="AI84" s="120">
        <v>7002160</v>
      </c>
      <c r="AJ84" s="120">
        <v>6853300.9199999999</v>
      </c>
      <c r="AK84" s="120">
        <v>400000</v>
      </c>
      <c r="AL84" s="120">
        <v>54273444.020000003</v>
      </c>
      <c r="AM84" s="120">
        <v>14841957.41</v>
      </c>
      <c r="AN84" s="120">
        <v>3280570.61</v>
      </c>
      <c r="AO84" s="121"/>
    </row>
    <row r="85" spans="1:41" x14ac:dyDescent="0.3">
      <c r="A85" s="86">
        <v>80</v>
      </c>
      <c r="B85" s="87">
        <v>8</v>
      </c>
      <c r="C85" s="88" t="s">
        <v>105</v>
      </c>
      <c r="D85" s="89" t="s">
        <v>21</v>
      </c>
      <c r="E85" s="88" t="s">
        <v>452</v>
      </c>
      <c r="F85" s="90" t="s">
        <v>191</v>
      </c>
      <c r="G85" s="91">
        <v>60</v>
      </c>
      <c r="H85" s="92" t="s">
        <v>229</v>
      </c>
      <c r="I85" s="93">
        <v>2.8880678861106461</v>
      </c>
      <c r="J85" s="93">
        <v>2.7058366756389409</v>
      </c>
      <c r="K85" s="93">
        <v>1.7085944511873272</v>
      </c>
      <c r="L85" s="94">
        <v>60929479.509999998</v>
      </c>
      <c r="M85" s="94">
        <v>7524766.4800000004</v>
      </c>
      <c r="N85" s="95">
        <v>0</v>
      </c>
      <c r="O85" s="96">
        <v>0</v>
      </c>
      <c r="P85" s="96">
        <v>0</v>
      </c>
      <c r="Q85" s="96" t="s">
        <v>461</v>
      </c>
      <c r="R85" s="96">
        <v>0</v>
      </c>
      <c r="S85" s="97">
        <v>940595.81</v>
      </c>
      <c r="T85" s="97">
        <v>8.097192075254938</v>
      </c>
      <c r="U85" s="105">
        <v>0.54068890443678996</v>
      </c>
      <c r="V85" s="98">
        <v>1036.1803936940919</v>
      </c>
      <c r="W85" s="99" t="s">
        <v>202</v>
      </c>
      <c r="X85" s="99">
        <v>6</v>
      </c>
      <c r="Y85" s="100">
        <v>8</v>
      </c>
      <c r="Z85" s="101">
        <v>55137726.439999998</v>
      </c>
      <c r="AA85" s="101">
        <v>55137726.439999998</v>
      </c>
      <c r="AB85" s="101">
        <v>32270809.729999993</v>
      </c>
      <c r="AC85" s="101">
        <v>22866916.710000005</v>
      </c>
      <c r="AD85" s="101">
        <v>28274700.879999999</v>
      </c>
      <c r="AE85" s="101">
        <v>0</v>
      </c>
      <c r="AF85" s="101">
        <v>0</v>
      </c>
      <c r="AG85" s="101">
        <v>6092221.7599999998</v>
      </c>
      <c r="AH85" s="101">
        <v>2692111.03</v>
      </c>
      <c r="AI85" s="101">
        <v>4717158</v>
      </c>
      <c r="AJ85" s="101">
        <v>787913.5</v>
      </c>
      <c r="AK85" s="101">
        <v>0</v>
      </c>
      <c r="AL85" s="101">
        <v>14289404.289999999</v>
      </c>
      <c r="AM85" s="101">
        <v>512300</v>
      </c>
      <c r="AN85" s="101">
        <v>15375</v>
      </c>
      <c r="AO85" s="102"/>
    </row>
    <row r="86" spans="1:41" s="70" customFormat="1" x14ac:dyDescent="0.3">
      <c r="A86" s="111">
        <v>81</v>
      </c>
      <c r="B86" s="112">
        <v>8</v>
      </c>
      <c r="C86" s="113" t="s">
        <v>105</v>
      </c>
      <c r="D86" s="114" t="s">
        <v>22</v>
      </c>
      <c r="E86" s="113" t="s">
        <v>453</v>
      </c>
      <c r="F86" s="115" t="s">
        <v>191</v>
      </c>
      <c r="G86" s="116">
        <v>114</v>
      </c>
      <c r="H86" s="117" t="s">
        <v>232</v>
      </c>
      <c r="I86" s="118">
        <v>1.9248436364404922</v>
      </c>
      <c r="J86" s="118">
        <v>1.6829689640551944</v>
      </c>
      <c r="K86" s="118">
        <v>0.73989583758746669</v>
      </c>
      <c r="L86" s="119">
        <v>40030826.619999997</v>
      </c>
      <c r="M86" s="119">
        <v>1409536.77</v>
      </c>
      <c r="N86" s="95">
        <v>1</v>
      </c>
      <c r="O86" s="95">
        <v>0</v>
      </c>
      <c r="P86" s="95">
        <v>0</v>
      </c>
      <c r="Q86" s="95" t="s">
        <v>461</v>
      </c>
      <c r="R86" s="96">
        <v>1</v>
      </c>
      <c r="S86" s="97">
        <v>176192.09625</v>
      </c>
      <c r="T86" s="97">
        <v>28.39998747957458</v>
      </c>
      <c r="U86" s="105">
        <v>0.1969734450286042</v>
      </c>
      <c r="V86" s="98">
        <v>344.9505947538949</v>
      </c>
      <c r="W86" s="99" t="s">
        <v>204</v>
      </c>
      <c r="X86" s="99">
        <v>13</v>
      </c>
      <c r="Y86" s="100">
        <v>10</v>
      </c>
      <c r="Z86" s="120">
        <v>32025567.16</v>
      </c>
      <c r="AA86" s="120">
        <v>32025567.16</v>
      </c>
      <c r="AB86" s="120">
        <v>43283886.099999994</v>
      </c>
      <c r="AC86" s="120">
        <v>-11258318.939999994</v>
      </c>
      <c r="AD86" s="120">
        <v>40234604.970000006</v>
      </c>
      <c r="AE86" s="120">
        <v>0</v>
      </c>
      <c r="AF86" s="120">
        <v>0</v>
      </c>
      <c r="AG86" s="120">
        <v>9875747.5899999999</v>
      </c>
      <c r="AH86" s="120">
        <v>3529019.42</v>
      </c>
      <c r="AI86" s="120">
        <v>2665430</v>
      </c>
      <c r="AJ86" s="120">
        <v>3818535.6100000003</v>
      </c>
      <c r="AK86" s="120">
        <v>0</v>
      </c>
      <c r="AL86" s="120">
        <v>19888732.620000001</v>
      </c>
      <c r="AM86" s="120">
        <v>5229997.45</v>
      </c>
      <c r="AN86" s="120">
        <v>7684975.4800000004</v>
      </c>
      <c r="AO86" s="121"/>
    </row>
    <row r="87" spans="1:41" x14ac:dyDescent="0.3">
      <c r="A87" s="86">
        <v>82</v>
      </c>
      <c r="B87" s="87">
        <v>8</v>
      </c>
      <c r="C87" s="88" t="s">
        <v>105</v>
      </c>
      <c r="D87" s="89" t="s">
        <v>23</v>
      </c>
      <c r="E87" s="88" t="s">
        <v>454</v>
      </c>
      <c r="F87" s="90" t="s">
        <v>191</v>
      </c>
      <c r="G87" s="91">
        <v>30</v>
      </c>
      <c r="H87" s="92" t="s">
        <v>230</v>
      </c>
      <c r="I87" s="93">
        <v>1.4498357689377079</v>
      </c>
      <c r="J87" s="93">
        <v>1.2812984056398222</v>
      </c>
      <c r="K87" s="93">
        <v>0.44513573451426375</v>
      </c>
      <c r="L87" s="94">
        <v>8419646.5</v>
      </c>
      <c r="M87" s="94">
        <v>2766267.45</v>
      </c>
      <c r="N87" s="95">
        <v>2</v>
      </c>
      <c r="O87" s="96">
        <v>0</v>
      </c>
      <c r="P87" s="96">
        <v>0</v>
      </c>
      <c r="Q87" s="96" t="s">
        <v>461</v>
      </c>
      <c r="R87" s="96">
        <v>2</v>
      </c>
      <c r="S87" s="97">
        <v>345783.43125000002</v>
      </c>
      <c r="T87" s="97">
        <v>3.0436849119560003</v>
      </c>
      <c r="U87" s="105">
        <v>0.13900223549808963</v>
      </c>
      <c r="V87" s="98">
        <v>287.58569867131195</v>
      </c>
      <c r="W87" s="99" t="s">
        <v>202</v>
      </c>
      <c r="X87" s="99">
        <v>5</v>
      </c>
      <c r="Y87" s="100">
        <v>3</v>
      </c>
      <c r="Z87" s="101">
        <v>8331675.2199999988</v>
      </c>
      <c r="AA87" s="101">
        <v>8331675.2199999988</v>
      </c>
      <c r="AB87" s="101">
        <v>18717156.530000001</v>
      </c>
      <c r="AC87" s="101">
        <v>-10385481.310000002</v>
      </c>
      <c r="AD87" s="101">
        <v>15246757.269999998</v>
      </c>
      <c r="AE87" s="101">
        <v>0</v>
      </c>
      <c r="AF87" s="101">
        <v>0</v>
      </c>
      <c r="AG87" s="101">
        <v>3967376.63</v>
      </c>
      <c r="AH87" s="101">
        <v>1446724.62</v>
      </c>
      <c r="AI87" s="101">
        <v>953695</v>
      </c>
      <c r="AJ87" s="101">
        <v>2736851.57</v>
      </c>
      <c r="AK87" s="101">
        <v>0</v>
      </c>
      <c r="AL87" s="101">
        <v>9104647.8200000003</v>
      </c>
      <c r="AM87" s="101">
        <v>1363072.18</v>
      </c>
      <c r="AN87" s="101">
        <v>3789507.06</v>
      </c>
      <c r="AO87" s="102"/>
    </row>
    <row r="88" spans="1:41" x14ac:dyDescent="0.3">
      <c r="A88" s="86">
        <v>83</v>
      </c>
      <c r="B88" s="87">
        <v>8</v>
      </c>
      <c r="C88" s="88" t="s">
        <v>105</v>
      </c>
      <c r="D88" s="89" t="s">
        <v>24</v>
      </c>
      <c r="E88" s="88" t="s">
        <v>455</v>
      </c>
      <c r="F88" s="90" t="s">
        <v>191</v>
      </c>
      <c r="G88" s="91">
        <v>30</v>
      </c>
      <c r="H88" s="92" t="s">
        <v>230</v>
      </c>
      <c r="I88" s="93">
        <v>1.4172317861287094</v>
      </c>
      <c r="J88" s="93">
        <v>1.2949087274166304</v>
      </c>
      <c r="K88" s="93">
        <v>0.47556700519271683</v>
      </c>
      <c r="L88" s="94">
        <v>9622519.3599999994</v>
      </c>
      <c r="M88" s="94">
        <v>2030324.58</v>
      </c>
      <c r="N88" s="95">
        <v>2</v>
      </c>
      <c r="O88" s="96">
        <v>0</v>
      </c>
      <c r="P88" s="96">
        <v>0</v>
      </c>
      <c r="Q88" s="96" t="s">
        <v>461</v>
      </c>
      <c r="R88" s="96">
        <v>2</v>
      </c>
      <c r="S88" s="97">
        <v>253790.57250000001</v>
      </c>
      <c r="T88" s="97">
        <v>4.7393995299017657</v>
      </c>
      <c r="U88" s="105">
        <v>0.17457181427215762</v>
      </c>
      <c r="V88" s="98">
        <v>353.14589547856724</v>
      </c>
      <c r="W88" s="99" t="s">
        <v>202</v>
      </c>
      <c r="X88" s="99">
        <v>5</v>
      </c>
      <c r="Y88" s="100">
        <v>3</v>
      </c>
      <c r="Z88" s="101">
        <v>10967890.91</v>
      </c>
      <c r="AA88" s="101">
        <v>9913675.6600000001</v>
      </c>
      <c r="AB88" s="101">
        <v>23062766.740000006</v>
      </c>
      <c r="AC88" s="101">
        <v>-13149091.080000006</v>
      </c>
      <c r="AD88" s="101">
        <v>12563747.399999999</v>
      </c>
      <c r="AE88" s="101">
        <v>0</v>
      </c>
      <c r="AF88" s="101">
        <v>0</v>
      </c>
      <c r="AG88" s="101">
        <v>7090238.6500000004</v>
      </c>
      <c r="AH88" s="101">
        <v>1466618.8799999999</v>
      </c>
      <c r="AI88" s="101">
        <v>3050117.22</v>
      </c>
      <c r="AJ88" s="101">
        <v>3272528.94</v>
      </c>
      <c r="AK88" s="101">
        <v>0</v>
      </c>
      <c r="AL88" s="101">
        <v>14879503.690000001</v>
      </c>
      <c r="AM88" s="101">
        <v>1252474</v>
      </c>
      <c r="AN88" s="101">
        <v>2405052.2999999998</v>
      </c>
      <c r="AO88" s="102"/>
    </row>
    <row r="89" spans="1:41" x14ac:dyDescent="0.3">
      <c r="A89" s="86">
        <v>84</v>
      </c>
      <c r="B89" s="87">
        <v>8</v>
      </c>
      <c r="C89" s="88" t="s">
        <v>105</v>
      </c>
      <c r="D89" s="89" t="s">
        <v>25</v>
      </c>
      <c r="E89" s="88" t="s">
        <v>456</v>
      </c>
      <c r="F89" s="90" t="s">
        <v>191</v>
      </c>
      <c r="G89" s="91">
        <v>30</v>
      </c>
      <c r="H89" s="92" t="s">
        <v>230</v>
      </c>
      <c r="I89" s="93">
        <v>1.5769994050935079</v>
      </c>
      <c r="J89" s="93">
        <v>1.3446000032974275</v>
      </c>
      <c r="K89" s="93">
        <v>0.72248921148187673</v>
      </c>
      <c r="L89" s="94">
        <v>11080731.23</v>
      </c>
      <c r="M89" s="94">
        <v>1638387.26</v>
      </c>
      <c r="N89" s="95">
        <v>1</v>
      </c>
      <c r="O89" s="96">
        <v>0</v>
      </c>
      <c r="P89" s="96">
        <v>0</v>
      </c>
      <c r="Q89" s="96" t="s">
        <v>461</v>
      </c>
      <c r="R89" s="96">
        <v>1</v>
      </c>
      <c r="S89" s="97">
        <v>204798.4075</v>
      </c>
      <c r="T89" s="97">
        <v>6.7631942096522408</v>
      </c>
      <c r="U89" s="105">
        <v>0.18101332829380176</v>
      </c>
      <c r="V89" s="98">
        <v>386.38437931515449</v>
      </c>
      <c r="W89" s="99" t="s">
        <v>202</v>
      </c>
      <c r="X89" s="99">
        <v>5</v>
      </c>
      <c r="Y89" s="100">
        <v>3</v>
      </c>
      <c r="Z89" s="101">
        <v>13874726.210000001</v>
      </c>
      <c r="AA89" s="101">
        <v>13874726.210000001</v>
      </c>
      <c r="AB89" s="101">
        <v>19204060.059999999</v>
      </c>
      <c r="AC89" s="101">
        <v>-5329333.8499999978</v>
      </c>
      <c r="AD89" s="101">
        <v>9599800.2199999988</v>
      </c>
      <c r="AE89" s="101">
        <v>0</v>
      </c>
      <c r="AF89" s="101">
        <v>0</v>
      </c>
      <c r="AG89" s="101">
        <v>4946084.16</v>
      </c>
      <c r="AH89" s="101">
        <v>1002966.6</v>
      </c>
      <c r="AI89" s="101">
        <v>2056295</v>
      </c>
      <c r="AJ89" s="101">
        <v>2160885.4500000002</v>
      </c>
      <c r="AK89" s="101">
        <v>8572</v>
      </c>
      <c r="AL89" s="101">
        <v>10174803.210000001</v>
      </c>
      <c r="AM89" s="101">
        <v>175344.69</v>
      </c>
      <c r="AN89" s="101">
        <v>2147037.44</v>
      </c>
      <c r="AO89" s="102"/>
    </row>
    <row r="90" spans="1:41" x14ac:dyDescent="0.3">
      <c r="A90" s="86">
        <v>85</v>
      </c>
      <c r="B90" s="87">
        <v>8</v>
      </c>
      <c r="C90" s="88" t="s">
        <v>105</v>
      </c>
      <c r="D90" s="89" t="s">
        <v>26</v>
      </c>
      <c r="E90" s="88" t="s">
        <v>457</v>
      </c>
      <c r="F90" s="90" t="s">
        <v>191</v>
      </c>
      <c r="G90" s="91">
        <v>30</v>
      </c>
      <c r="H90" s="92" t="s">
        <v>230</v>
      </c>
      <c r="I90" s="93">
        <v>1.7724000303754448</v>
      </c>
      <c r="J90" s="93">
        <v>1.662424209757944</v>
      </c>
      <c r="K90" s="93">
        <v>0.75874747276052357</v>
      </c>
      <c r="L90" s="94">
        <v>9833379.4700000007</v>
      </c>
      <c r="M90" s="94">
        <v>3635176.63</v>
      </c>
      <c r="N90" s="95">
        <v>1</v>
      </c>
      <c r="O90" s="96">
        <v>0</v>
      </c>
      <c r="P90" s="96">
        <v>0</v>
      </c>
      <c r="Q90" s="96" t="s">
        <v>461</v>
      </c>
      <c r="R90" s="96">
        <v>1</v>
      </c>
      <c r="S90" s="97">
        <v>454397.07874999999</v>
      </c>
      <c r="T90" s="97">
        <v>2.7050623589643843</v>
      </c>
      <c r="U90" s="105">
        <v>0.17200076270167747</v>
      </c>
      <c r="V90" s="98">
        <v>398.16088877191567</v>
      </c>
      <c r="W90" s="99" t="s">
        <v>202</v>
      </c>
      <c r="X90" s="99">
        <v>5</v>
      </c>
      <c r="Y90" s="100">
        <v>3</v>
      </c>
      <c r="Z90" s="101">
        <v>9659569.5599999987</v>
      </c>
      <c r="AA90" s="101">
        <v>9659569.5599999987</v>
      </c>
      <c r="AB90" s="101">
        <v>12730941.33</v>
      </c>
      <c r="AC90" s="101">
        <v>-3071371.7700000014</v>
      </c>
      <c r="AD90" s="101">
        <v>11353732.130000001</v>
      </c>
      <c r="AE90" s="101">
        <v>0</v>
      </c>
      <c r="AF90" s="101">
        <v>0</v>
      </c>
      <c r="AG90" s="101">
        <v>3328133.41</v>
      </c>
      <c r="AH90" s="101">
        <v>860416.49</v>
      </c>
      <c r="AI90" s="101">
        <v>1132352</v>
      </c>
      <c r="AJ90" s="101">
        <v>1660021.0299999998</v>
      </c>
      <c r="AK90" s="101">
        <v>0</v>
      </c>
      <c r="AL90" s="101">
        <v>6980922.9299999997</v>
      </c>
      <c r="AM90" s="101">
        <v>226513.8</v>
      </c>
      <c r="AN90" s="101">
        <v>1689079.21</v>
      </c>
      <c r="AO90" s="102"/>
    </row>
    <row r="91" spans="1:41" s="70" customFormat="1" x14ac:dyDescent="0.3">
      <c r="A91" s="111">
        <v>86</v>
      </c>
      <c r="B91" s="112">
        <v>8</v>
      </c>
      <c r="C91" s="113" t="s">
        <v>105</v>
      </c>
      <c r="D91" s="114" t="s">
        <v>72</v>
      </c>
      <c r="E91" s="113" t="s">
        <v>458</v>
      </c>
      <c r="F91" s="115" t="s">
        <v>191</v>
      </c>
      <c r="G91" s="116">
        <v>139</v>
      </c>
      <c r="H91" s="117" t="s">
        <v>232</v>
      </c>
      <c r="I91" s="118">
        <v>1.1879367790666615</v>
      </c>
      <c r="J91" s="118">
        <v>1.0057319515342524</v>
      </c>
      <c r="K91" s="118">
        <v>0.31611547394001588</v>
      </c>
      <c r="L91" s="119">
        <v>19797163.760000002</v>
      </c>
      <c r="M91" s="119">
        <v>16441019.1</v>
      </c>
      <c r="N91" s="95">
        <v>2</v>
      </c>
      <c r="O91" s="95">
        <v>0</v>
      </c>
      <c r="P91" s="95">
        <v>0</v>
      </c>
      <c r="Q91" s="95" t="s">
        <v>461</v>
      </c>
      <c r="R91" s="96">
        <v>2</v>
      </c>
      <c r="S91" s="97">
        <v>2055127.3875</v>
      </c>
      <c r="T91" s="97">
        <v>1.204132398337765</v>
      </c>
      <c r="U91" s="105">
        <v>6.95174523708606E-2</v>
      </c>
      <c r="V91" s="98">
        <v>155.89177167245441</v>
      </c>
      <c r="W91" s="99" t="s">
        <v>204</v>
      </c>
      <c r="X91" s="99">
        <v>13</v>
      </c>
      <c r="Y91" s="100">
        <v>11</v>
      </c>
      <c r="Z91" s="120">
        <v>33299441.629999999</v>
      </c>
      <c r="AA91" s="120">
        <v>33299441.629999999</v>
      </c>
      <c r="AB91" s="120">
        <v>105339486.28</v>
      </c>
      <c r="AC91" s="120">
        <v>-72040044.650000006</v>
      </c>
      <c r="AD91" s="120">
        <v>71982966.849999994</v>
      </c>
      <c r="AE91" s="120">
        <v>0</v>
      </c>
      <c r="AF91" s="120">
        <v>0</v>
      </c>
      <c r="AG91" s="120">
        <v>29697568.859999999</v>
      </c>
      <c r="AH91" s="120">
        <v>11185410.24</v>
      </c>
      <c r="AI91" s="120">
        <v>10894756.4</v>
      </c>
      <c r="AJ91" s="120">
        <v>18030858.789999999</v>
      </c>
      <c r="AK91" s="120">
        <v>549600</v>
      </c>
      <c r="AL91" s="120">
        <v>70358194.289999992</v>
      </c>
      <c r="AM91" s="120">
        <v>13333258.129999999</v>
      </c>
      <c r="AN91" s="120">
        <v>3854193.21</v>
      </c>
      <c r="AO91" s="121"/>
    </row>
    <row r="92" spans="1:41" x14ac:dyDescent="0.3">
      <c r="A92" s="86">
        <v>87</v>
      </c>
      <c r="B92" s="87">
        <v>8</v>
      </c>
      <c r="C92" s="88" t="s">
        <v>105</v>
      </c>
      <c r="D92" s="89" t="s">
        <v>81</v>
      </c>
      <c r="E92" s="88" t="s">
        <v>459</v>
      </c>
      <c r="F92" s="90" t="s">
        <v>191</v>
      </c>
      <c r="G92" s="91">
        <v>30</v>
      </c>
      <c r="H92" s="92" t="s">
        <v>230</v>
      </c>
      <c r="I92" s="93">
        <v>1.5264463207046193</v>
      </c>
      <c r="J92" s="93">
        <v>1.4025002063029943</v>
      </c>
      <c r="K92" s="93">
        <v>0.60161478343404851</v>
      </c>
      <c r="L92" s="94">
        <v>10820764.58</v>
      </c>
      <c r="M92" s="94">
        <v>4599479.26</v>
      </c>
      <c r="N92" s="95">
        <v>1</v>
      </c>
      <c r="O92" s="96">
        <v>0</v>
      </c>
      <c r="P92" s="96">
        <v>0</v>
      </c>
      <c r="Q92" s="96" t="s">
        <v>461</v>
      </c>
      <c r="R92" s="96">
        <v>1</v>
      </c>
      <c r="S92" s="97">
        <v>574934.90749999997</v>
      </c>
      <c r="T92" s="97">
        <v>2.352606451365975</v>
      </c>
      <c r="U92" s="105">
        <v>0.20475548412706218</v>
      </c>
      <c r="V92" s="98">
        <v>490.40401450260595</v>
      </c>
      <c r="W92" s="99" t="s">
        <v>202</v>
      </c>
      <c r="X92" s="99">
        <v>5</v>
      </c>
      <c r="Y92" s="100">
        <v>2</v>
      </c>
      <c r="Z92" s="101">
        <v>12365803.85</v>
      </c>
      <c r="AA92" s="101">
        <v>12365803.85</v>
      </c>
      <c r="AB92" s="101">
        <v>20554355.030000005</v>
      </c>
      <c r="AC92" s="101">
        <v>-8188551.1800000053</v>
      </c>
      <c r="AD92" s="101">
        <v>16158434.43</v>
      </c>
      <c r="AE92" s="101">
        <v>0</v>
      </c>
      <c r="AF92" s="101">
        <v>0</v>
      </c>
      <c r="AG92" s="101">
        <v>4903601.45</v>
      </c>
      <c r="AH92" s="101">
        <v>1003537.45</v>
      </c>
      <c r="AI92" s="101">
        <v>1281712.01</v>
      </c>
      <c r="AJ92" s="101">
        <v>1424965.9</v>
      </c>
      <c r="AK92" s="101">
        <v>0</v>
      </c>
      <c r="AL92" s="101">
        <v>8613816.8100000005</v>
      </c>
      <c r="AM92" s="101">
        <v>2401019.3199999998</v>
      </c>
      <c r="AN92" s="101">
        <v>3459388.38</v>
      </c>
      <c r="AO92" s="102"/>
    </row>
    <row r="93" spans="1:41" x14ac:dyDescent="0.3">
      <c r="A93" s="86">
        <v>88</v>
      </c>
      <c r="B93" s="87">
        <v>8</v>
      </c>
      <c r="C93" s="88" t="s">
        <v>105</v>
      </c>
      <c r="D93" s="89" t="s">
        <v>82</v>
      </c>
      <c r="E93" s="88" t="s">
        <v>460</v>
      </c>
      <c r="F93" s="90" t="s">
        <v>191</v>
      </c>
      <c r="G93" s="91">
        <v>30</v>
      </c>
      <c r="H93" s="92" t="s">
        <v>238</v>
      </c>
      <c r="I93" s="93">
        <v>2.8561021757447627</v>
      </c>
      <c r="J93" s="93">
        <v>2.6472742793757349</v>
      </c>
      <c r="K93" s="93">
        <v>1.537352413964195</v>
      </c>
      <c r="L93" s="94">
        <v>23042579.309999999</v>
      </c>
      <c r="M93" s="94">
        <v>1563286.03</v>
      </c>
      <c r="N93" s="95">
        <v>0</v>
      </c>
      <c r="O93" s="96">
        <v>0</v>
      </c>
      <c r="P93" s="96">
        <v>0</v>
      </c>
      <c r="Q93" s="96" t="s">
        <v>461</v>
      </c>
      <c r="R93" s="96">
        <v>0</v>
      </c>
      <c r="S93" s="97">
        <v>195410.75375</v>
      </c>
      <c r="T93" s="97">
        <v>14.739835748420267</v>
      </c>
      <c r="U93" s="105">
        <v>0.49425394004929285</v>
      </c>
      <c r="V93" s="98">
        <v>902.35664591165403</v>
      </c>
      <c r="W93" s="99" t="s">
        <v>206</v>
      </c>
      <c r="X93" s="99">
        <v>3</v>
      </c>
      <c r="Y93" s="100">
        <v>2</v>
      </c>
      <c r="Z93" s="101">
        <v>19085460.59</v>
      </c>
      <c r="AA93" s="101">
        <v>19085460.59</v>
      </c>
      <c r="AB93" s="101">
        <v>12414499.379999999</v>
      </c>
      <c r="AC93" s="101">
        <v>6670961.2100000009</v>
      </c>
      <c r="AD93" s="101">
        <v>8000011.4399999995</v>
      </c>
      <c r="AE93" s="101">
        <v>0</v>
      </c>
      <c r="AF93" s="101">
        <v>0</v>
      </c>
      <c r="AG93" s="101">
        <v>2088188.59</v>
      </c>
      <c r="AH93" s="101">
        <v>828136.42</v>
      </c>
      <c r="AI93" s="101">
        <v>1362201</v>
      </c>
      <c r="AJ93" s="101">
        <v>1016867.54</v>
      </c>
      <c r="AK93" s="101">
        <v>0</v>
      </c>
      <c r="AL93" s="101">
        <v>5295393.55</v>
      </c>
      <c r="AM93" s="101">
        <v>231703.5</v>
      </c>
      <c r="AN93" s="101">
        <v>1662228.81</v>
      </c>
      <c r="AO93" s="102"/>
    </row>
    <row r="94" spans="1:41" x14ac:dyDescent="0.3">
      <c r="L94" s="63"/>
      <c r="M94" s="63"/>
      <c r="N94" s="63"/>
      <c r="O94" s="63"/>
      <c r="P94" s="63"/>
      <c r="R94" s="63"/>
      <c r="W94" s="63"/>
      <c r="Y94" s="67"/>
      <c r="AD94" s="122"/>
      <c r="AE94" s="122"/>
      <c r="AF94" s="122"/>
      <c r="AG94" s="122"/>
      <c r="AH94" s="122"/>
    </row>
    <row r="95" spans="1:41" x14ac:dyDescent="0.3">
      <c r="L95" s="63"/>
      <c r="M95" s="63"/>
      <c r="N95" s="63"/>
      <c r="O95" s="63"/>
      <c r="P95" s="63"/>
      <c r="R95" s="63"/>
      <c r="W95" s="63"/>
      <c r="Y95" s="67"/>
    </row>
    <row r="96" spans="1:41" x14ac:dyDescent="0.3">
      <c r="L96" s="63"/>
      <c r="M96" s="63"/>
      <c r="N96" s="63"/>
      <c r="O96" s="63"/>
      <c r="P96" s="63"/>
      <c r="R96" s="63"/>
      <c r="W96" s="63"/>
      <c r="Y96" s="67"/>
    </row>
    <row r="97" spans="5:25" x14ac:dyDescent="0.3">
      <c r="L97" s="63"/>
      <c r="M97" s="63"/>
      <c r="N97" s="63"/>
      <c r="O97" s="63"/>
      <c r="P97" s="63"/>
      <c r="R97" s="63"/>
      <c r="W97" s="63"/>
      <c r="Y97" s="67"/>
    </row>
    <row r="98" spans="5:25" x14ac:dyDescent="0.3">
      <c r="L98" s="63"/>
      <c r="M98" s="63"/>
      <c r="N98" s="63"/>
      <c r="O98" s="63"/>
      <c r="P98" s="63"/>
      <c r="R98" s="63"/>
      <c r="W98" s="63"/>
      <c r="Y98" s="67"/>
    </row>
    <row r="99" spans="5:25" x14ac:dyDescent="0.3">
      <c r="L99" s="63"/>
      <c r="M99" s="63"/>
      <c r="N99" s="63"/>
      <c r="O99" s="63"/>
      <c r="P99" s="63"/>
      <c r="R99" s="63"/>
      <c r="W99" s="63"/>
      <c r="Y99" s="67"/>
    </row>
    <row r="100" spans="5:25" x14ac:dyDescent="0.3">
      <c r="L100" s="63"/>
      <c r="M100" s="63"/>
      <c r="N100" s="63"/>
      <c r="O100" s="63"/>
      <c r="P100" s="63"/>
      <c r="R100" s="63"/>
      <c r="W100" s="63"/>
      <c r="Y100" s="67"/>
    </row>
    <row r="101" spans="5:25" x14ac:dyDescent="0.3">
      <c r="E101" s="69"/>
      <c r="F101" s="123"/>
      <c r="L101" s="63"/>
      <c r="M101" s="63"/>
      <c r="N101" s="63"/>
      <c r="O101" s="63"/>
      <c r="P101" s="63"/>
      <c r="R101" s="63"/>
      <c r="W101" s="63"/>
      <c r="Y101" s="67"/>
    </row>
    <row r="102" spans="5:25" x14ac:dyDescent="0.3">
      <c r="E102" s="69"/>
      <c r="F102" s="123"/>
      <c r="L102" s="63"/>
      <c r="M102" s="63"/>
      <c r="N102" s="63"/>
      <c r="O102" s="63"/>
      <c r="P102" s="63"/>
      <c r="R102" s="63"/>
      <c r="W102" s="63"/>
      <c r="Y102" s="67"/>
    </row>
    <row r="103" spans="5:25" x14ac:dyDescent="0.3">
      <c r="E103" s="69"/>
      <c r="F103" s="123"/>
      <c r="L103" s="63"/>
      <c r="M103" s="63"/>
      <c r="N103" s="63"/>
      <c r="O103" s="63"/>
      <c r="P103" s="63"/>
      <c r="R103" s="63"/>
      <c r="W103" s="63"/>
      <c r="Y103" s="67"/>
    </row>
    <row r="104" spans="5:25" x14ac:dyDescent="0.3">
      <c r="E104" s="69"/>
      <c r="F104" s="123"/>
      <c r="L104" s="63"/>
      <c r="M104" s="63"/>
      <c r="N104" s="63"/>
      <c r="O104" s="63"/>
      <c r="P104" s="63"/>
      <c r="R104" s="63"/>
      <c r="W104" s="63"/>
      <c r="Y104" s="67"/>
    </row>
    <row r="105" spans="5:25" x14ac:dyDescent="0.3">
      <c r="E105" s="69"/>
      <c r="F105" s="123"/>
      <c r="L105" s="63"/>
      <c r="M105" s="63"/>
      <c r="N105" s="63"/>
      <c r="O105" s="63"/>
      <c r="P105" s="63"/>
      <c r="R105" s="63"/>
      <c r="W105" s="63"/>
      <c r="Y105" s="67"/>
    </row>
    <row r="106" spans="5:25" x14ac:dyDescent="0.3">
      <c r="E106" s="69"/>
      <c r="F106" s="123"/>
      <c r="L106" s="63"/>
      <c r="M106" s="63"/>
      <c r="N106" s="63"/>
      <c r="O106" s="63"/>
      <c r="P106" s="63"/>
      <c r="R106" s="63"/>
      <c r="W106" s="63"/>
      <c r="Y106" s="67"/>
    </row>
    <row r="107" spans="5:25" x14ac:dyDescent="0.3">
      <c r="E107" s="69"/>
      <c r="F107" s="123"/>
      <c r="L107" s="63"/>
      <c r="M107" s="63"/>
      <c r="N107" s="63"/>
      <c r="O107" s="63"/>
      <c r="P107" s="63"/>
      <c r="R107" s="63"/>
      <c r="W107" s="63"/>
      <c r="Y107" s="67"/>
    </row>
    <row r="108" spans="5:25" x14ac:dyDescent="0.3">
      <c r="E108" s="69"/>
      <c r="F108" s="123"/>
      <c r="L108" s="63"/>
      <c r="M108" s="63"/>
      <c r="N108" s="63"/>
      <c r="O108" s="63"/>
      <c r="P108" s="63"/>
      <c r="R108" s="63"/>
      <c r="W108" s="63"/>
      <c r="Y108" s="67"/>
    </row>
    <row r="109" spans="5:25" x14ac:dyDescent="0.3">
      <c r="E109" s="69"/>
      <c r="F109" s="123"/>
      <c r="L109" s="63"/>
      <c r="M109" s="63"/>
      <c r="N109" s="63"/>
      <c r="O109" s="63"/>
      <c r="P109" s="63"/>
      <c r="R109" s="63"/>
      <c r="W109" s="63"/>
      <c r="Y109" s="67"/>
    </row>
    <row r="110" spans="5:25" x14ac:dyDescent="0.3">
      <c r="L110" s="63"/>
      <c r="M110" s="63"/>
      <c r="N110" s="63"/>
      <c r="O110" s="63"/>
      <c r="P110" s="63"/>
      <c r="R110" s="63"/>
      <c r="W110" s="63"/>
      <c r="Y110" s="67"/>
    </row>
    <row r="111" spans="5:25" x14ac:dyDescent="0.3">
      <c r="L111" s="63"/>
      <c r="M111" s="63"/>
      <c r="N111" s="63"/>
      <c r="O111" s="63"/>
      <c r="P111" s="63"/>
      <c r="R111" s="63"/>
      <c r="W111" s="63"/>
      <c r="Y111" s="67"/>
    </row>
    <row r="112" spans="5:25" x14ac:dyDescent="0.3">
      <c r="L112" s="63"/>
      <c r="M112" s="63"/>
      <c r="N112" s="63"/>
      <c r="O112" s="63"/>
      <c r="P112" s="63"/>
      <c r="R112" s="63"/>
      <c r="W112" s="63"/>
      <c r="Y112" s="67"/>
    </row>
    <row r="113" spans="12:25" x14ac:dyDescent="0.3">
      <c r="L113" s="63"/>
      <c r="M113" s="63"/>
      <c r="N113" s="63"/>
      <c r="O113" s="63"/>
      <c r="P113" s="63"/>
      <c r="R113" s="63"/>
      <c r="W113" s="63"/>
      <c r="Y113" s="67"/>
    </row>
    <row r="114" spans="12:25" x14ac:dyDescent="0.3">
      <c r="L114" s="63"/>
      <c r="M114" s="63"/>
      <c r="N114" s="63"/>
      <c r="O114" s="63"/>
      <c r="P114" s="63"/>
      <c r="R114" s="63"/>
      <c r="W114" s="63"/>
      <c r="Y114" s="67"/>
    </row>
    <row r="115" spans="12:25" x14ac:dyDescent="0.3">
      <c r="L115" s="63"/>
      <c r="M115" s="63"/>
      <c r="N115" s="63"/>
      <c r="O115" s="63"/>
      <c r="P115" s="63"/>
      <c r="R115" s="63"/>
      <c r="W115" s="63"/>
      <c r="Y115" s="67"/>
    </row>
  </sheetData>
  <mergeCells count="37">
    <mergeCell ref="O3:O5"/>
    <mergeCell ref="P1:R1"/>
    <mergeCell ref="A3:A5"/>
    <mergeCell ref="B3:B5"/>
    <mergeCell ref="C3:C5"/>
    <mergeCell ref="D3:D5"/>
    <mergeCell ref="E3:E5"/>
    <mergeCell ref="F3:F5"/>
    <mergeCell ref="G3:G5"/>
    <mergeCell ref="H3:H5"/>
    <mergeCell ref="I3:I4"/>
    <mergeCell ref="J3:J4"/>
    <mergeCell ref="K3:K4"/>
    <mergeCell ref="L3:L4"/>
    <mergeCell ref="M3:M4"/>
    <mergeCell ref="N3:N5"/>
    <mergeCell ref="AE3:AE4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AD3:AD4"/>
    <mergeCell ref="AL3:AL4"/>
    <mergeCell ref="AM3:AM4"/>
    <mergeCell ref="AN3:AN4"/>
    <mergeCell ref="AF3:AF4"/>
    <mergeCell ref="AG3:AG4"/>
    <mergeCell ref="AH3:AH4"/>
    <mergeCell ref="AI3:AI4"/>
    <mergeCell ref="AJ3:AJ4"/>
    <mergeCell ref="AK3:AK4"/>
  </mergeCells>
  <conditionalFormatting sqref="R6:R9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8B310-4325-4D1D-9DC7-755BDE298A30}">
  <dimension ref="A1:AB110"/>
  <sheetViews>
    <sheetView zoomScale="50" zoomScaleNormal="50" workbookViewId="0">
      <selection activeCell="U9" sqref="U9"/>
    </sheetView>
  </sheetViews>
  <sheetFormatPr defaultColWidth="9" defaultRowHeight="21" x14ac:dyDescent="0.4"/>
  <cols>
    <col min="1" max="1" width="4.09765625" style="1" customWidth="1"/>
    <col min="2" max="2" width="4.8984375" style="1" customWidth="1"/>
    <col min="3" max="3" width="12.5" style="1" customWidth="1"/>
    <col min="4" max="4" width="6.8984375" style="1" customWidth="1"/>
    <col min="5" max="5" width="26" style="1" customWidth="1"/>
    <col min="6" max="6" width="12" style="1" customWidth="1"/>
    <col min="7" max="7" width="8.8984375" style="62" customWidth="1"/>
    <col min="8" max="8" width="22.09765625" style="1" customWidth="1"/>
    <col min="9" max="11" width="8.09765625" style="1" customWidth="1"/>
    <col min="12" max="12" width="20" style="1" customWidth="1"/>
    <col min="13" max="13" width="18.5" style="1" customWidth="1"/>
    <col min="14" max="14" width="7.5" style="1" bestFit="1" customWidth="1"/>
    <col min="15" max="16" width="7" style="1" customWidth="1"/>
    <col min="17" max="17" width="8" style="1" customWidth="1"/>
    <col min="18" max="18" width="8.59765625" style="1" customWidth="1"/>
    <col min="19" max="19" width="15.59765625" style="124" customWidth="1"/>
    <col min="20" max="21" width="12.59765625" style="124" customWidth="1"/>
    <col min="22" max="22" width="12" style="124" bestFit="1" customWidth="1"/>
    <col min="23" max="23" width="9" style="125"/>
    <col min="24" max="24" width="10.09765625" style="128" customWidth="1"/>
    <col min="25" max="25" width="10.5" style="129" customWidth="1"/>
    <col min="26" max="26" width="12.09765625" style="1" hidden="1" customWidth="1"/>
    <col min="27" max="27" width="12.09765625" hidden="1" customWidth="1"/>
    <col min="28" max="28" width="6" style="1" hidden="1" customWidth="1"/>
    <col min="29" max="35" width="9" style="1" customWidth="1"/>
    <col min="36" max="16384" width="9" style="1"/>
  </cols>
  <sheetData>
    <row r="1" spans="1:28" x14ac:dyDescent="0.4">
      <c r="P1" s="320"/>
      <c r="Q1" s="320"/>
      <c r="R1" s="320"/>
      <c r="X1" s="318" t="s">
        <v>310</v>
      </c>
      <c r="Y1" s="318"/>
    </row>
    <row r="2" spans="1:28" ht="39.75" customHeight="1" x14ac:dyDescent="0.55000000000000004">
      <c r="C2" s="319" t="s">
        <v>462</v>
      </c>
      <c r="D2" s="319"/>
      <c r="E2" s="319"/>
      <c r="F2" s="319"/>
      <c r="G2" s="319"/>
      <c r="H2" s="319"/>
      <c r="I2" s="319"/>
      <c r="J2" s="319"/>
      <c r="K2" s="127" t="s">
        <v>312</v>
      </c>
      <c r="AA2" s="130" t="s">
        <v>312</v>
      </c>
      <c r="AB2" s="61">
        <v>8</v>
      </c>
    </row>
    <row r="3" spans="1:28" s="139" customFormat="1" ht="49.2" customHeight="1" x14ac:dyDescent="0.4">
      <c r="A3" s="131" t="s">
        <v>313</v>
      </c>
      <c r="B3" s="131" t="s">
        <v>314</v>
      </c>
      <c r="C3" s="131" t="s">
        <v>315</v>
      </c>
      <c r="D3" s="131" t="s">
        <v>316</v>
      </c>
      <c r="E3" s="131" t="s">
        <v>317</v>
      </c>
      <c r="F3" s="131" t="s">
        <v>188</v>
      </c>
      <c r="G3" s="131" t="s">
        <v>318</v>
      </c>
      <c r="H3" s="131" t="s">
        <v>319</v>
      </c>
      <c r="I3" s="131" t="s">
        <v>320</v>
      </c>
      <c r="J3" s="131" t="s">
        <v>321</v>
      </c>
      <c r="K3" s="131" t="s">
        <v>322</v>
      </c>
      <c r="L3" s="131" t="s">
        <v>323</v>
      </c>
      <c r="M3" s="131" t="s">
        <v>324</v>
      </c>
      <c r="N3" s="132" t="s">
        <v>325</v>
      </c>
      <c r="O3" s="132" t="s">
        <v>463</v>
      </c>
      <c r="P3" s="132" t="s">
        <v>327</v>
      </c>
      <c r="Q3" s="133" t="s">
        <v>328</v>
      </c>
      <c r="R3" s="132" t="s">
        <v>329</v>
      </c>
      <c r="S3" s="134" t="s">
        <v>330</v>
      </c>
      <c r="T3" s="134" t="s">
        <v>331</v>
      </c>
      <c r="U3" s="135" t="s">
        <v>332</v>
      </c>
      <c r="V3" s="136" t="s">
        <v>333</v>
      </c>
      <c r="W3" s="137" t="s">
        <v>334</v>
      </c>
      <c r="X3" s="138" t="s">
        <v>335</v>
      </c>
      <c r="Y3" s="138" t="s">
        <v>464</v>
      </c>
      <c r="Z3" s="1"/>
    </row>
    <row r="4" spans="1:28" x14ac:dyDescent="0.4">
      <c r="A4" s="140">
        <v>1</v>
      </c>
      <c r="B4" s="141">
        <v>8</v>
      </c>
      <c r="C4" s="142" t="s">
        <v>170</v>
      </c>
      <c r="D4" s="143" t="s">
        <v>5</v>
      </c>
      <c r="E4" s="142" t="s">
        <v>373</v>
      </c>
      <c r="F4" s="142" t="s">
        <v>192</v>
      </c>
      <c r="G4" s="144">
        <v>392</v>
      </c>
      <c r="H4" s="142" t="s">
        <v>228</v>
      </c>
      <c r="I4" s="145">
        <v>2.62</v>
      </c>
      <c r="J4" s="145">
        <v>2.4900000000000002</v>
      </c>
      <c r="K4" s="145">
        <v>0.82</v>
      </c>
      <c r="L4" s="145">
        <v>343776681.19999999</v>
      </c>
      <c r="M4" s="145">
        <v>80323932.650000006</v>
      </c>
      <c r="N4" s="95">
        <v>0</v>
      </c>
      <c r="O4" s="146">
        <v>0</v>
      </c>
      <c r="P4" s="146">
        <v>0</v>
      </c>
      <c r="Q4" s="146" t="s">
        <v>461</v>
      </c>
      <c r="R4" s="146">
        <v>0</v>
      </c>
      <c r="S4" s="147">
        <v>10040491.581250001</v>
      </c>
      <c r="T4" s="147">
        <v>34.239028878026424</v>
      </c>
      <c r="U4" s="147">
        <v>0.4716406029550233</v>
      </c>
      <c r="V4" s="148">
        <v>2385.4661356019233</v>
      </c>
      <c r="W4" s="4" t="s">
        <v>201</v>
      </c>
      <c r="X4" s="4">
        <v>16</v>
      </c>
      <c r="Y4" s="4">
        <v>13</v>
      </c>
    </row>
    <row r="5" spans="1:28" x14ac:dyDescent="0.4">
      <c r="A5" s="140">
        <v>2</v>
      </c>
      <c r="B5" s="141">
        <v>8</v>
      </c>
      <c r="C5" s="142" t="s">
        <v>170</v>
      </c>
      <c r="D5" s="143" t="s">
        <v>63</v>
      </c>
      <c r="E5" s="142" t="s">
        <v>374</v>
      </c>
      <c r="F5" s="142" t="s">
        <v>191</v>
      </c>
      <c r="G5" s="144">
        <v>30</v>
      </c>
      <c r="H5" s="142" t="s">
        <v>229</v>
      </c>
      <c r="I5" s="145">
        <v>5.21</v>
      </c>
      <c r="J5" s="145">
        <v>4.67</v>
      </c>
      <c r="K5" s="145">
        <v>3.24</v>
      </c>
      <c r="L5" s="145">
        <v>41314378.5</v>
      </c>
      <c r="M5" s="145">
        <v>-18667116.68</v>
      </c>
      <c r="N5" s="95">
        <v>0</v>
      </c>
      <c r="O5" s="146">
        <v>1</v>
      </c>
      <c r="P5" s="146">
        <v>0</v>
      </c>
      <c r="Q5" s="146">
        <v>17.7</v>
      </c>
      <c r="R5" s="146">
        <v>1</v>
      </c>
      <c r="S5" s="147">
        <v>-2333389.585</v>
      </c>
      <c r="T5" s="147">
        <v>-17.705735366946879</v>
      </c>
      <c r="U5" s="147">
        <v>0.45452346253597625</v>
      </c>
      <c r="V5" s="148">
        <v>759.07873849376233</v>
      </c>
      <c r="W5" s="4" t="s">
        <v>202</v>
      </c>
      <c r="X5" s="4">
        <v>6</v>
      </c>
      <c r="Y5" s="4">
        <v>4</v>
      </c>
    </row>
    <row r="6" spans="1:28" x14ac:dyDescent="0.4">
      <c r="A6" s="140">
        <v>3</v>
      </c>
      <c r="B6" s="141">
        <v>8</v>
      </c>
      <c r="C6" s="142" t="s">
        <v>170</v>
      </c>
      <c r="D6" s="143" t="s">
        <v>64</v>
      </c>
      <c r="E6" s="142" t="s">
        <v>375</v>
      </c>
      <c r="F6" s="142" t="s">
        <v>191</v>
      </c>
      <c r="G6" s="144">
        <v>40</v>
      </c>
      <c r="H6" s="142" t="s">
        <v>229</v>
      </c>
      <c r="I6" s="145">
        <v>4.5</v>
      </c>
      <c r="J6" s="145">
        <v>4.13</v>
      </c>
      <c r="K6" s="145">
        <v>2.78</v>
      </c>
      <c r="L6" s="145">
        <v>43746066.030000001</v>
      </c>
      <c r="M6" s="145">
        <v>-19367736.23</v>
      </c>
      <c r="N6" s="95">
        <v>0</v>
      </c>
      <c r="O6" s="146">
        <v>1</v>
      </c>
      <c r="P6" s="146">
        <v>0</v>
      </c>
      <c r="Q6" s="146">
        <v>18</v>
      </c>
      <c r="R6" s="146">
        <v>1</v>
      </c>
      <c r="S6" s="147">
        <v>-2420967.0287500001</v>
      </c>
      <c r="T6" s="147">
        <v>-18.069666174919814</v>
      </c>
      <c r="U6" s="147">
        <v>0.50047488715436628</v>
      </c>
      <c r="V6" s="148">
        <v>734.1668517772631</v>
      </c>
      <c r="W6" s="4" t="s">
        <v>202</v>
      </c>
      <c r="X6" s="4">
        <v>6</v>
      </c>
      <c r="Y6" s="4">
        <v>6</v>
      </c>
    </row>
    <row r="7" spans="1:28" x14ac:dyDescent="0.4">
      <c r="A7" s="140">
        <v>4</v>
      </c>
      <c r="B7" s="141">
        <v>8</v>
      </c>
      <c r="C7" s="142" t="s">
        <v>170</v>
      </c>
      <c r="D7" s="143" t="s">
        <v>65</v>
      </c>
      <c r="E7" s="142" t="s">
        <v>376</v>
      </c>
      <c r="F7" s="142" t="s">
        <v>191</v>
      </c>
      <c r="G7" s="144">
        <v>43</v>
      </c>
      <c r="H7" s="142" t="s">
        <v>230</v>
      </c>
      <c r="I7" s="145">
        <v>2.73</v>
      </c>
      <c r="J7" s="145">
        <v>2.42</v>
      </c>
      <c r="K7" s="145">
        <v>1.1100000000000001</v>
      </c>
      <c r="L7" s="145">
        <v>24329333.300000001</v>
      </c>
      <c r="M7" s="145">
        <v>-24464778.289999999</v>
      </c>
      <c r="N7" s="95">
        <v>0</v>
      </c>
      <c r="O7" s="146">
        <v>1</v>
      </c>
      <c r="P7" s="146">
        <v>0</v>
      </c>
      <c r="Q7" s="146">
        <v>7.9</v>
      </c>
      <c r="R7" s="146">
        <v>1</v>
      </c>
      <c r="S7" s="147">
        <v>-3058097.2862499999</v>
      </c>
      <c r="T7" s="147">
        <v>-7.955709391388889</v>
      </c>
      <c r="U7" s="147">
        <v>0.27181036786655111</v>
      </c>
      <c r="V7" s="148">
        <v>688.00784175103217</v>
      </c>
      <c r="W7" s="4" t="s">
        <v>202</v>
      </c>
      <c r="X7" s="4">
        <v>5</v>
      </c>
      <c r="Y7" s="4">
        <v>5</v>
      </c>
    </row>
    <row r="8" spans="1:28" x14ac:dyDescent="0.4">
      <c r="A8" s="140">
        <v>5</v>
      </c>
      <c r="B8" s="141">
        <v>8</v>
      </c>
      <c r="C8" s="142" t="s">
        <v>170</v>
      </c>
      <c r="D8" s="143" t="s">
        <v>66</v>
      </c>
      <c r="E8" s="142" t="s">
        <v>377</v>
      </c>
      <c r="F8" s="142" t="s">
        <v>191</v>
      </c>
      <c r="G8" s="144">
        <v>36</v>
      </c>
      <c r="H8" s="142" t="s">
        <v>230</v>
      </c>
      <c r="I8" s="145">
        <v>3.05</v>
      </c>
      <c r="J8" s="145">
        <v>2.85</v>
      </c>
      <c r="K8" s="145">
        <v>1.18</v>
      </c>
      <c r="L8" s="145">
        <v>26776442.73</v>
      </c>
      <c r="M8" s="145">
        <v>-8340827.9400000004</v>
      </c>
      <c r="N8" s="95">
        <v>0</v>
      </c>
      <c r="O8" s="146">
        <v>1</v>
      </c>
      <c r="P8" s="146">
        <v>0</v>
      </c>
      <c r="Q8" s="146">
        <v>25.6</v>
      </c>
      <c r="R8" s="146">
        <v>1</v>
      </c>
      <c r="S8" s="147">
        <v>-1042603.4925000001</v>
      </c>
      <c r="T8" s="147">
        <v>-25.682287583551329</v>
      </c>
      <c r="U8" s="147">
        <v>0.4762189132380083</v>
      </c>
      <c r="V8" s="148">
        <v>1128.855089797639</v>
      </c>
      <c r="W8" s="4" t="s">
        <v>202</v>
      </c>
      <c r="X8" s="4">
        <v>5</v>
      </c>
      <c r="Y8" s="4">
        <v>2</v>
      </c>
    </row>
    <row r="9" spans="1:28" x14ac:dyDescent="0.4">
      <c r="A9" s="140">
        <v>6</v>
      </c>
      <c r="B9" s="141">
        <v>8</v>
      </c>
      <c r="C9" s="142" t="s">
        <v>170</v>
      </c>
      <c r="D9" s="143" t="s">
        <v>67</v>
      </c>
      <c r="E9" s="142" t="s">
        <v>378</v>
      </c>
      <c r="F9" s="142" t="s">
        <v>191</v>
      </c>
      <c r="G9" s="144">
        <v>30</v>
      </c>
      <c r="H9" s="142" t="s">
        <v>229</v>
      </c>
      <c r="I9" s="145">
        <v>1.7</v>
      </c>
      <c r="J9" s="145">
        <v>1.42</v>
      </c>
      <c r="K9" s="145">
        <v>0.38</v>
      </c>
      <c r="L9" s="145">
        <v>17242100.030000001</v>
      </c>
      <c r="M9" s="145">
        <v>-15970658.08</v>
      </c>
      <c r="N9" s="95">
        <v>1</v>
      </c>
      <c r="O9" s="146">
        <v>1</v>
      </c>
      <c r="P9" s="146">
        <v>0</v>
      </c>
      <c r="Q9" s="146">
        <v>8.6</v>
      </c>
      <c r="R9" s="146">
        <v>2</v>
      </c>
      <c r="S9" s="147">
        <v>-1996332.26</v>
      </c>
      <c r="T9" s="147">
        <v>-8.6368889465323786</v>
      </c>
      <c r="U9" s="147">
        <v>0.18311733128743907</v>
      </c>
      <c r="V9" s="148">
        <v>374.68164696423139</v>
      </c>
      <c r="W9" s="4" t="s">
        <v>202</v>
      </c>
      <c r="X9" s="4">
        <v>6</v>
      </c>
      <c r="Y9" s="4">
        <v>5</v>
      </c>
    </row>
    <row r="10" spans="1:28" x14ac:dyDescent="0.4">
      <c r="A10" s="140">
        <v>7</v>
      </c>
      <c r="B10" s="141">
        <v>8</v>
      </c>
      <c r="C10" s="142" t="s">
        <v>170</v>
      </c>
      <c r="D10" s="143" t="s">
        <v>68</v>
      </c>
      <c r="E10" s="142" t="s">
        <v>379</v>
      </c>
      <c r="F10" s="142" t="s">
        <v>191</v>
      </c>
      <c r="G10" s="144">
        <v>61</v>
      </c>
      <c r="H10" s="142" t="s">
        <v>229</v>
      </c>
      <c r="I10" s="145">
        <v>3.94</v>
      </c>
      <c r="J10" s="145">
        <v>3.55</v>
      </c>
      <c r="K10" s="145">
        <v>1.62</v>
      </c>
      <c r="L10" s="145">
        <v>51894814.600000001</v>
      </c>
      <c r="M10" s="145">
        <v>-22657217.890000001</v>
      </c>
      <c r="N10" s="95">
        <v>0</v>
      </c>
      <c r="O10" s="146">
        <v>1</v>
      </c>
      <c r="P10" s="146">
        <v>0</v>
      </c>
      <c r="Q10" s="146">
        <v>18.3</v>
      </c>
      <c r="R10" s="146">
        <v>1</v>
      </c>
      <c r="S10" s="147">
        <v>-2832152.2362500001</v>
      </c>
      <c r="T10" s="147">
        <v>-18.323455192759326</v>
      </c>
      <c r="U10" s="147">
        <v>0.42178508817793192</v>
      </c>
      <c r="V10" s="148">
        <v>676.92126058202791</v>
      </c>
      <c r="W10" s="4" t="s">
        <v>202</v>
      </c>
      <c r="X10" s="4">
        <v>6</v>
      </c>
      <c r="Y10" s="4">
        <v>8</v>
      </c>
    </row>
    <row r="11" spans="1:28" x14ac:dyDescent="0.4">
      <c r="A11" s="140">
        <v>8</v>
      </c>
      <c r="B11" s="141">
        <v>8</v>
      </c>
      <c r="C11" s="142" t="s">
        <v>170</v>
      </c>
      <c r="D11" s="143" t="s">
        <v>69</v>
      </c>
      <c r="E11" s="142" t="s">
        <v>380</v>
      </c>
      <c r="F11" s="142" t="s">
        <v>191</v>
      </c>
      <c r="G11" s="144">
        <v>90</v>
      </c>
      <c r="H11" s="142" t="s">
        <v>235</v>
      </c>
      <c r="I11" s="145">
        <v>2.34</v>
      </c>
      <c r="J11" s="145">
        <v>1.96</v>
      </c>
      <c r="K11" s="145">
        <v>0.52</v>
      </c>
      <c r="L11" s="145">
        <v>54736912.75</v>
      </c>
      <c r="M11" s="145">
        <v>-37877127.159999996</v>
      </c>
      <c r="N11" s="95">
        <v>1</v>
      </c>
      <c r="O11" s="146">
        <v>1</v>
      </c>
      <c r="P11" s="146">
        <v>0</v>
      </c>
      <c r="Q11" s="146">
        <v>11.5</v>
      </c>
      <c r="R11" s="146">
        <v>2</v>
      </c>
      <c r="S11" s="147">
        <v>-4734640.8949999996</v>
      </c>
      <c r="T11" s="147">
        <v>-11.560942838939425</v>
      </c>
      <c r="U11" s="147">
        <v>0.27372896414823999</v>
      </c>
      <c r="V11" s="148">
        <v>787.41153348198236</v>
      </c>
      <c r="W11" s="4" t="s">
        <v>204</v>
      </c>
      <c r="X11" s="4">
        <v>12</v>
      </c>
      <c r="Y11" s="4">
        <v>9</v>
      </c>
    </row>
    <row r="12" spans="1:28" x14ac:dyDescent="0.4">
      <c r="A12" s="140">
        <v>9</v>
      </c>
      <c r="B12" s="141">
        <v>8</v>
      </c>
      <c r="C12" s="142" t="s">
        <v>170</v>
      </c>
      <c r="D12" s="143" t="s">
        <v>70</v>
      </c>
      <c r="E12" s="142" t="s">
        <v>381</v>
      </c>
      <c r="F12" s="142" t="s">
        <v>191</v>
      </c>
      <c r="G12" s="144">
        <v>48</v>
      </c>
      <c r="H12" s="142" t="s">
        <v>229</v>
      </c>
      <c r="I12" s="145">
        <v>3.56</v>
      </c>
      <c r="J12" s="145">
        <v>3.17</v>
      </c>
      <c r="K12" s="145">
        <v>1.62</v>
      </c>
      <c r="L12" s="145">
        <v>31570288.370000001</v>
      </c>
      <c r="M12" s="145">
        <v>-16511134.449999999</v>
      </c>
      <c r="N12" s="95">
        <v>0</v>
      </c>
      <c r="O12" s="146">
        <v>1</v>
      </c>
      <c r="P12" s="146">
        <v>0</v>
      </c>
      <c r="Q12" s="146">
        <v>15.2</v>
      </c>
      <c r="R12" s="146">
        <v>1</v>
      </c>
      <c r="S12" s="147">
        <v>-2063891.8062499999</v>
      </c>
      <c r="T12" s="147">
        <v>-15.296484183132554</v>
      </c>
      <c r="U12" s="147">
        <v>0.35019193885333572</v>
      </c>
      <c r="V12" s="148">
        <v>605.52560312254252</v>
      </c>
      <c r="W12" s="4" t="s">
        <v>202</v>
      </c>
      <c r="X12" s="4">
        <v>6</v>
      </c>
      <c r="Y12" s="4">
        <v>6</v>
      </c>
    </row>
    <row r="13" spans="1:28" x14ac:dyDescent="0.4">
      <c r="A13" s="140">
        <v>10</v>
      </c>
      <c r="B13" s="141">
        <v>8</v>
      </c>
      <c r="C13" s="142" t="s">
        <v>170</v>
      </c>
      <c r="D13" s="143" t="s">
        <v>71</v>
      </c>
      <c r="E13" s="142" t="s">
        <v>382</v>
      </c>
      <c r="F13" s="142" t="s">
        <v>191</v>
      </c>
      <c r="G13" s="144">
        <v>50</v>
      </c>
      <c r="H13" s="142" t="s">
        <v>229</v>
      </c>
      <c r="I13" s="145">
        <v>3.95</v>
      </c>
      <c r="J13" s="145">
        <v>3.45</v>
      </c>
      <c r="K13" s="145">
        <v>1.32</v>
      </c>
      <c r="L13" s="145">
        <v>35732822.789999999</v>
      </c>
      <c r="M13" s="145">
        <v>-26704116.370000001</v>
      </c>
      <c r="N13" s="95">
        <v>0</v>
      </c>
      <c r="O13" s="146">
        <v>1</v>
      </c>
      <c r="P13" s="146">
        <v>0</v>
      </c>
      <c r="Q13" s="146">
        <v>10.7</v>
      </c>
      <c r="R13" s="146">
        <v>1</v>
      </c>
      <c r="S13" s="147">
        <v>-3338014.5462500001</v>
      </c>
      <c r="T13" s="147">
        <v>-10.70481338379518</v>
      </c>
      <c r="U13" s="147">
        <v>0.33688959583993372</v>
      </c>
      <c r="V13" s="148">
        <v>616.10439653091487</v>
      </c>
      <c r="W13" s="4" t="s">
        <v>202</v>
      </c>
      <c r="X13" s="4">
        <v>6</v>
      </c>
      <c r="Y13" s="4">
        <v>7</v>
      </c>
    </row>
    <row r="14" spans="1:28" x14ac:dyDescent="0.4">
      <c r="A14" s="140">
        <v>11</v>
      </c>
      <c r="B14" s="141">
        <v>8</v>
      </c>
      <c r="C14" s="142" t="s">
        <v>170</v>
      </c>
      <c r="D14" s="143" t="s">
        <v>76</v>
      </c>
      <c r="E14" s="142" t="s">
        <v>383</v>
      </c>
      <c r="F14" s="142" t="s">
        <v>191</v>
      </c>
      <c r="G14" s="144">
        <v>234</v>
      </c>
      <c r="H14" s="142" t="s">
        <v>232</v>
      </c>
      <c r="I14" s="145">
        <v>1.22</v>
      </c>
      <c r="J14" s="145">
        <v>1.08</v>
      </c>
      <c r="K14" s="145">
        <v>0.21</v>
      </c>
      <c r="L14" s="145">
        <v>19041892.699999999</v>
      </c>
      <c r="M14" s="145">
        <v>8893930.1699999999</v>
      </c>
      <c r="N14" s="95">
        <v>2</v>
      </c>
      <c r="O14" s="146">
        <v>0</v>
      </c>
      <c r="P14" s="146">
        <v>0</v>
      </c>
      <c r="Q14" s="146" t="s">
        <v>461</v>
      </c>
      <c r="R14" s="146">
        <v>2</v>
      </c>
      <c r="S14" s="147">
        <v>1111741.27125</v>
      </c>
      <c r="T14" s="147">
        <v>17.127989391443581</v>
      </c>
      <c r="U14" s="147">
        <v>8.348468497760804E-2</v>
      </c>
      <c r="V14" s="148">
        <v>232.26069037018965</v>
      </c>
      <c r="W14" s="4" t="s">
        <v>204</v>
      </c>
      <c r="X14" s="4">
        <v>13</v>
      </c>
      <c r="Y14" s="4">
        <v>10</v>
      </c>
    </row>
    <row r="15" spans="1:28" x14ac:dyDescent="0.4">
      <c r="A15" s="140">
        <v>12</v>
      </c>
      <c r="B15" s="141">
        <v>8</v>
      </c>
      <c r="C15" s="142" t="s">
        <v>170</v>
      </c>
      <c r="D15" s="143" t="s">
        <v>87</v>
      </c>
      <c r="E15" s="142" t="s">
        <v>384</v>
      </c>
      <c r="F15" s="142" t="s">
        <v>191</v>
      </c>
      <c r="G15" s="144">
        <v>20</v>
      </c>
      <c r="H15" s="142" t="s">
        <v>233</v>
      </c>
      <c r="I15" s="145">
        <v>1.3</v>
      </c>
      <c r="J15" s="145">
        <v>1.0900000000000001</v>
      </c>
      <c r="K15" s="145">
        <v>0.31</v>
      </c>
      <c r="L15" s="145">
        <v>3764708.94</v>
      </c>
      <c r="M15" s="145">
        <v>-6562076.1799999997</v>
      </c>
      <c r="N15" s="95">
        <v>2</v>
      </c>
      <c r="O15" s="146">
        <v>1</v>
      </c>
      <c r="P15" s="146">
        <v>1</v>
      </c>
      <c r="Q15" s="146">
        <v>4.5</v>
      </c>
      <c r="R15" s="146">
        <v>4</v>
      </c>
      <c r="S15" s="147">
        <v>-820259.52249999996</v>
      </c>
      <c r="T15" s="147">
        <v>-4.5896558793073936</v>
      </c>
      <c r="U15" s="147">
        <v>0.10861663086211182</v>
      </c>
      <c r="V15" s="148">
        <v>242.63398685228151</v>
      </c>
      <c r="W15" s="4" t="s">
        <v>206</v>
      </c>
      <c r="X15" s="4">
        <v>2</v>
      </c>
      <c r="Y15" s="4">
        <v>1</v>
      </c>
    </row>
    <row r="16" spans="1:28" x14ac:dyDescent="0.4">
      <c r="A16" s="140">
        <v>13</v>
      </c>
      <c r="B16" s="141">
        <v>8</v>
      </c>
      <c r="C16" s="142" t="s">
        <v>89</v>
      </c>
      <c r="D16" s="143" t="s">
        <v>37</v>
      </c>
      <c r="E16" s="142" t="s">
        <v>385</v>
      </c>
      <c r="F16" s="142" t="s">
        <v>192</v>
      </c>
      <c r="G16" s="144">
        <v>273</v>
      </c>
      <c r="H16" s="142" t="s">
        <v>228</v>
      </c>
      <c r="I16" s="145">
        <v>2.94</v>
      </c>
      <c r="J16" s="145">
        <v>2.61</v>
      </c>
      <c r="K16" s="145">
        <v>1.29</v>
      </c>
      <c r="L16" s="145">
        <v>219271448.96000001</v>
      </c>
      <c r="M16" s="145">
        <v>-34462991.479999997</v>
      </c>
      <c r="N16" s="95">
        <v>0</v>
      </c>
      <c r="O16" s="146">
        <v>1</v>
      </c>
      <c r="P16" s="146">
        <v>0</v>
      </c>
      <c r="Q16" s="146">
        <v>50.9</v>
      </c>
      <c r="R16" s="146">
        <v>1</v>
      </c>
      <c r="S16" s="147">
        <v>-4307873.9349999996</v>
      </c>
      <c r="T16" s="147">
        <v>-50.900154523672249</v>
      </c>
      <c r="U16" s="147">
        <v>0.41892523402151149</v>
      </c>
      <c r="V16" s="148">
        <v>2359.7874403788205</v>
      </c>
      <c r="W16" s="4" t="s">
        <v>201</v>
      </c>
      <c r="X16" s="4">
        <v>16</v>
      </c>
      <c r="Y16" s="4">
        <v>12</v>
      </c>
    </row>
    <row r="17" spans="1:25" x14ac:dyDescent="0.4">
      <c r="A17" s="140">
        <v>14</v>
      </c>
      <c r="B17" s="141">
        <v>8</v>
      </c>
      <c r="C17" s="142" t="s">
        <v>89</v>
      </c>
      <c r="D17" s="143" t="s">
        <v>38</v>
      </c>
      <c r="E17" s="142" t="s">
        <v>386</v>
      </c>
      <c r="F17" s="142" t="s">
        <v>191</v>
      </c>
      <c r="G17" s="144">
        <v>37</v>
      </c>
      <c r="H17" s="142" t="s">
        <v>229</v>
      </c>
      <c r="I17" s="145">
        <v>3.4</v>
      </c>
      <c r="J17" s="145">
        <v>3.1</v>
      </c>
      <c r="K17" s="145">
        <v>1.48</v>
      </c>
      <c r="L17" s="145">
        <v>38933546.82</v>
      </c>
      <c r="M17" s="145">
        <v>-14772537.84</v>
      </c>
      <c r="N17" s="95">
        <v>0</v>
      </c>
      <c r="O17" s="146">
        <v>1</v>
      </c>
      <c r="P17" s="146">
        <v>0</v>
      </c>
      <c r="Q17" s="146">
        <v>21</v>
      </c>
      <c r="R17" s="146">
        <v>1</v>
      </c>
      <c r="S17" s="147">
        <v>-1846567.23</v>
      </c>
      <c r="T17" s="147">
        <v>-21.084283413824039</v>
      </c>
      <c r="U17" s="147">
        <v>0.39512497485950782</v>
      </c>
      <c r="V17" s="148">
        <v>879.09923274927746</v>
      </c>
      <c r="W17" s="4" t="s">
        <v>202</v>
      </c>
      <c r="X17" s="4">
        <v>6</v>
      </c>
      <c r="Y17" s="4">
        <v>7</v>
      </c>
    </row>
    <row r="18" spans="1:25" x14ac:dyDescent="0.4">
      <c r="A18" s="140">
        <v>15</v>
      </c>
      <c r="B18" s="141">
        <v>8</v>
      </c>
      <c r="C18" s="142" t="s">
        <v>89</v>
      </c>
      <c r="D18" s="143" t="s">
        <v>40</v>
      </c>
      <c r="E18" s="142" t="s">
        <v>387</v>
      </c>
      <c r="F18" s="142" t="s">
        <v>191</v>
      </c>
      <c r="G18" s="144">
        <v>73</v>
      </c>
      <c r="H18" s="142" t="s">
        <v>296</v>
      </c>
      <c r="I18" s="145">
        <v>1.69</v>
      </c>
      <c r="J18" s="145">
        <v>1.49</v>
      </c>
      <c r="K18" s="145">
        <v>0.39</v>
      </c>
      <c r="L18" s="145">
        <v>18767025.57</v>
      </c>
      <c r="M18" s="145">
        <v>-11740174.85</v>
      </c>
      <c r="N18" s="95">
        <v>1</v>
      </c>
      <c r="O18" s="146">
        <v>1</v>
      </c>
      <c r="P18" s="146">
        <v>0</v>
      </c>
      <c r="Q18" s="146">
        <v>12.7</v>
      </c>
      <c r="R18" s="146">
        <v>2</v>
      </c>
      <c r="S18" s="147">
        <v>-1467521.85625</v>
      </c>
      <c r="T18" s="149">
        <v>-12.788242635074553</v>
      </c>
      <c r="U18" s="147">
        <v>0.13963480791555785</v>
      </c>
      <c r="V18" s="148">
        <v>262.10563497716515</v>
      </c>
      <c r="W18" s="4" t="s">
        <v>203</v>
      </c>
      <c r="X18" s="4">
        <v>9</v>
      </c>
      <c r="Y18" s="4">
        <v>9</v>
      </c>
    </row>
    <row r="19" spans="1:25" x14ac:dyDescent="0.4">
      <c r="A19" s="140">
        <v>16</v>
      </c>
      <c r="B19" s="141">
        <v>8</v>
      </c>
      <c r="C19" s="142" t="s">
        <v>89</v>
      </c>
      <c r="D19" s="143" t="s">
        <v>43</v>
      </c>
      <c r="E19" s="142" t="s">
        <v>388</v>
      </c>
      <c r="F19" s="142" t="s">
        <v>191</v>
      </c>
      <c r="G19" s="144">
        <v>125</v>
      </c>
      <c r="H19" s="142" t="s">
        <v>232</v>
      </c>
      <c r="I19" s="145">
        <v>4.33</v>
      </c>
      <c r="J19" s="145">
        <v>4</v>
      </c>
      <c r="K19" s="145">
        <v>0.82</v>
      </c>
      <c r="L19" s="145">
        <v>104829289.48</v>
      </c>
      <c r="M19" s="145">
        <v>-11136946.02</v>
      </c>
      <c r="N19" s="95">
        <v>0</v>
      </c>
      <c r="O19" s="146">
        <v>1</v>
      </c>
      <c r="P19" s="146">
        <v>0</v>
      </c>
      <c r="Q19" s="146">
        <v>75.3</v>
      </c>
      <c r="R19" s="146">
        <v>1</v>
      </c>
      <c r="S19" s="147">
        <v>-1392118.2524999999</v>
      </c>
      <c r="T19" s="149">
        <v>-75.302000596389718</v>
      </c>
      <c r="U19" s="147">
        <v>0.6577701762408088</v>
      </c>
      <c r="V19" s="148">
        <v>1206.6819702097291</v>
      </c>
      <c r="W19" s="4" t="s">
        <v>204</v>
      </c>
      <c r="X19" s="4">
        <v>13</v>
      </c>
      <c r="Y19" s="4">
        <v>10</v>
      </c>
    </row>
    <row r="20" spans="1:25" x14ac:dyDescent="0.4">
      <c r="A20" s="140">
        <v>17</v>
      </c>
      <c r="B20" s="141">
        <v>8</v>
      </c>
      <c r="C20" s="142" t="s">
        <v>89</v>
      </c>
      <c r="D20" s="143" t="s">
        <v>44</v>
      </c>
      <c r="E20" s="142" t="s">
        <v>389</v>
      </c>
      <c r="F20" s="142" t="s">
        <v>191</v>
      </c>
      <c r="G20" s="144">
        <v>41</v>
      </c>
      <c r="H20" s="142" t="s">
        <v>229</v>
      </c>
      <c r="I20" s="145">
        <v>4.26</v>
      </c>
      <c r="J20" s="145">
        <v>3.74</v>
      </c>
      <c r="K20" s="145">
        <v>1.61</v>
      </c>
      <c r="L20" s="145">
        <v>35721692.689999998</v>
      </c>
      <c r="M20" s="145">
        <v>-17067863.670000002</v>
      </c>
      <c r="N20" s="95">
        <v>0</v>
      </c>
      <c r="O20" s="146">
        <v>1</v>
      </c>
      <c r="P20" s="146">
        <v>0</v>
      </c>
      <c r="Q20" s="146">
        <v>16.7</v>
      </c>
      <c r="R20" s="146">
        <v>1</v>
      </c>
      <c r="S20" s="147">
        <v>-2133482.9587500002</v>
      </c>
      <c r="T20" s="147">
        <v>-16.743369120196398</v>
      </c>
      <c r="U20" s="147">
        <v>0.39647483158991731</v>
      </c>
      <c r="V20" s="148">
        <v>1025.6601783048122</v>
      </c>
      <c r="W20" s="4" t="s">
        <v>202</v>
      </c>
      <c r="X20" s="4">
        <v>6</v>
      </c>
      <c r="Y20" s="4">
        <v>6</v>
      </c>
    </row>
    <row r="21" spans="1:25" x14ac:dyDescent="0.4">
      <c r="A21" s="140">
        <v>18</v>
      </c>
      <c r="B21" s="141">
        <v>8</v>
      </c>
      <c r="C21" s="142" t="s">
        <v>89</v>
      </c>
      <c r="D21" s="143" t="s">
        <v>45</v>
      </c>
      <c r="E21" s="142" t="s">
        <v>390</v>
      </c>
      <c r="F21" s="142" t="s">
        <v>191</v>
      </c>
      <c r="G21" s="144">
        <v>52</v>
      </c>
      <c r="H21" s="142" t="s">
        <v>229</v>
      </c>
      <c r="I21" s="145">
        <v>5.2</v>
      </c>
      <c r="J21" s="145">
        <v>4.6100000000000003</v>
      </c>
      <c r="K21" s="145">
        <v>2.09</v>
      </c>
      <c r="L21" s="145">
        <v>50173275.32</v>
      </c>
      <c r="M21" s="145">
        <v>1518390.34</v>
      </c>
      <c r="N21" s="95">
        <v>0</v>
      </c>
      <c r="O21" s="146">
        <v>0</v>
      </c>
      <c r="P21" s="146">
        <v>0</v>
      </c>
      <c r="Q21" s="146" t="s">
        <v>461</v>
      </c>
      <c r="R21" s="146">
        <v>0</v>
      </c>
      <c r="S21" s="147">
        <v>189798.79250000001</v>
      </c>
      <c r="T21" s="147">
        <v>264.34981307902683</v>
      </c>
      <c r="U21" s="147">
        <v>0.54810610204324184</v>
      </c>
      <c r="V21" s="148">
        <v>1331.1385790088082</v>
      </c>
      <c r="W21" s="4" t="s">
        <v>202</v>
      </c>
      <c r="X21" s="4">
        <v>6</v>
      </c>
      <c r="Y21" s="4">
        <v>7</v>
      </c>
    </row>
    <row r="22" spans="1:25" x14ac:dyDescent="0.4">
      <c r="A22" s="140">
        <v>19</v>
      </c>
      <c r="B22" s="141">
        <v>8</v>
      </c>
      <c r="C22" s="142" t="s">
        <v>89</v>
      </c>
      <c r="D22" s="143" t="s">
        <v>46</v>
      </c>
      <c r="E22" s="142" t="s">
        <v>391</v>
      </c>
      <c r="F22" s="142" t="s">
        <v>191</v>
      </c>
      <c r="G22" s="144">
        <v>38</v>
      </c>
      <c r="H22" s="142" t="s">
        <v>229</v>
      </c>
      <c r="I22" s="145">
        <v>2.15</v>
      </c>
      <c r="J22" s="145">
        <v>1.98</v>
      </c>
      <c r="K22" s="145">
        <v>0.85</v>
      </c>
      <c r="L22" s="145">
        <v>23178904.870000001</v>
      </c>
      <c r="M22" s="145">
        <v>-12246109.18</v>
      </c>
      <c r="N22" s="95">
        <v>0</v>
      </c>
      <c r="O22" s="146">
        <v>1</v>
      </c>
      <c r="P22" s="146">
        <v>0</v>
      </c>
      <c r="Q22" s="146">
        <v>15.1</v>
      </c>
      <c r="R22" s="146">
        <v>1</v>
      </c>
      <c r="S22" s="147">
        <v>-1530763.6475</v>
      </c>
      <c r="T22" s="147">
        <v>-15.142053384828634</v>
      </c>
      <c r="U22" s="147">
        <v>0.28415112397179448</v>
      </c>
      <c r="V22" s="148">
        <v>583.29319215863916</v>
      </c>
      <c r="W22" s="4" t="s">
        <v>202</v>
      </c>
      <c r="X22" s="4">
        <v>6</v>
      </c>
      <c r="Y22" s="4">
        <v>6</v>
      </c>
    </row>
    <row r="23" spans="1:25" x14ac:dyDescent="0.4">
      <c r="A23" s="140">
        <v>20</v>
      </c>
      <c r="B23" s="141">
        <v>8</v>
      </c>
      <c r="C23" s="142" t="s">
        <v>89</v>
      </c>
      <c r="D23" s="143" t="s">
        <v>47</v>
      </c>
      <c r="E23" s="142" t="s">
        <v>392</v>
      </c>
      <c r="F23" s="142" t="s">
        <v>191</v>
      </c>
      <c r="G23" s="144">
        <v>32</v>
      </c>
      <c r="H23" s="142" t="s">
        <v>233</v>
      </c>
      <c r="I23" s="145">
        <v>1.53</v>
      </c>
      <c r="J23" s="145">
        <v>1.33</v>
      </c>
      <c r="K23" s="145">
        <v>0.25</v>
      </c>
      <c r="L23" s="145">
        <v>6241519.3899999997</v>
      </c>
      <c r="M23" s="145">
        <v>-9370127.7300000004</v>
      </c>
      <c r="N23" s="95">
        <v>1</v>
      </c>
      <c r="O23" s="146">
        <v>1</v>
      </c>
      <c r="P23" s="146">
        <v>1</v>
      </c>
      <c r="Q23" s="146">
        <v>5.3</v>
      </c>
      <c r="R23" s="146">
        <v>3</v>
      </c>
      <c r="S23" s="147">
        <v>-1171265.9662500001</v>
      </c>
      <c r="T23" s="147">
        <v>-5.3288660046899912</v>
      </c>
      <c r="U23" s="147">
        <v>0.12743399761628865</v>
      </c>
      <c r="V23" s="148">
        <v>444.10981855699441</v>
      </c>
      <c r="W23" s="4" t="s">
        <v>206</v>
      </c>
      <c r="X23" s="4">
        <v>2</v>
      </c>
      <c r="Y23" s="4">
        <v>2</v>
      </c>
    </row>
    <row r="24" spans="1:25" x14ac:dyDescent="0.4">
      <c r="A24" s="140">
        <v>21</v>
      </c>
      <c r="B24" s="141">
        <v>8</v>
      </c>
      <c r="C24" s="142" t="s">
        <v>127</v>
      </c>
      <c r="D24" s="143" t="s">
        <v>2</v>
      </c>
      <c r="E24" s="142" t="s">
        <v>393</v>
      </c>
      <c r="F24" s="142" t="s">
        <v>192</v>
      </c>
      <c r="G24" s="144">
        <v>558</v>
      </c>
      <c r="H24" s="142" t="s">
        <v>234</v>
      </c>
      <c r="I24" s="145">
        <v>2.38</v>
      </c>
      <c r="J24" s="145">
        <v>2.16</v>
      </c>
      <c r="K24" s="145">
        <v>0.76</v>
      </c>
      <c r="L24" s="145">
        <v>391857141.86000001</v>
      </c>
      <c r="M24" s="145">
        <v>550980630.00999999</v>
      </c>
      <c r="N24" s="95">
        <v>1</v>
      </c>
      <c r="O24" s="146">
        <v>0</v>
      </c>
      <c r="P24" s="146">
        <v>0</v>
      </c>
      <c r="Q24" s="146" t="s">
        <v>461</v>
      </c>
      <c r="R24" s="146">
        <v>1</v>
      </c>
      <c r="S24" s="147">
        <v>68872578.751249999</v>
      </c>
      <c r="T24" s="147">
        <v>5.6895959025330969</v>
      </c>
      <c r="U24" s="147">
        <v>0.43239267151645822</v>
      </c>
      <c r="V24" s="148">
        <v>3171.3915657170605</v>
      </c>
      <c r="W24" s="4" t="s">
        <v>201</v>
      </c>
      <c r="X24" s="4">
        <v>17</v>
      </c>
      <c r="Y24" s="4">
        <v>13</v>
      </c>
    </row>
    <row r="25" spans="1:25" x14ac:dyDescent="0.4">
      <c r="A25" s="140">
        <v>22</v>
      </c>
      <c r="B25" s="141">
        <v>8</v>
      </c>
      <c r="C25" s="142" t="s">
        <v>127</v>
      </c>
      <c r="D25" s="143" t="s">
        <v>27</v>
      </c>
      <c r="E25" s="142" t="s">
        <v>394</v>
      </c>
      <c r="F25" s="142" t="s">
        <v>191</v>
      </c>
      <c r="G25" s="144">
        <v>30</v>
      </c>
      <c r="H25" s="142" t="s">
        <v>230</v>
      </c>
      <c r="I25" s="145">
        <v>4.3</v>
      </c>
      <c r="J25" s="145">
        <v>4.12</v>
      </c>
      <c r="K25" s="145">
        <v>2.57</v>
      </c>
      <c r="L25" s="145">
        <v>41118850.719999999</v>
      </c>
      <c r="M25" s="145">
        <v>-10503277.859999999</v>
      </c>
      <c r="N25" s="95">
        <v>0</v>
      </c>
      <c r="O25" s="146">
        <v>1</v>
      </c>
      <c r="P25" s="146">
        <v>0</v>
      </c>
      <c r="Q25" s="146">
        <v>31.3</v>
      </c>
      <c r="R25" s="146">
        <v>1</v>
      </c>
      <c r="S25" s="147">
        <v>-1312909.7324999999</v>
      </c>
      <c r="T25" s="147">
        <v>-31.318871131911578</v>
      </c>
      <c r="U25" s="147">
        <v>0.57395142541155764</v>
      </c>
      <c r="V25" s="148">
        <v>1555.6465920096853</v>
      </c>
      <c r="W25" s="4" t="s">
        <v>202</v>
      </c>
      <c r="X25" s="4">
        <v>5</v>
      </c>
      <c r="Y25" s="4">
        <v>5</v>
      </c>
    </row>
    <row r="26" spans="1:25" x14ac:dyDescent="0.4">
      <c r="A26" s="140">
        <v>23</v>
      </c>
      <c r="B26" s="141">
        <v>8</v>
      </c>
      <c r="C26" s="142" t="s">
        <v>127</v>
      </c>
      <c r="D26" s="143" t="s">
        <v>28</v>
      </c>
      <c r="E26" s="142" t="s">
        <v>395</v>
      </c>
      <c r="F26" s="142" t="s">
        <v>191</v>
      </c>
      <c r="G26" s="144">
        <v>59</v>
      </c>
      <c r="H26" s="142" t="s">
        <v>229</v>
      </c>
      <c r="I26" s="145">
        <v>1.84</v>
      </c>
      <c r="J26" s="145">
        <v>1.62</v>
      </c>
      <c r="K26" s="145">
        <v>0.54</v>
      </c>
      <c r="L26" s="145">
        <v>33286191.030000001</v>
      </c>
      <c r="M26" s="145">
        <v>-3649442.96</v>
      </c>
      <c r="N26" s="95">
        <v>1</v>
      </c>
      <c r="O26" s="146">
        <v>1</v>
      </c>
      <c r="P26" s="146">
        <v>0</v>
      </c>
      <c r="Q26" s="146">
        <v>72.900000000000006</v>
      </c>
      <c r="R26" s="146">
        <v>2</v>
      </c>
      <c r="S26" s="147">
        <v>-456180.37</v>
      </c>
      <c r="T26" s="147">
        <v>-72.96717092407988</v>
      </c>
      <c r="U26" s="147">
        <v>0.30363515374795036</v>
      </c>
      <c r="V26" s="148">
        <v>547.2182388044979</v>
      </c>
      <c r="W26" s="4" t="s">
        <v>202</v>
      </c>
      <c r="X26" s="4">
        <v>6</v>
      </c>
      <c r="Y26" s="4">
        <v>8</v>
      </c>
    </row>
    <row r="27" spans="1:25" x14ac:dyDescent="0.4">
      <c r="A27" s="140">
        <v>24</v>
      </c>
      <c r="B27" s="141">
        <v>8</v>
      </c>
      <c r="C27" s="142" t="s">
        <v>127</v>
      </c>
      <c r="D27" s="143" t="s">
        <v>29</v>
      </c>
      <c r="E27" s="142" t="s">
        <v>396</v>
      </c>
      <c r="F27" s="142" t="s">
        <v>191</v>
      </c>
      <c r="G27" s="144">
        <v>34</v>
      </c>
      <c r="H27" s="142" t="s">
        <v>229</v>
      </c>
      <c r="I27" s="145">
        <v>2.9</v>
      </c>
      <c r="J27" s="145">
        <v>2.34</v>
      </c>
      <c r="K27" s="145">
        <v>1.0900000000000001</v>
      </c>
      <c r="L27" s="145">
        <v>37683256.719999999</v>
      </c>
      <c r="M27" s="145">
        <v>3301156.78</v>
      </c>
      <c r="N27" s="95">
        <v>0</v>
      </c>
      <c r="O27" s="146">
        <v>0</v>
      </c>
      <c r="P27" s="146">
        <v>0</v>
      </c>
      <c r="Q27" s="146" t="s">
        <v>461</v>
      </c>
      <c r="R27" s="146">
        <v>0</v>
      </c>
      <c r="S27" s="147">
        <v>412644.59749999997</v>
      </c>
      <c r="T27" s="147">
        <v>91.321337897801996</v>
      </c>
      <c r="U27" s="150">
        <v>0.45318363359484887</v>
      </c>
      <c r="V27" s="148">
        <v>891.36287065947579</v>
      </c>
      <c r="W27" s="4" t="s">
        <v>202</v>
      </c>
      <c r="X27" s="4">
        <v>6</v>
      </c>
      <c r="Y27" s="4">
        <v>7</v>
      </c>
    </row>
    <row r="28" spans="1:25" x14ac:dyDescent="0.4">
      <c r="A28" s="140">
        <v>25</v>
      </c>
      <c r="B28" s="141">
        <v>8</v>
      </c>
      <c r="C28" s="142" t="s">
        <v>127</v>
      </c>
      <c r="D28" s="143" t="s">
        <v>30</v>
      </c>
      <c r="E28" s="142" t="s">
        <v>397</v>
      </c>
      <c r="F28" s="142" t="s">
        <v>191</v>
      </c>
      <c r="G28" s="144">
        <v>20</v>
      </c>
      <c r="H28" s="142" t="s">
        <v>233</v>
      </c>
      <c r="I28" s="145">
        <v>1.29</v>
      </c>
      <c r="J28" s="145">
        <v>1.08</v>
      </c>
      <c r="K28" s="145">
        <v>0.18</v>
      </c>
      <c r="L28" s="145">
        <v>3255731.69</v>
      </c>
      <c r="M28" s="145">
        <v>-3037942.18</v>
      </c>
      <c r="N28" s="95">
        <v>2</v>
      </c>
      <c r="O28" s="146">
        <v>1</v>
      </c>
      <c r="P28" s="146">
        <v>0</v>
      </c>
      <c r="Q28" s="146">
        <v>8.5</v>
      </c>
      <c r="R28" s="146">
        <v>3</v>
      </c>
      <c r="S28" s="147">
        <v>-379742.77250000002</v>
      </c>
      <c r="T28" s="147">
        <v>-8.5735185124556903</v>
      </c>
      <c r="U28" s="150">
        <v>6.9243150233657166E-2</v>
      </c>
      <c r="V28" s="148">
        <v>278.52953118316367</v>
      </c>
      <c r="W28" s="4" t="s">
        <v>206</v>
      </c>
      <c r="X28" s="4">
        <v>2</v>
      </c>
      <c r="Y28" s="4">
        <v>2</v>
      </c>
    </row>
    <row r="29" spans="1:25" x14ac:dyDescent="0.4">
      <c r="A29" s="140">
        <v>26</v>
      </c>
      <c r="B29" s="141">
        <v>8</v>
      </c>
      <c r="C29" s="142" t="s">
        <v>127</v>
      </c>
      <c r="D29" s="143" t="s">
        <v>31</v>
      </c>
      <c r="E29" s="142" t="s">
        <v>398</v>
      </c>
      <c r="F29" s="142" t="s">
        <v>191</v>
      </c>
      <c r="G29" s="144">
        <v>30</v>
      </c>
      <c r="H29" s="142" t="s">
        <v>230</v>
      </c>
      <c r="I29" s="145">
        <v>3.1</v>
      </c>
      <c r="J29" s="145">
        <v>2.84</v>
      </c>
      <c r="K29" s="145">
        <v>0.96</v>
      </c>
      <c r="L29" s="145">
        <v>21892999.210000001</v>
      </c>
      <c r="M29" s="145">
        <v>-5428139.9800000004</v>
      </c>
      <c r="N29" s="95">
        <v>0</v>
      </c>
      <c r="O29" s="146">
        <v>1</v>
      </c>
      <c r="P29" s="146">
        <v>0</v>
      </c>
      <c r="Q29" s="146">
        <v>32.200000000000003</v>
      </c>
      <c r="R29" s="146">
        <v>1</v>
      </c>
      <c r="S29" s="147">
        <v>-678517.49750000006</v>
      </c>
      <c r="T29" s="147">
        <v>-32.265931668180741</v>
      </c>
      <c r="U29" s="150">
        <v>0.39330338126561559</v>
      </c>
      <c r="V29" s="148">
        <v>969.27432638243238</v>
      </c>
      <c r="W29" s="4" t="s">
        <v>202</v>
      </c>
      <c r="X29" s="4">
        <v>5</v>
      </c>
      <c r="Y29" s="4">
        <v>4</v>
      </c>
    </row>
    <row r="30" spans="1:25" x14ac:dyDescent="0.4">
      <c r="A30" s="140">
        <v>27</v>
      </c>
      <c r="B30" s="141">
        <v>8</v>
      </c>
      <c r="C30" s="142" t="s">
        <v>127</v>
      </c>
      <c r="D30" s="143" t="s">
        <v>32</v>
      </c>
      <c r="E30" s="142" t="s">
        <v>399</v>
      </c>
      <c r="F30" s="142" t="s">
        <v>191</v>
      </c>
      <c r="G30" s="144">
        <v>35</v>
      </c>
      <c r="H30" s="142" t="s">
        <v>230</v>
      </c>
      <c r="I30" s="145">
        <v>3.87</v>
      </c>
      <c r="J30" s="145">
        <v>3.52</v>
      </c>
      <c r="K30" s="145">
        <v>0.9</v>
      </c>
      <c r="L30" s="145">
        <v>33619199.409999996</v>
      </c>
      <c r="M30" s="145">
        <v>-14173614.390000001</v>
      </c>
      <c r="N30" s="95">
        <v>0</v>
      </c>
      <c r="O30" s="146">
        <v>1</v>
      </c>
      <c r="P30" s="146">
        <v>0</v>
      </c>
      <c r="Q30" s="146">
        <v>18.899999999999999</v>
      </c>
      <c r="R30" s="146">
        <v>1</v>
      </c>
      <c r="S30" s="147">
        <v>-1771701.7987500001</v>
      </c>
      <c r="T30" s="147">
        <v>-18.975653483966411</v>
      </c>
      <c r="U30" s="150">
        <v>0.49987062149619543</v>
      </c>
      <c r="V30" s="148">
        <v>1203.6087430187597</v>
      </c>
      <c r="W30" s="4" t="s">
        <v>202</v>
      </c>
      <c r="X30" s="4">
        <v>5</v>
      </c>
      <c r="Y30" s="4">
        <v>5</v>
      </c>
    </row>
    <row r="31" spans="1:25" x14ac:dyDescent="0.4">
      <c r="A31" s="140">
        <v>28</v>
      </c>
      <c r="B31" s="141">
        <v>8</v>
      </c>
      <c r="C31" s="142" t="s">
        <v>127</v>
      </c>
      <c r="D31" s="143" t="s">
        <v>33</v>
      </c>
      <c r="E31" s="142" t="s">
        <v>400</v>
      </c>
      <c r="F31" s="142" t="s">
        <v>191</v>
      </c>
      <c r="G31" s="144">
        <v>120</v>
      </c>
      <c r="H31" s="142" t="s">
        <v>232</v>
      </c>
      <c r="I31" s="145">
        <v>1.19</v>
      </c>
      <c r="J31" s="145">
        <v>1.06</v>
      </c>
      <c r="K31" s="145">
        <v>0.22</v>
      </c>
      <c r="L31" s="145">
        <v>19897251.170000002</v>
      </c>
      <c r="M31" s="145">
        <v>-31575739.27</v>
      </c>
      <c r="N31" s="95">
        <v>2</v>
      </c>
      <c r="O31" s="146">
        <v>1</v>
      </c>
      <c r="P31" s="146">
        <v>1</v>
      </c>
      <c r="Q31" s="146">
        <v>5</v>
      </c>
      <c r="R31" s="146">
        <v>4</v>
      </c>
      <c r="S31" s="147">
        <v>-3946967.4087499999</v>
      </c>
      <c r="T31" s="147">
        <v>-5.0411490923107056</v>
      </c>
      <c r="U31" s="150">
        <v>8.2558106229853129E-2</v>
      </c>
      <c r="V31" s="148">
        <v>179.06738156521115</v>
      </c>
      <c r="W31" s="4" t="s">
        <v>204</v>
      </c>
      <c r="X31" s="4">
        <v>13</v>
      </c>
      <c r="Y31" s="4">
        <v>10</v>
      </c>
    </row>
    <row r="32" spans="1:25" x14ac:dyDescent="0.4">
      <c r="A32" s="140">
        <v>29</v>
      </c>
      <c r="B32" s="141">
        <v>8</v>
      </c>
      <c r="C32" s="142" t="s">
        <v>127</v>
      </c>
      <c r="D32" s="143" t="s">
        <v>34</v>
      </c>
      <c r="E32" s="142" t="s">
        <v>401</v>
      </c>
      <c r="F32" s="142" t="s">
        <v>191</v>
      </c>
      <c r="G32" s="144">
        <v>32</v>
      </c>
      <c r="H32" s="142" t="s">
        <v>230</v>
      </c>
      <c r="I32" s="145">
        <v>1.63</v>
      </c>
      <c r="J32" s="145">
        <v>1.48</v>
      </c>
      <c r="K32" s="145">
        <v>0.6</v>
      </c>
      <c r="L32" s="145">
        <v>11336276.16</v>
      </c>
      <c r="M32" s="145">
        <v>-4541967.66</v>
      </c>
      <c r="N32" s="95">
        <v>1</v>
      </c>
      <c r="O32" s="146">
        <v>1</v>
      </c>
      <c r="P32" s="146">
        <v>0</v>
      </c>
      <c r="Q32" s="146">
        <v>19.899999999999999</v>
      </c>
      <c r="R32" s="146">
        <v>2</v>
      </c>
      <c r="S32" s="147">
        <v>-567745.95750000002</v>
      </c>
      <c r="T32" s="147">
        <v>-19.967163147964818</v>
      </c>
      <c r="U32" s="150">
        <v>0.18498762681833292</v>
      </c>
      <c r="V32" s="148">
        <v>328.34026994149337</v>
      </c>
      <c r="W32" s="4" t="s">
        <v>202</v>
      </c>
      <c r="X32" s="4">
        <v>5</v>
      </c>
      <c r="Y32" s="4">
        <v>6</v>
      </c>
    </row>
    <row r="33" spans="1:25" x14ac:dyDescent="0.4">
      <c r="A33" s="140">
        <v>30</v>
      </c>
      <c r="B33" s="141">
        <v>8</v>
      </c>
      <c r="C33" s="142" t="s">
        <v>127</v>
      </c>
      <c r="D33" s="143" t="s">
        <v>35</v>
      </c>
      <c r="E33" s="142" t="s">
        <v>402</v>
      </c>
      <c r="F33" s="142" t="s">
        <v>191</v>
      </c>
      <c r="G33" s="144">
        <v>40</v>
      </c>
      <c r="H33" s="142" t="s">
        <v>230</v>
      </c>
      <c r="I33" s="145">
        <v>1.61</v>
      </c>
      <c r="J33" s="145">
        <v>1.45</v>
      </c>
      <c r="K33" s="145">
        <v>0.23</v>
      </c>
      <c r="L33" s="145">
        <v>13997394.869999999</v>
      </c>
      <c r="M33" s="145">
        <v>-8465525.0899999999</v>
      </c>
      <c r="N33" s="95">
        <v>1</v>
      </c>
      <c r="O33" s="146">
        <v>1</v>
      </c>
      <c r="P33" s="146">
        <v>0</v>
      </c>
      <c r="Q33" s="146">
        <v>13.2</v>
      </c>
      <c r="R33" s="146">
        <v>2</v>
      </c>
      <c r="S33" s="147">
        <v>-1058190.63625</v>
      </c>
      <c r="T33" s="147">
        <v>-13.227668428066757</v>
      </c>
      <c r="U33" s="150">
        <v>0.19933042883051841</v>
      </c>
      <c r="V33" s="148">
        <v>558.86747863930361</v>
      </c>
      <c r="W33" s="4" t="s">
        <v>202</v>
      </c>
      <c r="X33" s="4">
        <v>5</v>
      </c>
      <c r="Y33" s="4">
        <v>6</v>
      </c>
    </row>
    <row r="34" spans="1:25" x14ac:dyDescent="0.4">
      <c r="A34" s="140">
        <v>31</v>
      </c>
      <c r="B34" s="141">
        <v>8</v>
      </c>
      <c r="C34" s="142" t="s">
        <v>127</v>
      </c>
      <c r="D34" s="143" t="s">
        <v>36</v>
      </c>
      <c r="E34" s="142" t="s">
        <v>403</v>
      </c>
      <c r="F34" s="142" t="s">
        <v>191</v>
      </c>
      <c r="G34" s="144">
        <v>40</v>
      </c>
      <c r="H34" s="142" t="s">
        <v>229</v>
      </c>
      <c r="I34" s="145">
        <v>1.1000000000000001</v>
      </c>
      <c r="J34" s="145">
        <v>0.96</v>
      </c>
      <c r="K34" s="145">
        <v>0.25</v>
      </c>
      <c r="L34" s="145">
        <v>3118414.76</v>
      </c>
      <c r="M34" s="145">
        <v>-2772869.52</v>
      </c>
      <c r="N34" s="95">
        <v>3</v>
      </c>
      <c r="O34" s="146">
        <v>1</v>
      </c>
      <c r="P34" s="146">
        <v>0</v>
      </c>
      <c r="Q34" s="146">
        <v>8.9</v>
      </c>
      <c r="R34" s="146">
        <v>4</v>
      </c>
      <c r="S34" s="147">
        <v>-346608.69</v>
      </c>
      <c r="T34" s="147">
        <v>-8.9969318426494151</v>
      </c>
      <c r="U34" s="150">
        <v>3.4878172373771096E-2</v>
      </c>
      <c r="V34" s="148">
        <v>74.150868148852695</v>
      </c>
      <c r="W34" s="4" t="s">
        <v>202</v>
      </c>
      <c r="X34" s="4">
        <v>6</v>
      </c>
      <c r="Y34" s="4">
        <v>7</v>
      </c>
    </row>
    <row r="35" spans="1:25" x14ac:dyDescent="0.4">
      <c r="A35" s="140">
        <v>32</v>
      </c>
      <c r="B35" s="141">
        <v>8</v>
      </c>
      <c r="C35" s="142" t="s">
        <v>127</v>
      </c>
      <c r="D35" s="143" t="s">
        <v>73</v>
      </c>
      <c r="E35" s="142" t="s">
        <v>404</v>
      </c>
      <c r="F35" s="142" t="s">
        <v>191</v>
      </c>
      <c r="G35" s="144">
        <v>60</v>
      </c>
      <c r="H35" s="142" t="s">
        <v>235</v>
      </c>
      <c r="I35" s="145">
        <v>1.52</v>
      </c>
      <c r="J35" s="145">
        <v>1.4</v>
      </c>
      <c r="K35" s="145">
        <v>0.53</v>
      </c>
      <c r="L35" s="145">
        <v>26922784.170000002</v>
      </c>
      <c r="M35" s="145">
        <v>-5267880.82</v>
      </c>
      <c r="N35" s="95">
        <v>1</v>
      </c>
      <c r="O35" s="146">
        <v>1</v>
      </c>
      <c r="P35" s="146">
        <v>0</v>
      </c>
      <c r="Q35" s="146">
        <v>40.799999999999997</v>
      </c>
      <c r="R35" s="146">
        <v>2</v>
      </c>
      <c r="S35" s="147">
        <v>-658485.10250000004</v>
      </c>
      <c r="T35" s="147">
        <v>-40.885942700579172</v>
      </c>
      <c r="U35" s="150">
        <v>0.19839125074786845</v>
      </c>
      <c r="V35" s="148">
        <v>520.82069467819633</v>
      </c>
      <c r="W35" s="4" t="s">
        <v>204</v>
      </c>
      <c r="X35" s="4">
        <v>12</v>
      </c>
      <c r="Y35" s="4">
        <v>8</v>
      </c>
    </row>
    <row r="36" spans="1:25" x14ac:dyDescent="0.4">
      <c r="A36" s="140">
        <v>33</v>
      </c>
      <c r="B36" s="141">
        <v>8</v>
      </c>
      <c r="C36" s="142" t="s">
        <v>127</v>
      </c>
      <c r="D36" s="143" t="s">
        <v>77</v>
      </c>
      <c r="E36" s="142" t="s">
        <v>405</v>
      </c>
      <c r="F36" s="142" t="s">
        <v>191</v>
      </c>
      <c r="G36" s="144">
        <v>32</v>
      </c>
      <c r="H36" s="142" t="s">
        <v>229</v>
      </c>
      <c r="I36" s="145">
        <v>4.3600000000000003</v>
      </c>
      <c r="J36" s="145">
        <v>4.04</v>
      </c>
      <c r="K36" s="145">
        <v>2.66</v>
      </c>
      <c r="L36" s="145">
        <v>40608028.219999999</v>
      </c>
      <c r="M36" s="145">
        <v>-14123596.550000001</v>
      </c>
      <c r="N36" s="95">
        <v>0</v>
      </c>
      <c r="O36" s="146">
        <v>1</v>
      </c>
      <c r="P36" s="146">
        <v>0</v>
      </c>
      <c r="Q36" s="146">
        <v>23</v>
      </c>
      <c r="R36" s="146">
        <v>1</v>
      </c>
      <c r="S36" s="147">
        <v>-1765449.5687500001</v>
      </c>
      <c r="T36" s="147">
        <v>-23.001522636951844</v>
      </c>
      <c r="U36" s="150">
        <v>0.53354496107269223</v>
      </c>
      <c r="V36" s="148">
        <v>1194.2132754970003</v>
      </c>
      <c r="W36" s="4" t="s">
        <v>202</v>
      </c>
      <c r="X36" s="4">
        <v>6</v>
      </c>
      <c r="Y36" s="4">
        <v>6</v>
      </c>
    </row>
    <row r="37" spans="1:25" x14ac:dyDescent="0.4">
      <c r="A37" s="140">
        <v>34</v>
      </c>
      <c r="B37" s="141">
        <v>8</v>
      </c>
      <c r="C37" s="142" t="s">
        <v>127</v>
      </c>
      <c r="D37" s="143" t="s">
        <v>86</v>
      </c>
      <c r="E37" s="142" t="s">
        <v>406</v>
      </c>
      <c r="F37" s="142" t="s">
        <v>191</v>
      </c>
      <c r="G37" s="144">
        <v>30</v>
      </c>
      <c r="H37" s="142" t="s">
        <v>230</v>
      </c>
      <c r="I37" s="145">
        <v>1.98</v>
      </c>
      <c r="J37" s="145">
        <v>1.64</v>
      </c>
      <c r="K37" s="145">
        <v>0.6</v>
      </c>
      <c r="L37" s="145">
        <v>12943731.34</v>
      </c>
      <c r="M37" s="145">
        <v>-6426481.2000000002</v>
      </c>
      <c r="N37" s="95">
        <v>1</v>
      </c>
      <c r="O37" s="146">
        <v>1</v>
      </c>
      <c r="P37" s="146">
        <v>0</v>
      </c>
      <c r="Q37" s="146">
        <v>16.100000000000001</v>
      </c>
      <c r="R37" s="146">
        <v>2</v>
      </c>
      <c r="S37" s="147">
        <v>-803310.15</v>
      </c>
      <c r="T37" s="147">
        <v>-16.112993642617361</v>
      </c>
      <c r="U37" s="150">
        <v>0.24340037338670567</v>
      </c>
      <c r="V37" s="148">
        <v>517.99789258844248</v>
      </c>
      <c r="W37" s="4" t="s">
        <v>202</v>
      </c>
      <c r="X37" s="4">
        <v>5</v>
      </c>
      <c r="Y37" s="4">
        <v>3</v>
      </c>
    </row>
    <row r="38" spans="1:25" x14ac:dyDescent="0.4">
      <c r="A38" s="140">
        <v>35</v>
      </c>
      <c r="B38" s="141">
        <v>8</v>
      </c>
      <c r="C38" s="142" t="s">
        <v>152</v>
      </c>
      <c r="D38" s="143" t="s">
        <v>4</v>
      </c>
      <c r="E38" s="142" t="s">
        <v>407</v>
      </c>
      <c r="F38" s="142" t="s">
        <v>190</v>
      </c>
      <c r="G38" s="144">
        <v>907</v>
      </c>
      <c r="H38" s="142" t="s">
        <v>236</v>
      </c>
      <c r="I38" s="145">
        <v>5.24</v>
      </c>
      <c r="J38" s="145">
        <v>4.8099999999999996</v>
      </c>
      <c r="K38" s="145">
        <v>0.64</v>
      </c>
      <c r="L38" s="145">
        <v>1172567359.6199999</v>
      </c>
      <c r="M38" s="145">
        <v>430033337.02999997</v>
      </c>
      <c r="N38" s="95">
        <v>1</v>
      </c>
      <c r="O38" s="146">
        <v>0</v>
      </c>
      <c r="P38" s="146">
        <v>0</v>
      </c>
      <c r="Q38" s="146" t="s">
        <v>461</v>
      </c>
      <c r="R38" s="146">
        <v>1</v>
      </c>
      <c r="S38" s="147">
        <v>53754167.128749996</v>
      </c>
      <c r="T38" s="147">
        <v>21.813515532879709</v>
      </c>
      <c r="U38" s="150">
        <v>0.64649782653645715</v>
      </c>
      <c r="V38" s="148">
        <v>6042.4174445520875</v>
      </c>
      <c r="W38" s="4" t="s">
        <v>207</v>
      </c>
      <c r="X38" s="4">
        <v>19</v>
      </c>
      <c r="Y38" s="4">
        <v>14</v>
      </c>
    </row>
    <row r="39" spans="1:25" x14ac:dyDescent="0.4">
      <c r="A39" s="140">
        <v>36</v>
      </c>
      <c r="B39" s="141">
        <v>8</v>
      </c>
      <c r="C39" s="142" t="s">
        <v>152</v>
      </c>
      <c r="D39" s="143" t="s">
        <v>48</v>
      </c>
      <c r="E39" s="142" t="s">
        <v>408</v>
      </c>
      <c r="F39" s="142" t="s">
        <v>191</v>
      </c>
      <c r="G39" s="144">
        <v>40</v>
      </c>
      <c r="H39" s="142" t="s">
        <v>229</v>
      </c>
      <c r="I39" s="145">
        <v>6.83</v>
      </c>
      <c r="J39" s="145">
        <v>6.51</v>
      </c>
      <c r="K39" s="145">
        <v>4.75</v>
      </c>
      <c r="L39" s="145">
        <v>66269126.329999998</v>
      </c>
      <c r="M39" s="145">
        <v>4454194.74</v>
      </c>
      <c r="N39" s="95">
        <v>0</v>
      </c>
      <c r="O39" s="146">
        <v>0</v>
      </c>
      <c r="P39" s="146">
        <v>0</v>
      </c>
      <c r="Q39" s="146" t="s">
        <v>461</v>
      </c>
      <c r="R39" s="146">
        <v>0</v>
      </c>
      <c r="S39" s="147">
        <v>556774.34250000003</v>
      </c>
      <c r="T39" s="147">
        <v>119.02331208805656</v>
      </c>
      <c r="U39" s="150">
        <v>0.75387791239332236</v>
      </c>
      <c r="V39" s="148">
        <v>1387.0217742475616</v>
      </c>
      <c r="W39" s="4" t="s">
        <v>202</v>
      </c>
      <c r="X39" s="4">
        <v>6</v>
      </c>
      <c r="Y39" s="4">
        <v>6</v>
      </c>
    </row>
    <row r="40" spans="1:25" x14ac:dyDescent="0.4">
      <c r="A40" s="140">
        <v>37</v>
      </c>
      <c r="B40" s="141">
        <v>8</v>
      </c>
      <c r="C40" s="142" t="s">
        <v>152</v>
      </c>
      <c r="D40" s="143" t="s">
        <v>49</v>
      </c>
      <c r="E40" s="142" t="s">
        <v>409</v>
      </c>
      <c r="F40" s="142" t="s">
        <v>191</v>
      </c>
      <c r="G40" s="144">
        <v>39</v>
      </c>
      <c r="H40" s="142" t="s">
        <v>230</v>
      </c>
      <c r="I40" s="145">
        <v>5.79</v>
      </c>
      <c r="J40" s="145">
        <v>5.5</v>
      </c>
      <c r="K40" s="145">
        <v>3.2</v>
      </c>
      <c r="L40" s="145">
        <v>35667129.439999998</v>
      </c>
      <c r="M40" s="145">
        <v>-3223425.15</v>
      </c>
      <c r="N40" s="95">
        <v>0</v>
      </c>
      <c r="O40" s="146">
        <v>1</v>
      </c>
      <c r="P40" s="146">
        <v>0</v>
      </c>
      <c r="Q40" s="146">
        <v>88.5</v>
      </c>
      <c r="R40" s="146">
        <v>1</v>
      </c>
      <c r="S40" s="147">
        <v>-402928.14374999999</v>
      </c>
      <c r="T40" s="147">
        <v>-88.519826657057635</v>
      </c>
      <c r="U40" s="150">
        <v>0.55434122367300742</v>
      </c>
      <c r="V40" s="148">
        <v>1085.8565299722957</v>
      </c>
      <c r="W40" s="4" t="s">
        <v>202</v>
      </c>
      <c r="X40" s="4">
        <v>5</v>
      </c>
      <c r="Y40" s="4">
        <v>4</v>
      </c>
    </row>
    <row r="41" spans="1:25" x14ac:dyDescent="0.4">
      <c r="A41" s="140">
        <v>38</v>
      </c>
      <c r="B41" s="141">
        <v>8</v>
      </c>
      <c r="C41" s="142" t="s">
        <v>152</v>
      </c>
      <c r="D41" s="143" t="s">
        <v>50</v>
      </c>
      <c r="E41" s="142" t="s">
        <v>410</v>
      </c>
      <c r="F41" s="142" t="s">
        <v>191</v>
      </c>
      <c r="G41" s="144">
        <v>90</v>
      </c>
      <c r="H41" s="142" t="s">
        <v>231</v>
      </c>
      <c r="I41" s="145">
        <v>2.46</v>
      </c>
      <c r="J41" s="145">
        <v>2.0499999999999998</v>
      </c>
      <c r="K41" s="145">
        <v>0.49</v>
      </c>
      <c r="L41" s="145">
        <v>73643464.400000006</v>
      </c>
      <c r="M41" s="145">
        <v>55021125.740000002</v>
      </c>
      <c r="N41" s="95">
        <v>1</v>
      </c>
      <c r="O41" s="146">
        <v>0</v>
      </c>
      <c r="P41" s="146">
        <v>0</v>
      </c>
      <c r="Q41" s="146" t="s">
        <v>461</v>
      </c>
      <c r="R41" s="146">
        <v>1</v>
      </c>
      <c r="S41" s="147">
        <v>6877640.7175000003</v>
      </c>
      <c r="T41" s="147">
        <v>10.707663779617898</v>
      </c>
      <c r="U41" s="150">
        <v>0.44382444189373554</v>
      </c>
      <c r="V41" s="148">
        <v>916.0204540083339</v>
      </c>
      <c r="W41" s="4" t="s">
        <v>203</v>
      </c>
      <c r="X41" s="4">
        <v>10</v>
      </c>
      <c r="Y41" s="4">
        <v>9</v>
      </c>
    </row>
    <row r="42" spans="1:25" x14ac:dyDescent="0.4">
      <c r="A42" s="140">
        <v>39</v>
      </c>
      <c r="B42" s="141">
        <v>8</v>
      </c>
      <c r="C42" s="142" t="s">
        <v>152</v>
      </c>
      <c r="D42" s="143" t="s">
        <v>51</v>
      </c>
      <c r="E42" s="142" t="s">
        <v>411</v>
      </c>
      <c r="F42" s="142" t="s">
        <v>191</v>
      </c>
      <c r="G42" s="144">
        <v>107</v>
      </c>
      <c r="H42" s="142" t="s">
        <v>232</v>
      </c>
      <c r="I42" s="145">
        <v>2.78</v>
      </c>
      <c r="J42" s="145">
        <v>2.5</v>
      </c>
      <c r="K42" s="145">
        <v>0.79</v>
      </c>
      <c r="L42" s="145">
        <v>46250229.670000002</v>
      </c>
      <c r="M42" s="145">
        <v>-9554761.6500000004</v>
      </c>
      <c r="N42" s="95">
        <v>1</v>
      </c>
      <c r="O42" s="146">
        <v>1</v>
      </c>
      <c r="P42" s="146">
        <v>0</v>
      </c>
      <c r="Q42" s="146">
        <v>38.700000000000003</v>
      </c>
      <c r="R42" s="146">
        <v>2</v>
      </c>
      <c r="S42" s="147">
        <v>-1194345.20625</v>
      </c>
      <c r="T42" s="147">
        <v>-38.724339854150102</v>
      </c>
      <c r="U42" s="150">
        <v>0.31685887553062397</v>
      </c>
      <c r="V42" s="148">
        <v>882.26755312654996</v>
      </c>
      <c r="W42" s="4" t="s">
        <v>204</v>
      </c>
      <c r="X42" s="4">
        <v>13</v>
      </c>
      <c r="Y42" s="4">
        <v>9</v>
      </c>
    </row>
    <row r="43" spans="1:25" x14ac:dyDescent="0.4">
      <c r="A43" s="140">
        <v>40</v>
      </c>
      <c r="B43" s="141">
        <v>8</v>
      </c>
      <c r="C43" s="142" t="s">
        <v>152</v>
      </c>
      <c r="D43" s="143" t="s">
        <v>52</v>
      </c>
      <c r="E43" s="142" t="s">
        <v>412</v>
      </c>
      <c r="F43" s="142" t="s">
        <v>191</v>
      </c>
      <c r="G43" s="144">
        <v>43</v>
      </c>
      <c r="H43" s="142" t="s">
        <v>229</v>
      </c>
      <c r="I43" s="145">
        <v>2.98</v>
      </c>
      <c r="J43" s="145">
        <v>2.63</v>
      </c>
      <c r="K43" s="145">
        <v>0.62</v>
      </c>
      <c r="L43" s="145">
        <v>25423571.27</v>
      </c>
      <c r="M43" s="145">
        <v>-10728714.869999999</v>
      </c>
      <c r="N43" s="95">
        <v>1</v>
      </c>
      <c r="O43" s="146">
        <v>1</v>
      </c>
      <c r="P43" s="146">
        <v>0</v>
      </c>
      <c r="Q43" s="146">
        <v>18.899999999999999</v>
      </c>
      <c r="R43" s="146">
        <v>2</v>
      </c>
      <c r="S43" s="147">
        <v>-1341089.3587499999</v>
      </c>
      <c r="T43" s="147">
        <v>-18.95740287857981</v>
      </c>
      <c r="U43" s="150">
        <v>0.27784931092583731</v>
      </c>
      <c r="V43" s="148">
        <v>483.03481219007085</v>
      </c>
      <c r="W43" s="4" t="s">
        <v>202</v>
      </c>
      <c r="X43" s="4">
        <v>6</v>
      </c>
      <c r="Y43" s="4">
        <v>6</v>
      </c>
    </row>
    <row r="44" spans="1:25" x14ac:dyDescent="0.4">
      <c r="A44" s="140">
        <v>41</v>
      </c>
      <c r="B44" s="141">
        <v>8</v>
      </c>
      <c r="C44" s="142" t="s">
        <v>152</v>
      </c>
      <c r="D44" s="143" t="s">
        <v>53</v>
      </c>
      <c r="E44" s="142" t="s">
        <v>413</v>
      </c>
      <c r="F44" s="142" t="s">
        <v>191</v>
      </c>
      <c r="G44" s="144">
        <v>15</v>
      </c>
      <c r="H44" s="142" t="s">
        <v>233</v>
      </c>
      <c r="I44" s="145">
        <v>3.24</v>
      </c>
      <c r="J44" s="145">
        <v>3.03</v>
      </c>
      <c r="K44" s="145">
        <v>1.63</v>
      </c>
      <c r="L44" s="145">
        <v>13345923.029999999</v>
      </c>
      <c r="M44" s="145">
        <v>-8846454.3499999996</v>
      </c>
      <c r="N44" s="95">
        <v>0</v>
      </c>
      <c r="O44" s="146">
        <v>1</v>
      </c>
      <c r="P44" s="146">
        <v>0</v>
      </c>
      <c r="Q44" s="146">
        <v>12</v>
      </c>
      <c r="R44" s="146">
        <v>1</v>
      </c>
      <c r="S44" s="147">
        <v>-1105806.79375</v>
      </c>
      <c r="T44" s="147">
        <v>-12.068946497191838</v>
      </c>
      <c r="U44" s="150">
        <v>0.31331075211982728</v>
      </c>
      <c r="V44" s="148">
        <v>896.48169745415464</v>
      </c>
      <c r="W44" s="4" t="s">
        <v>206</v>
      </c>
      <c r="X44" s="4">
        <v>2</v>
      </c>
      <c r="Y44" s="4">
        <v>1</v>
      </c>
    </row>
    <row r="45" spans="1:25" x14ac:dyDescent="0.4">
      <c r="A45" s="140">
        <v>42</v>
      </c>
      <c r="B45" s="141">
        <v>8</v>
      </c>
      <c r="C45" s="142" t="s">
        <v>152</v>
      </c>
      <c r="D45" s="143" t="s">
        <v>54</v>
      </c>
      <c r="E45" s="142" t="s">
        <v>414</v>
      </c>
      <c r="F45" s="142" t="s">
        <v>192</v>
      </c>
      <c r="G45" s="144">
        <v>264</v>
      </c>
      <c r="H45" s="142" t="s">
        <v>237</v>
      </c>
      <c r="I45" s="145">
        <v>3.86</v>
      </c>
      <c r="J45" s="145">
        <v>3.58</v>
      </c>
      <c r="K45" s="145">
        <v>0.68</v>
      </c>
      <c r="L45" s="145">
        <v>209660550.75</v>
      </c>
      <c r="M45" s="145">
        <v>28276247.440000001</v>
      </c>
      <c r="N45" s="95">
        <v>1</v>
      </c>
      <c r="O45" s="146">
        <v>0</v>
      </c>
      <c r="P45" s="146">
        <v>0</v>
      </c>
      <c r="Q45" s="146" t="s">
        <v>461</v>
      </c>
      <c r="R45" s="146">
        <v>1</v>
      </c>
      <c r="S45" s="147">
        <v>3534530.93</v>
      </c>
      <c r="T45" s="147">
        <v>59.31778640567731</v>
      </c>
      <c r="U45" s="150">
        <v>0.49150998024229087</v>
      </c>
      <c r="V45" s="148">
        <v>1659.8230673316709</v>
      </c>
      <c r="W45" s="4" t="s">
        <v>208</v>
      </c>
      <c r="X45" s="4">
        <v>15</v>
      </c>
      <c r="Y45" s="4">
        <v>12</v>
      </c>
    </row>
    <row r="46" spans="1:25" x14ac:dyDescent="0.4">
      <c r="A46" s="140">
        <v>43</v>
      </c>
      <c r="B46" s="141">
        <v>8</v>
      </c>
      <c r="C46" s="142" t="s">
        <v>152</v>
      </c>
      <c r="D46" s="143" t="s">
        <v>55</v>
      </c>
      <c r="E46" s="142" t="s">
        <v>415</v>
      </c>
      <c r="F46" s="142" t="s">
        <v>191</v>
      </c>
      <c r="G46" s="144">
        <v>40</v>
      </c>
      <c r="H46" s="142" t="s">
        <v>229</v>
      </c>
      <c r="I46" s="145">
        <v>5.48</v>
      </c>
      <c r="J46" s="145">
        <v>5.12</v>
      </c>
      <c r="K46" s="145">
        <v>2.6</v>
      </c>
      <c r="L46" s="145">
        <v>52664373.609999999</v>
      </c>
      <c r="M46" s="145">
        <v>-6938390.7699999996</v>
      </c>
      <c r="N46" s="95">
        <v>0</v>
      </c>
      <c r="O46" s="146">
        <v>1</v>
      </c>
      <c r="P46" s="146">
        <v>0</v>
      </c>
      <c r="Q46" s="146">
        <v>60.7</v>
      </c>
      <c r="R46" s="146">
        <v>1</v>
      </c>
      <c r="S46" s="147">
        <v>-867298.84624999994</v>
      </c>
      <c r="T46" s="147">
        <v>-60.722291788705355</v>
      </c>
      <c r="U46" s="150">
        <v>0.6643659051656855</v>
      </c>
      <c r="V46" s="148">
        <v>1312.9331274930196</v>
      </c>
      <c r="W46" s="4" t="s">
        <v>202</v>
      </c>
      <c r="X46" s="4">
        <v>6</v>
      </c>
      <c r="Y46" s="4">
        <v>7</v>
      </c>
    </row>
    <row r="47" spans="1:25" x14ac:dyDescent="0.4">
      <c r="A47" s="140">
        <v>44</v>
      </c>
      <c r="B47" s="141">
        <v>8</v>
      </c>
      <c r="C47" s="142" t="s">
        <v>152</v>
      </c>
      <c r="D47" s="143" t="s">
        <v>56</v>
      </c>
      <c r="E47" s="142" t="s">
        <v>416</v>
      </c>
      <c r="F47" s="142" t="s">
        <v>191</v>
      </c>
      <c r="G47" s="144">
        <v>82</v>
      </c>
      <c r="H47" s="142" t="s">
        <v>231</v>
      </c>
      <c r="I47" s="145">
        <v>2.75</v>
      </c>
      <c r="J47" s="145">
        <v>2.56</v>
      </c>
      <c r="K47" s="145">
        <v>0.65</v>
      </c>
      <c r="L47" s="145">
        <v>48961467.109999999</v>
      </c>
      <c r="M47" s="145">
        <v>-4375820.72</v>
      </c>
      <c r="N47" s="95">
        <v>1</v>
      </c>
      <c r="O47" s="146">
        <v>1</v>
      </c>
      <c r="P47" s="146">
        <v>0</v>
      </c>
      <c r="Q47" s="146">
        <v>89.5</v>
      </c>
      <c r="R47" s="146">
        <v>2</v>
      </c>
      <c r="S47" s="147">
        <v>-546977.59</v>
      </c>
      <c r="T47" s="147">
        <v>-89.512747880585025</v>
      </c>
      <c r="U47" s="150">
        <v>0.31557270426077538</v>
      </c>
      <c r="V47" s="148">
        <v>689.63698109752659</v>
      </c>
      <c r="W47" s="4" t="s">
        <v>203</v>
      </c>
      <c r="X47" s="4">
        <v>10</v>
      </c>
      <c r="Y47" s="4">
        <v>9</v>
      </c>
    </row>
    <row r="48" spans="1:25" x14ac:dyDescent="0.4">
      <c r="A48" s="140">
        <v>45</v>
      </c>
      <c r="B48" s="141">
        <v>8</v>
      </c>
      <c r="C48" s="142" t="s">
        <v>152</v>
      </c>
      <c r="D48" s="143" t="s">
        <v>57</v>
      </c>
      <c r="E48" s="142" t="s">
        <v>417</v>
      </c>
      <c r="F48" s="142" t="s">
        <v>191</v>
      </c>
      <c r="G48" s="144">
        <v>82</v>
      </c>
      <c r="H48" s="142" t="s">
        <v>231</v>
      </c>
      <c r="I48" s="145">
        <v>2.0699999999999998</v>
      </c>
      <c r="J48" s="145">
        <v>1.87</v>
      </c>
      <c r="K48" s="145">
        <v>0.52</v>
      </c>
      <c r="L48" s="145">
        <v>35915283.43</v>
      </c>
      <c r="M48" s="145">
        <v>-3775266.8</v>
      </c>
      <c r="N48" s="95">
        <v>1</v>
      </c>
      <c r="O48" s="146">
        <v>1</v>
      </c>
      <c r="P48" s="146">
        <v>0</v>
      </c>
      <c r="Q48" s="146">
        <v>76.099999999999994</v>
      </c>
      <c r="R48" s="146">
        <v>2</v>
      </c>
      <c r="S48" s="147">
        <v>-471908.35</v>
      </c>
      <c r="T48" s="147">
        <v>-76.106480061223749</v>
      </c>
      <c r="U48" s="150">
        <v>0.26135711612265877</v>
      </c>
      <c r="V48" s="148">
        <v>497.83462608984934</v>
      </c>
      <c r="W48" s="4" t="s">
        <v>203</v>
      </c>
      <c r="X48" s="4">
        <v>10</v>
      </c>
      <c r="Y48" s="4">
        <v>9</v>
      </c>
    </row>
    <row r="49" spans="1:25" x14ac:dyDescent="0.4">
      <c r="A49" s="140">
        <v>46</v>
      </c>
      <c r="B49" s="141">
        <v>8</v>
      </c>
      <c r="C49" s="142" t="s">
        <v>152</v>
      </c>
      <c r="D49" s="143" t="s">
        <v>58</v>
      </c>
      <c r="E49" s="142" t="s">
        <v>418</v>
      </c>
      <c r="F49" s="142" t="s">
        <v>191</v>
      </c>
      <c r="G49" s="144">
        <v>38</v>
      </c>
      <c r="H49" s="142" t="s">
        <v>230</v>
      </c>
      <c r="I49" s="145">
        <v>5.14</v>
      </c>
      <c r="J49" s="145">
        <v>4.8600000000000003</v>
      </c>
      <c r="K49" s="145">
        <v>2.65</v>
      </c>
      <c r="L49" s="145">
        <v>39517407.969999999</v>
      </c>
      <c r="M49" s="145">
        <v>-26180.69</v>
      </c>
      <c r="N49" s="95">
        <v>0</v>
      </c>
      <c r="O49" s="146">
        <v>1</v>
      </c>
      <c r="P49" s="146">
        <v>0</v>
      </c>
      <c r="Q49" s="146">
        <v>12075.2</v>
      </c>
      <c r="R49" s="146">
        <v>1</v>
      </c>
      <c r="S49" s="147">
        <v>-3272.5862499999998</v>
      </c>
      <c r="T49" s="147">
        <v>-12075.283873725253</v>
      </c>
      <c r="U49" s="150">
        <v>0.52315124899368093</v>
      </c>
      <c r="V49" s="148">
        <v>1145.1665692013446</v>
      </c>
      <c r="W49" s="4" t="s">
        <v>202</v>
      </c>
      <c r="X49" s="4">
        <v>5</v>
      </c>
      <c r="Y49" s="4">
        <v>6</v>
      </c>
    </row>
    <row r="50" spans="1:25" x14ac:dyDescent="0.4">
      <c r="A50" s="140">
        <v>47</v>
      </c>
      <c r="B50" s="141">
        <v>8</v>
      </c>
      <c r="C50" s="142" t="s">
        <v>152</v>
      </c>
      <c r="D50" s="143" t="s">
        <v>59</v>
      </c>
      <c r="E50" s="142" t="s">
        <v>419</v>
      </c>
      <c r="F50" s="142" t="s">
        <v>191</v>
      </c>
      <c r="G50" s="144">
        <v>35</v>
      </c>
      <c r="H50" s="142" t="s">
        <v>230</v>
      </c>
      <c r="I50" s="145">
        <v>3.35</v>
      </c>
      <c r="J50" s="145">
        <v>3.01</v>
      </c>
      <c r="K50" s="145">
        <v>1.52</v>
      </c>
      <c r="L50" s="145">
        <v>16894652.539999999</v>
      </c>
      <c r="M50" s="145">
        <v>-6871470.8399999999</v>
      </c>
      <c r="N50" s="95">
        <v>0</v>
      </c>
      <c r="O50" s="146">
        <v>1</v>
      </c>
      <c r="P50" s="146">
        <v>0</v>
      </c>
      <c r="Q50" s="146">
        <v>19.600000000000001</v>
      </c>
      <c r="R50" s="146">
        <v>1</v>
      </c>
      <c r="S50" s="147">
        <v>-858933.85499999998</v>
      </c>
      <c r="T50" s="147">
        <v>-19.669328949666326</v>
      </c>
      <c r="U50" s="150">
        <v>0.33921558942475372</v>
      </c>
      <c r="V50" s="148">
        <v>693.79707363147304</v>
      </c>
      <c r="W50" s="4" t="s">
        <v>202</v>
      </c>
      <c r="X50" s="4">
        <v>5</v>
      </c>
      <c r="Y50" s="4">
        <v>4</v>
      </c>
    </row>
    <row r="51" spans="1:25" x14ac:dyDescent="0.4">
      <c r="A51" s="140">
        <v>48</v>
      </c>
      <c r="B51" s="141">
        <v>8</v>
      </c>
      <c r="C51" s="142" t="s">
        <v>152</v>
      </c>
      <c r="D51" s="143" t="s">
        <v>60</v>
      </c>
      <c r="E51" s="142" t="s">
        <v>420</v>
      </c>
      <c r="F51" s="142" t="s">
        <v>191</v>
      </c>
      <c r="G51" s="144">
        <v>42</v>
      </c>
      <c r="H51" s="142" t="s">
        <v>230</v>
      </c>
      <c r="I51" s="145">
        <v>4.18</v>
      </c>
      <c r="J51" s="145">
        <v>3.93</v>
      </c>
      <c r="K51" s="145">
        <v>2.2999999999999998</v>
      </c>
      <c r="L51" s="145">
        <v>44278177.869999997</v>
      </c>
      <c r="M51" s="145">
        <v>-1036883.74</v>
      </c>
      <c r="N51" s="95">
        <v>0</v>
      </c>
      <c r="O51" s="146">
        <v>1</v>
      </c>
      <c r="P51" s="146">
        <v>0</v>
      </c>
      <c r="Q51" s="146">
        <v>341.6</v>
      </c>
      <c r="R51" s="146">
        <v>1</v>
      </c>
      <c r="S51" s="147">
        <v>-129610.4675</v>
      </c>
      <c r="T51" s="147">
        <v>-341.62501473887517</v>
      </c>
      <c r="U51" s="150">
        <v>0.52324077744060682</v>
      </c>
      <c r="V51" s="148">
        <v>1287.11891718264</v>
      </c>
      <c r="W51" s="4" t="s">
        <v>202</v>
      </c>
      <c r="X51" s="4">
        <v>5</v>
      </c>
      <c r="Y51" s="4">
        <v>6</v>
      </c>
    </row>
    <row r="52" spans="1:25" x14ac:dyDescent="0.4">
      <c r="A52" s="140">
        <v>49</v>
      </c>
      <c r="B52" s="141">
        <v>8</v>
      </c>
      <c r="C52" s="142" t="s">
        <v>152</v>
      </c>
      <c r="D52" s="143" t="s">
        <v>61</v>
      </c>
      <c r="E52" s="142" t="s">
        <v>421</v>
      </c>
      <c r="F52" s="142" t="s">
        <v>191</v>
      </c>
      <c r="G52" s="144">
        <v>40</v>
      </c>
      <c r="H52" s="142" t="s">
        <v>229</v>
      </c>
      <c r="I52" s="145">
        <v>2.54</v>
      </c>
      <c r="J52" s="145">
        <v>2.35</v>
      </c>
      <c r="K52" s="145">
        <v>1.06</v>
      </c>
      <c r="L52" s="145">
        <v>26480097.789999999</v>
      </c>
      <c r="M52" s="145">
        <v>-872335.43</v>
      </c>
      <c r="N52" s="95">
        <v>0</v>
      </c>
      <c r="O52" s="146">
        <v>1</v>
      </c>
      <c r="P52" s="146">
        <v>0</v>
      </c>
      <c r="Q52" s="146">
        <v>242.8</v>
      </c>
      <c r="R52" s="146">
        <v>1</v>
      </c>
      <c r="S52" s="147">
        <v>-109041.92875000001</v>
      </c>
      <c r="T52" s="147">
        <v>-242.84326307828627</v>
      </c>
      <c r="U52" s="150">
        <v>0.36043817825112678</v>
      </c>
      <c r="V52" s="148">
        <v>585.75215763045549</v>
      </c>
      <c r="W52" s="4" t="s">
        <v>202</v>
      </c>
      <c r="X52" s="4">
        <v>6</v>
      </c>
      <c r="Y52" s="4">
        <v>5</v>
      </c>
    </row>
    <row r="53" spans="1:25" x14ac:dyDescent="0.4">
      <c r="A53" s="140">
        <v>50</v>
      </c>
      <c r="B53" s="141">
        <v>8</v>
      </c>
      <c r="C53" s="142" t="s">
        <v>152</v>
      </c>
      <c r="D53" s="143" t="s">
        <v>62</v>
      </c>
      <c r="E53" s="142" t="s">
        <v>422</v>
      </c>
      <c r="F53" s="142" t="s">
        <v>191</v>
      </c>
      <c r="G53" s="144">
        <v>34</v>
      </c>
      <c r="H53" s="142" t="s">
        <v>230</v>
      </c>
      <c r="I53" s="145">
        <v>8.4</v>
      </c>
      <c r="J53" s="145">
        <v>7.86</v>
      </c>
      <c r="K53" s="145">
        <v>4.83</v>
      </c>
      <c r="L53" s="145">
        <v>47843184.780000001</v>
      </c>
      <c r="M53" s="145">
        <v>-6331196.8399999999</v>
      </c>
      <c r="N53" s="95">
        <v>0</v>
      </c>
      <c r="O53" s="146">
        <v>1</v>
      </c>
      <c r="P53" s="146">
        <v>0</v>
      </c>
      <c r="Q53" s="146">
        <v>60.4</v>
      </c>
      <c r="R53" s="146">
        <v>1</v>
      </c>
      <c r="S53" s="147">
        <v>-791399.60499999998</v>
      </c>
      <c r="T53" s="147">
        <v>-60.453890143147092</v>
      </c>
      <c r="U53" s="150">
        <v>0.72211515261714165</v>
      </c>
      <c r="V53" s="148">
        <v>1293.828351452215</v>
      </c>
      <c r="W53" s="4" t="s">
        <v>202</v>
      </c>
      <c r="X53" s="4">
        <v>5</v>
      </c>
      <c r="Y53" s="4">
        <v>5</v>
      </c>
    </row>
    <row r="54" spans="1:25" x14ac:dyDescent="0.4">
      <c r="A54" s="140">
        <v>51</v>
      </c>
      <c r="B54" s="141">
        <v>8</v>
      </c>
      <c r="C54" s="142" t="s">
        <v>152</v>
      </c>
      <c r="D54" s="143" t="s">
        <v>75</v>
      </c>
      <c r="E54" s="142" t="s">
        <v>423</v>
      </c>
      <c r="F54" s="142" t="s">
        <v>192</v>
      </c>
      <c r="G54" s="144">
        <v>276</v>
      </c>
      <c r="H54" s="142" t="s">
        <v>228</v>
      </c>
      <c r="I54" s="145">
        <v>6.46</v>
      </c>
      <c r="J54" s="145">
        <v>5.8</v>
      </c>
      <c r="K54" s="145">
        <v>3.46</v>
      </c>
      <c r="L54" s="145">
        <v>355908166.79000002</v>
      </c>
      <c r="M54" s="145">
        <v>35026325.039999999</v>
      </c>
      <c r="N54" s="95">
        <v>0</v>
      </c>
      <c r="O54" s="146">
        <v>0</v>
      </c>
      <c r="P54" s="146">
        <v>0</v>
      </c>
      <c r="Q54" s="146" t="s">
        <v>461</v>
      </c>
      <c r="R54" s="146">
        <v>0</v>
      </c>
      <c r="S54" s="147">
        <v>4378290.63</v>
      </c>
      <c r="T54" s="147">
        <v>81.2892968665262</v>
      </c>
      <c r="U54" s="150">
        <v>0.79193700049795135</v>
      </c>
      <c r="V54" s="148">
        <v>2367.7173359633312</v>
      </c>
      <c r="W54" s="4" t="s">
        <v>201</v>
      </c>
      <c r="X54" s="4">
        <v>16</v>
      </c>
      <c r="Y54" s="4">
        <v>12</v>
      </c>
    </row>
    <row r="55" spans="1:25" x14ac:dyDescent="0.4">
      <c r="A55" s="140">
        <v>52</v>
      </c>
      <c r="B55" s="141">
        <v>8</v>
      </c>
      <c r="C55" s="142" t="s">
        <v>152</v>
      </c>
      <c r="D55" s="143" t="s">
        <v>78</v>
      </c>
      <c r="E55" s="142" t="s">
        <v>424</v>
      </c>
      <c r="F55" s="142" t="s">
        <v>191</v>
      </c>
      <c r="G55" s="144">
        <v>40</v>
      </c>
      <c r="H55" s="142" t="s">
        <v>230</v>
      </c>
      <c r="I55" s="145">
        <v>5.32</v>
      </c>
      <c r="J55" s="145">
        <v>5.0999999999999996</v>
      </c>
      <c r="K55" s="145">
        <v>3.77</v>
      </c>
      <c r="L55" s="145">
        <v>55797342.490000002</v>
      </c>
      <c r="M55" s="145">
        <v>-2360499.9300000002</v>
      </c>
      <c r="N55" s="95">
        <v>0</v>
      </c>
      <c r="O55" s="146">
        <v>1</v>
      </c>
      <c r="P55" s="146">
        <v>0</v>
      </c>
      <c r="Q55" s="146">
        <v>189.1</v>
      </c>
      <c r="R55" s="146">
        <v>1</v>
      </c>
      <c r="S55" s="147">
        <v>-295062.49125000002</v>
      </c>
      <c r="T55" s="147">
        <v>-189.10347517781963</v>
      </c>
      <c r="U55" s="150">
        <v>0.80576359445826351</v>
      </c>
      <c r="V55" s="148">
        <v>1552.5137031163051</v>
      </c>
      <c r="W55" s="4" t="s">
        <v>202</v>
      </c>
      <c r="X55" s="4">
        <v>5</v>
      </c>
      <c r="Y55" s="4">
        <v>6</v>
      </c>
    </row>
    <row r="56" spans="1:25" x14ac:dyDescent="0.4">
      <c r="A56" s="140">
        <v>53</v>
      </c>
      <c r="B56" s="141">
        <v>8</v>
      </c>
      <c r="C56" s="142" t="s">
        <v>142</v>
      </c>
      <c r="D56" s="143" t="s">
        <v>3</v>
      </c>
      <c r="E56" s="142" t="s">
        <v>425</v>
      </c>
      <c r="F56" s="142" t="s">
        <v>192</v>
      </c>
      <c r="G56" s="144">
        <v>420</v>
      </c>
      <c r="H56" s="142" t="s">
        <v>234</v>
      </c>
      <c r="I56" s="145">
        <v>6.19</v>
      </c>
      <c r="J56" s="145">
        <v>5.79</v>
      </c>
      <c r="K56" s="145">
        <v>3.67</v>
      </c>
      <c r="L56" s="145">
        <v>838373662.19000006</v>
      </c>
      <c r="M56" s="145">
        <v>65985359.609999999</v>
      </c>
      <c r="N56" s="95">
        <v>0</v>
      </c>
      <c r="O56" s="146">
        <v>0</v>
      </c>
      <c r="P56" s="146">
        <v>0</v>
      </c>
      <c r="Q56" s="146" t="s">
        <v>461</v>
      </c>
      <c r="R56" s="146">
        <v>0</v>
      </c>
      <c r="S56" s="147">
        <v>8248169.9512499999</v>
      </c>
      <c r="T56" s="147">
        <v>101.64359696091684</v>
      </c>
      <c r="U56" s="150">
        <v>0.99608461511917834</v>
      </c>
      <c r="V56" s="148">
        <v>5585.3224931547011</v>
      </c>
      <c r="W56" s="4" t="s">
        <v>201</v>
      </c>
      <c r="X56" s="4">
        <v>17</v>
      </c>
      <c r="Y56" s="4">
        <v>13</v>
      </c>
    </row>
    <row r="57" spans="1:25" x14ac:dyDescent="0.4">
      <c r="A57" s="140">
        <v>54</v>
      </c>
      <c r="B57" s="141">
        <v>8</v>
      </c>
      <c r="C57" s="142" t="s">
        <v>142</v>
      </c>
      <c r="D57" s="143" t="s">
        <v>39</v>
      </c>
      <c r="E57" s="142" t="s">
        <v>426</v>
      </c>
      <c r="F57" s="142" t="s">
        <v>191</v>
      </c>
      <c r="G57" s="144">
        <v>129</v>
      </c>
      <c r="H57" s="142" t="s">
        <v>232</v>
      </c>
      <c r="I57" s="145">
        <v>1.42</v>
      </c>
      <c r="J57" s="145">
        <v>1.2</v>
      </c>
      <c r="K57" s="145">
        <v>0.19</v>
      </c>
      <c r="L57" s="145">
        <v>28836005.989999998</v>
      </c>
      <c r="M57" s="145">
        <v>-32858370.829999998</v>
      </c>
      <c r="N57" s="95">
        <v>2</v>
      </c>
      <c r="O57" s="146">
        <v>1</v>
      </c>
      <c r="P57" s="146">
        <v>0</v>
      </c>
      <c r="Q57" s="146">
        <v>7</v>
      </c>
      <c r="R57" s="146">
        <v>3</v>
      </c>
      <c r="S57" s="147">
        <v>-4107296.3537499998</v>
      </c>
      <c r="T57" s="147">
        <v>-7.0206782044525369</v>
      </c>
      <c r="U57" s="150">
        <v>0.14071552929497677</v>
      </c>
      <c r="V57" s="148">
        <v>293.47234820574403</v>
      </c>
      <c r="W57" s="4" t="s">
        <v>204</v>
      </c>
      <c r="X57" s="4">
        <v>13</v>
      </c>
      <c r="Y57" s="4">
        <v>10</v>
      </c>
    </row>
    <row r="58" spans="1:25" x14ac:dyDescent="0.4">
      <c r="A58" s="140">
        <v>55</v>
      </c>
      <c r="B58" s="141">
        <v>8</v>
      </c>
      <c r="C58" s="142" t="s">
        <v>142</v>
      </c>
      <c r="D58" s="143" t="s">
        <v>41</v>
      </c>
      <c r="E58" s="142" t="s">
        <v>427</v>
      </c>
      <c r="F58" s="142" t="s">
        <v>191</v>
      </c>
      <c r="G58" s="144">
        <v>30</v>
      </c>
      <c r="H58" s="142" t="s">
        <v>230</v>
      </c>
      <c r="I58" s="145">
        <v>1.18</v>
      </c>
      <c r="J58" s="145">
        <v>1.06</v>
      </c>
      <c r="K58" s="145">
        <v>0.22</v>
      </c>
      <c r="L58" s="145">
        <v>4384575.7300000004</v>
      </c>
      <c r="M58" s="145">
        <v>-9482383.9900000002</v>
      </c>
      <c r="N58" s="95">
        <v>2</v>
      </c>
      <c r="O58" s="146">
        <v>1</v>
      </c>
      <c r="P58" s="146">
        <v>1</v>
      </c>
      <c r="Q58" s="146">
        <v>3.6</v>
      </c>
      <c r="R58" s="146">
        <v>4</v>
      </c>
      <c r="S58" s="147">
        <v>-1185297.99875</v>
      </c>
      <c r="T58" s="147">
        <v>-3.6991336648032118</v>
      </c>
      <c r="U58" s="150">
        <v>6.4551511551440344E-2</v>
      </c>
      <c r="V58" s="148">
        <v>146.93126001139373</v>
      </c>
      <c r="W58" s="4" t="s">
        <v>202</v>
      </c>
      <c r="X58" s="4">
        <v>5</v>
      </c>
      <c r="Y58" s="4">
        <v>3</v>
      </c>
    </row>
    <row r="59" spans="1:25" x14ac:dyDescent="0.4">
      <c r="A59" s="140">
        <v>56</v>
      </c>
      <c r="B59" s="141">
        <v>8</v>
      </c>
      <c r="C59" s="142" t="s">
        <v>142</v>
      </c>
      <c r="D59" s="143" t="s">
        <v>42</v>
      </c>
      <c r="E59" s="142" t="s">
        <v>428</v>
      </c>
      <c r="F59" s="142" t="s">
        <v>191</v>
      </c>
      <c r="G59" s="144">
        <v>30</v>
      </c>
      <c r="H59" s="142" t="s">
        <v>230</v>
      </c>
      <c r="I59" s="145">
        <v>1.4</v>
      </c>
      <c r="J59" s="145">
        <v>1.24</v>
      </c>
      <c r="K59" s="145">
        <v>0.24</v>
      </c>
      <c r="L59" s="145">
        <v>8999876.9199999999</v>
      </c>
      <c r="M59" s="145">
        <v>-8294527.8499999996</v>
      </c>
      <c r="N59" s="95">
        <v>2</v>
      </c>
      <c r="O59" s="146">
        <v>1</v>
      </c>
      <c r="P59" s="146">
        <v>0</v>
      </c>
      <c r="Q59" s="146">
        <v>8.6</v>
      </c>
      <c r="R59" s="146">
        <v>3</v>
      </c>
      <c r="S59" s="147">
        <v>-1036815.98125</v>
      </c>
      <c r="T59" s="147">
        <v>-8.6803030458207466</v>
      </c>
      <c r="U59" s="150">
        <v>0.10883726075093665</v>
      </c>
      <c r="V59" s="148">
        <v>351.10509577497754</v>
      </c>
      <c r="W59" s="4" t="s">
        <v>202</v>
      </c>
      <c r="X59" s="4">
        <v>5</v>
      </c>
      <c r="Y59" s="4">
        <v>4</v>
      </c>
    </row>
    <row r="60" spans="1:25" x14ac:dyDescent="0.4">
      <c r="A60" s="140">
        <v>57</v>
      </c>
      <c r="B60" s="141">
        <v>8</v>
      </c>
      <c r="C60" s="142" t="s">
        <v>142</v>
      </c>
      <c r="D60" s="143" t="s">
        <v>74</v>
      </c>
      <c r="E60" s="142" t="s">
        <v>429</v>
      </c>
      <c r="F60" s="142" t="s">
        <v>192</v>
      </c>
      <c r="G60" s="144">
        <v>266</v>
      </c>
      <c r="H60" s="142" t="s">
        <v>237</v>
      </c>
      <c r="I60" s="145">
        <v>1.41</v>
      </c>
      <c r="J60" s="145">
        <v>1.28</v>
      </c>
      <c r="K60" s="145">
        <v>0.49</v>
      </c>
      <c r="L60" s="145">
        <v>82103800.609999999</v>
      </c>
      <c r="M60" s="145">
        <v>181312860.99000001</v>
      </c>
      <c r="N60" s="95">
        <v>2</v>
      </c>
      <c r="O60" s="146">
        <v>0</v>
      </c>
      <c r="P60" s="146">
        <v>0</v>
      </c>
      <c r="Q60" s="146" t="s">
        <v>461</v>
      </c>
      <c r="R60" s="146">
        <v>2</v>
      </c>
      <c r="S60" s="147">
        <v>22664107.623750001</v>
      </c>
      <c r="T60" s="147">
        <v>3.62263548925096</v>
      </c>
      <c r="U60" s="150">
        <v>0.17014356362695113</v>
      </c>
      <c r="V60" s="148">
        <v>997.83428465521013</v>
      </c>
      <c r="W60" s="4" t="s">
        <v>208</v>
      </c>
      <c r="X60" s="4">
        <v>15</v>
      </c>
      <c r="Y60" s="4">
        <v>12</v>
      </c>
    </row>
    <row r="61" spans="1:25" x14ac:dyDescent="0.4">
      <c r="A61" s="140">
        <v>58</v>
      </c>
      <c r="B61" s="141">
        <v>8</v>
      </c>
      <c r="C61" s="142" t="s">
        <v>142</v>
      </c>
      <c r="D61" s="143" t="s">
        <v>79</v>
      </c>
      <c r="E61" s="142" t="s">
        <v>430</v>
      </c>
      <c r="F61" s="142" t="s">
        <v>191</v>
      </c>
      <c r="G61" s="144">
        <v>30</v>
      </c>
      <c r="H61" s="142" t="s">
        <v>230</v>
      </c>
      <c r="I61" s="145">
        <v>5.78</v>
      </c>
      <c r="J61" s="145">
        <v>5.34</v>
      </c>
      <c r="K61" s="145">
        <v>3.59</v>
      </c>
      <c r="L61" s="145">
        <v>30898688.18</v>
      </c>
      <c r="M61" s="145">
        <v>-5296901.4400000004</v>
      </c>
      <c r="N61" s="95">
        <v>0</v>
      </c>
      <c r="O61" s="146">
        <v>1</v>
      </c>
      <c r="P61" s="146">
        <v>0</v>
      </c>
      <c r="Q61" s="146">
        <v>46.6</v>
      </c>
      <c r="R61" s="146">
        <v>1</v>
      </c>
      <c r="S61" s="147">
        <v>-662112.68000000005</v>
      </c>
      <c r="T61" s="147">
        <v>-46.6668123317016</v>
      </c>
      <c r="U61" s="150">
        <v>0.61690832061039502</v>
      </c>
      <c r="V61" s="148">
        <v>1163.1352599284774</v>
      </c>
      <c r="W61" s="4" t="s">
        <v>202</v>
      </c>
      <c r="X61" s="4">
        <v>5</v>
      </c>
      <c r="Y61" s="4">
        <v>3</v>
      </c>
    </row>
    <row r="62" spans="1:25" x14ac:dyDescent="0.4">
      <c r="A62" s="140">
        <v>59</v>
      </c>
      <c r="B62" s="141">
        <v>8</v>
      </c>
      <c r="C62" s="142" t="s">
        <v>142</v>
      </c>
      <c r="D62" s="143" t="s">
        <v>83</v>
      </c>
      <c r="E62" s="142" t="s">
        <v>431</v>
      </c>
      <c r="F62" s="142" t="s">
        <v>191</v>
      </c>
      <c r="G62" s="144">
        <v>15</v>
      </c>
      <c r="H62" s="142" t="s">
        <v>233</v>
      </c>
      <c r="I62" s="145">
        <v>1.24</v>
      </c>
      <c r="J62" s="145">
        <v>1.1200000000000001</v>
      </c>
      <c r="K62" s="145">
        <v>7.0000000000000007E-2</v>
      </c>
      <c r="L62" s="145">
        <v>4701778.9400000004</v>
      </c>
      <c r="M62" s="145">
        <v>-763164.3</v>
      </c>
      <c r="N62" s="95">
        <v>2</v>
      </c>
      <c r="O62" s="146">
        <v>1</v>
      </c>
      <c r="P62" s="146">
        <v>0</v>
      </c>
      <c r="Q62" s="146">
        <v>49.2</v>
      </c>
      <c r="R62" s="146">
        <v>3</v>
      </c>
      <c r="S62" s="147">
        <v>-95395.537500000006</v>
      </c>
      <c r="T62" s="147">
        <v>-49.287200043293431</v>
      </c>
      <c r="U62" s="150">
        <v>0.11355375964548871</v>
      </c>
      <c r="V62" s="148">
        <v>308.39426341335434</v>
      </c>
      <c r="W62" s="4" t="s">
        <v>206</v>
      </c>
      <c r="X62" s="4">
        <v>2</v>
      </c>
      <c r="Y62" s="4">
        <v>1</v>
      </c>
    </row>
    <row r="63" spans="1:25" x14ac:dyDescent="0.4">
      <c r="A63" s="140">
        <v>60</v>
      </c>
      <c r="B63" s="141">
        <v>8</v>
      </c>
      <c r="C63" s="142" t="s">
        <v>142</v>
      </c>
      <c r="D63" s="143" t="s">
        <v>84</v>
      </c>
      <c r="E63" s="142" t="s">
        <v>432</v>
      </c>
      <c r="F63" s="142" t="s">
        <v>191</v>
      </c>
      <c r="G63" s="144">
        <v>30</v>
      </c>
      <c r="H63" s="142" t="s">
        <v>229</v>
      </c>
      <c r="I63" s="145">
        <v>1.95</v>
      </c>
      <c r="J63" s="145">
        <v>1.61</v>
      </c>
      <c r="K63" s="145">
        <v>0.93</v>
      </c>
      <c r="L63" s="145">
        <v>23228912.48</v>
      </c>
      <c r="M63" s="145">
        <v>-4074662.03</v>
      </c>
      <c r="N63" s="95">
        <v>0</v>
      </c>
      <c r="O63" s="146">
        <v>1</v>
      </c>
      <c r="P63" s="146">
        <v>0</v>
      </c>
      <c r="Q63" s="146">
        <v>45.6</v>
      </c>
      <c r="R63" s="146">
        <v>1</v>
      </c>
      <c r="S63" s="147">
        <v>-509332.75374999997</v>
      </c>
      <c r="T63" s="147">
        <v>-45.606555457066953</v>
      </c>
      <c r="U63" s="150">
        <v>0.37102515637792538</v>
      </c>
      <c r="V63" s="148">
        <v>456.74058122615912</v>
      </c>
      <c r="W63" s="4" t="s">
        <v>202</v>
      </c>
      <c r="X63" s="4">
        <v>6</v>
      </c>
      <c r="Y63" s="4">
        <v>4</v>
      </c>
    </row>
    <row r="64" spans="1:25" x14ac:dyDescent="0.4">
      <c r="A64" s="140">
        <v>61</v>
      </c>
      <c r="B64" s="141">
        <v>8</v>
      </c>
      <c r="C64" s="142" t="s">
        <v>142</v>
      </c>
      <c r="D64" s="143" t="s">
        <v>85</v>
      </c>
      <c r="E64" s="142" t="s">
        <v>433</v>
      </c>
      <c r="F64" s="142" t="s">
        <v>191</v>
      </c>
      <c r="G64" s="144">
        <v>30</v>
      </c>
      <c r="H64" s="142" t="s">
        <v>230</v>
      </c>
      <c r="I64" s="145">
        <v>2.93</v>
      </c>
      <c r="J64" s="145">
        <v>2.61</v>
      </c>
      <c r="K64" s="145">
        <v>0.75</v>
      </c>
      <c r="L64" s="145">
        <v>24639849.670000002</v>
      </c>
      <c r="M64" s="145">
        <v>-1652833.52</v>
      </c>
      <c r="N64" s="95">
        <v>1</v>
      </c>
      <c r="O64" s="146">
        <v>1</v>
      </c>
      <c r="P64" s="146">
        <v>0</v>
      </c>
      <c r="Q64" s="146">
        <v>119.2</v>
      </c>
      <c r="R64" s="146">
        <v>2</v>
      </c>
      <c r="S64" s="147">
        <v>-206604.19</v>
      </c>
      <c r="T64" s="147">
        <v>-119.26113245815587</v>
      </c>
      <c r="U64" s="150">
        <v>0.44701180311806449</v>
      </c>
      <c r="V64" s="148">
        <v>647.44592768741632</v>
      </c>
      <c r="W64" s="4" t="s">
        <v>202</v>
      </c>
      <c r="X64" s="4">
        <v>5</v>
      </c>
      <c r="Y64" s="4">
        <v>4</v>
      </c>
    </row>
    <row r="65" spans="1:25" x14ac:dyDescent="0.4">
      <c r="A65" s="140">
        <v>62</v>
      </c>
      <c r="B65" s="141">
        <v>8</v>
      </c>
      <c r="C65" s="142" t="s">
        <v>98</v>
      </c>
      <c r="D65" s="143" t="s">
        <v>1</v>
      </c>
      <c r="E65" s="142" t="s">
        <v>434</v>
      </c>
      <c r="F65" s="142" t="s">
        <v>192</v>
      </c>
      <c r="G65" s="144">
        <v>353</v>
      </c>
      <c r="H65" s="142" t="s">
        <v>228</v>
      </c>
      <c r="I65" s="145">
        <v>5.47</v>
      </c>
      <c r="J65" s="145">
        <v>5.18</v>
      </c>
      <c r="K65" s="145">
        <v>2.58</v>
      </c>
      <c r="L65" s="145">
        <v>508790927.81999999</v>
      </c>
      <c r="M65" s="145">
        <v>78302347.459999993</v>
      </c>
      <c r="N65" s="95">
        <v>0</v>
      </c>
      <c r="O65" s="146">
        <v>0</v>
      </c>
      <c r="P65" s="146">
        <v>0</v>
      </c>
      <c r="Q65" s="146" t="s">
        <v>461</v>
      </c>
      <c r="R65" s="146">
        <v>0</v>
      </c>
      <c r="S65" s="147">
        <v>9787793.4324999992</v>
      </c>
      <c r="T65" s="147">
        <v>51.982188971273025</v>
      </c>
      <c r="U65" s="150">
        <v>0.88221052411308565</v>
      </c>
      <c r="V65" s="148">
        <v>3719.2319285087719</v>
      </c>
      <c r="W65" s="4" t="s">
        <v>201</v>
      </c>
      <c r="X65" s="4">
        <v>16</v>
      </c>
      <c r="Y65" s="4">
        <v>13</v>
      </c>
    </row>
    <row r="66" spans="1:25" x14ac:dyDescent="0.4">
      <c r="A66" s="140">
        <v>63</v>
      </c>
      <c r="B66" s="141">
        <v>8</v>
      </c>
      <c r="C66" s="142" t="s">
        <v>98</v>
      </c>
      <c r="D66" s="143" t="s">
        <v>6</v>
      </c>
      <c r="E66" s="142" t="s">
        <v>435</v>
      </c>
      <c r="F66" s="142" t="s">
        <v>191</v>
      </c>
      <c r="G66" s="144">
        <v>60</v>
      </c>
      <c r="H66" s="142" t="s">
        <v>231</v>
      </c>
      <c r="I66" s="145">
        <v>2.3199999999999998</v>
      </c>
      <c r="J66" s="145">
        <v>2.11</v>
      </c>
      <c r="K66" s="145">
        <v>0.87</v>
      </c>
      <c r="L66" s="145">
        <v>42856096.130000003</v>
      </c>
      <c r="M66" s="145">
        <v>-20479977.010000002</v>
      </c>
      <c r="N66" s="95">
        <v>0</v>
      </c>
      <c r="O66" s="146">
        <v>1</v>
      </c>
      <c r="P66" s="146">
        <v>0</v>
      </c>
      <c r="Q66" s="146">
        <v>16.7</v>
      </c>
      <c r="R66" s="146">
        <v>1</v>
      </c>
      <c r="S66" s="147">
        <v>-2559997.1262500002</v>
      </c>
      <c r="T66" s="147">
        <v>-16.740681343176956</v>
      </c>
      <c r="U66" s="150">
        <v>0.31681609423863716</v>
      </c>
      <c r="V66" s="148">
        <v>463.12389779223446</v>
      </c>
      <c r="W66" s="4" t="s">
        <v>203</v>
      </c>
      <c r="X66" s="4">
        <v>10</v>
      </c>
      <c r="Y66" s="4">
        <v>9</v>
      </c>
    </row>
    <row r="67" spans="1:25" x14ac:dyDescent="0.4">
      <c r="A67" s="140">
        <v>64</v>
      </c>
      <c r="B67" s="141">
        <v>8</v>
      </c>
      <c r="C67" s="141" t="s">
        <v>98</v>
      </c>
      <c r="D67" s="143" t="s">
        <v>7</v>
      </c>
      <c r="E67" s="142" t="s">
        <v>436</v>
      </c>
      <c r="F67" s="142" t="s">
        <v>191</v>
      </c>
      <c r="G67" s="144">
        <v>40</v>
      </c>
      <c r="H67" s="142" t="s">
        <v>229</v>
      </c>
      <c r="I67" s="145">
        <v>3.48</v>
      </c>
      <c r="J67" s="145">
        <v>3.12</v>
      </c>
      <c r="K67" s="145">
        <v>1.49</v>
      </c>
      <c r="L67" s="145">
        <v>33082950.510000002</v>
      </c>
      <c r="M67" s="145">
        <v>-7764786.5700000003</v>
      </c>
      <c r="N67" s="95">
        <v>0</v>
      </c>
      <c r="O67" s="146">
        <v>1</v>
      </c>
      <c r="P67" s="146">
        <v>0</v>
      </c>
      <c r="Q67" s="146">
        <v>34</v>
      </c>
      <c r="R67" s="146">
        <v>1</v>
      </c>
      <c r="S67" s="147">
        <v>-970598.32125000004</v>
      </c>
      <c r="T67" s="147">
        <v>-34.085109963299352</v>
      </c>
      <c r="U67" s="150">
        <v>0.33126965988377188</v>
      </c>
      <c r="V67" s="148">
        <v>508.38968727909764</v>
      </c>
      <c r="W67" s="4" t="s">
        <v>202</v>
      </c>
      <c r="X67" s="4">
        <v>6</v>
      </c>
      <c r="Y67" s="4">
        <v>7</v>
      </c>
    </row>
    <row r="68" spans="1:25" x14ac:dyDescent="0.4">
      <c r="A68" s="140">
        <v>65</v>
      </c>
      <c r="B68" s="141">
        <v>8</v>
      </c>
      <c r="C68" s="141" t="s">
        <v>98</v>
      </c>
      <c r="D68" s="143" t="s">
        <v>8</v>
      </c>
      <c r="E68" s="142" t="s">
        <v>437</v>
      </c>
      <c r="F68" s="142" t="s">
        <v>191</v>
      </c>
      <c r="G68" s="144">
        <v>90</v>
      </c>
      <c r="H68" s="142" t="s">
        <v>235</v>
      </c>
      <c r="I68" s="145">
        <v>1.34</v>
      </c>
      <c r="J68" s="145">
        <v>1.22</v>
      </c>
      <c r="K68" s="145">
        <v>0.4</v>
      </c>
      <c r="L68" s="145">
        <v>20650673.300000001</v>
      </c>
      <c r="M68" s="145">
        <v>-13148583.960000001</v>
      </c>
      <c r="N68" s="95">
        <v>2</v>
      </c>
      <c r="O68" s="146">
        <v>1</v>
      </c>
      <c r="P68" s="146">
        <v>0</v>
      </c>
      <c r="Q68" s="146">
        <v>12.5</v>
      </c>
      <c r="R68" s="146">
        <v>3</v>
      </c>
      <c r="S68" s="147">
        <v>-1643572.9950000001</v>
      </c>
      <c r="T68" s="147">
        <v>-12.564500246002156</v>
      </c>
      <c r="U68" s="150">
        <v>0.12373345177145383</v>
      </c>
      <c r="V68" s="148">
        <v>188.7492075533782</v>
      </c>
      <c r="W68" s="4" t="s">
        <v>204</v>
      </c>
      <c r="X68" s="4">
        <v>12</v>
      </c>
      <c r="Y68" s="4">
        <v>10</v>
      </c>
    </row>
    <row r="69" spans="1:25" x14ac:dyDescent="0.4">
      <c r="A69" s="140">
        <v>66</v>
      </c>
      <c r="B69" s="141">
        <v>8</v>
      </c>
      <c r="C69" s="141" t="s">
        <v>98</v>
      </c>
      <c r="D69" s="143" t="s">
        <v>9</v>
      </c>
      <c r="E69" s="142" t="s">
        <v>438</v>
      </c>
      <c r="F69" s="142" t="s">
        <v>191</v>
      </c>
      <c r="G69" s="144">
        <v>40</v>
      </c>
      <c r="H69" s="142" t="s">
        <v>231</v>
      </c>
      <c r="I69" s="145">
        <v>2.21</v>
      </c>
      <c r="J69" s="145">
        <v>1.94</v>
      </c>
      <c r="K69" s="145">
        <v>0.71</v>
      </c>
      <c r="L69" s="145">
        <v>28452767.149999999</v>
      </c>
      <c r="M69" s="145">
        <v>-14613566.060000001</v>
      </c>
      <c r="N69" s="95">
        <v>1</v>
      </c>
      <c r="O69" s="146">
        <v>1</v>
      </c>
      <c r="P69" s="146">
        <v>0</v>
      </c>
      <c r="Q69" s="146">
        <v>15.5</v>
      </c>
      <c r="R69" s="146">
        <v>2</v>
      </c>
      <c r="S69" s="147">
        <v>-1826695.7575000001</v>
      </c>
      <c r="T69" s="147">
        <v>-15.576084322295799</v>
      </c>
      <c r="U69" s="150">
        <v>0.25523652486575105</v>
      </c>
      <c r="V69" s="148">
        <v>419.0084257418452</v>
      </c>
      <c r="W69" s="4" t="s">
        <v>203</v>
      </c>
      <c r="X69" s="4">
        <v>10</v>
      </c>
      <c r="Y69" s="4">
        <v>7</v>
      </c>
    </row>
    <row r="70" spans="1:25" x14ac:dyDescent="0.4">
      <c r="A70" s="140">
        <v>67</v>
      </c>
      <c r="B70" s="141">
        <v>8</v>
      </c>
      <c r="C70" s="141" t="s">
        <v>98</v>
      </c>
      <c r="D70" s="143" t="s">
        <v>80</v>
      </c>
      <c r="E70" s="142" t="s">
        <v>439</v>
      </c>
      <c r="F70" s="142" t="s">
        <v>191</v>
      </c>
      <c r="G70" s="144">
        <v>30</v>
      </c>
      <c r="H70" s="142" t="s">
        <v>230</v>
      </c>
      <c r="I70" s="145">
        <v>1.67</v>
      </c>
      <c r="J70" s="145">
        <v>1.46</v>
      </c>
      <c r="K70" s="145">
        <v>0.6</v>
      </c>
      <c r="L70" s="145">
        <v>15818573.470000001</v>
      </c>
      <c r="M70" s="145">
        <v>-17557390.129999999</v>
      </c>
      <c r="N70" s="95">
        <v>1</v>
      </c>
      <c r="O70" s="146">
        <v>1</v>
      </c>
      <c r="P70" s="146">
        <v>0</v>
      </c>
      <c r="Q70" s="146">
        <v>7.2</v>
      </c>
      <c r="R70" s="146">
        <v>2</v>
      </c>
      <c r="S70" s="147">
        <v>-2194673.7662499999</v>
      </c>
      <c r="T70" s="147">
        <v>-7.2077106462291738</v>
      </c>
      <c r="U70" s="150">
        <v>0.19762700951162965</v>
      </c>
      <c r="V70" s="148">
        <v>424.35210639268183</v>
      </c>
      <c r="W70" s="4" t="s">
        <v>202</v>
      </c>
      <c r="X70" s="4">
        <v>5</v>
      </c>
      <c r="Y70" s="4">
        <v>5</v>
      </c>
    </row>
    <row r="71" spans="1:25" x14ac:dyDescent="0.4">
      <c r="A71" s="140">
        <v>68</v>
      </c>
      <c r="B71" s="141">
        <v>8</v>
      </c>
      <c r="C71" s="141" t="s">
        <v>105</v>
      </c>
      <c r="D71" s="143" t="s">
        <v>0</v>
      </c>
      <c r="E71" s="142" t="s">
        <v>440</v>
      </c>
      <c r="F71" s="142" t="s">
        <v>190</v>
      </c>
      <c r="G71" s="144">
        <v>1143</v>
      </c>
      <c r="H71" s="142" t="s">
        <v>239</v>
      </c>
      <c r="I71" s="145">
        <v>2.91</v>
      </c>
      <c r="J71" s="145">
        <v>2.66</v>
      </c>
      <c r="K71" s="145">
        <v>1.31</v>
      </c>
      <c r="L71" s="145">
        <v>1751226001.8800001</v>
      </c>
      <c r="M71" s="145">
        <v>-2011821.97</v>
      </c>
      <c r="N71" s="95">
        <v>0</v>
      </c>
      <c r="O71" s="146">
        <v>1</v>
      </c>
      <c r="P71" s="146">
        <v>0</v>
      </c>
      <c r="Q71" s="146">
        <v>6963.7</v>
      </c>
      <c r="R71" s="146">
        <v>1</v>
      </c>
      <c r="S71" s="147">
        <v>-251477.74625</v>
      </c>
      <c r="T71" s="147">
        <v>-6963.741436345882</v>
      </c>
      <c r="U71" s="150">
        <v>0.60887800101248513</v>
      </c>
      <c r="V71" s="148">
        <v>4371.7150885339051</v>
      </c>
      <c r="W71" s="4" t="s">
        <v>207</v>
      </c>
      <c r="X71" s="4">
        <v>20</v>
      </c>
      <c r="Y71" s="4">
        <v>14</v>
      </c>
    </row>
    <row r="72" spans="1:25" x14ac:dyDescent="0.4">
      <c r="A72" s="140">
        <v>69</v>
      </c>
      <c r="B72" s="141">
        <v>8</v>
      </c>
      <c r="C72" s="141" t="s">
        <v>105</v>
      </c>
      <c r="D72" s="143" t="s">
        <v>10</v>
      </c>
      <c r="E72" s="142" t="s">
        <v>441</v>
      </c>
      <c r="F72" s="142" t="s">
        <v>191</v>
      </c>
      <c r="G72" s="144">
        <v>60</v>
      </c>
      <c r="H72" s="142" t="s">
        <v>231</v>
      </c>
      <c r="I72" s="145">
        <v>1.27</v>
      </c>
      <c r="J72" s="145">
        <v>1.1100000000000001</v>
      </c>
      <c r="K72" s="145">
        <v>0.33</v>
      </c>
      <c r="L72" s="145">
        <v>10958121.51</v>
      </c>
      <c r="M72" s="145">
        <v>-9154571.5099999998</v>
      </c>
      <c r="N72" s="95">
        <v>2</v>
      </c>
      <c r="O72" s="146">
        <v>1</v>
      </c>
      <c r="P72" s="146">
        <v>0</v>
      </c>
      <c r="Q72" s="146">
        <v>9.5</v>
      </c>
      <c r="R72" s="146">
        <v>3</v>
      </c>
      <c r="S72" s="147">
        <v>-1144321.43875</v>
      </c>
      <c r="T72" s="147">
        <v>-9.5760868746548251</v>
      </c>
      <c r="U72" s="150">
        <v>0.10316762192895537</v>
      </c>
      <c r="V72" s="148">
        <v>166.89443198952162</v>
      </c>
      <c r="W72" s="4" t="s">
        <v>203</v>
      </c>
      <c r="X72" s="4">
        <v>10</v>
      </c>
      <c r="Y72" s="4">
        <v>8</v>
      </c>
    </row>
    <row r="73" spans="1:25" x14ac:dyDescent="0.4">
      <c r="A73" s="140">
        <v>70</v>
      </c>
      <c r="B73" s="141">
        <v>8</v>
      </c>
      <c r="C73" s="141" t="s">
        <v>105</v>
      </c>
      <c r="D73" s="143" t="s">
        <v>11</v>
      </c>
      <c r="E73" s="141" t="s">
        <v>442</v>
      </c>
      <c r="F73" s="142" t="s">
        <v>191</v>
      </c>
      <c r="G73" s="144">
        <v>60</v>
      </c>
      <c r="H73" s="142" t="s">
        <v>296</v>
      </c>
      <c r="I73" s="145">
        <v>1.23</v>
      </c>
      <c r="J73" s="145">
        <v>1.06</v>
      </c>
      <c r="K73" s="145">
        <v>0.32</v>
      </c>
      <c r="L73" s="145">
        <v>7602930.7199999997</v>
      </c>
      <c r="M73" s="145">
        <v>-368922.54</v>
      </c>
      <c r="N73" s="95">
        <v>2</v>
      </c>
      <c r="O73" s="146">
        <v>1</v>
      </c>
      <c r="P73" s="146">
        <v>0</v>
      </c>
      <c r="Q73" s="146">
        <v>164.8</v>
      </c>
      <c r="R73" s="146">
        <v>3</v>
      </c>
      <c r="S73" s="147">
        <v>-46115.317499999997</v>
      </c>
      <c r="T73" s="147">
        <v>-164.86779517456429</v>
      </c>
      <c r="U73" s="150">
        <v>7.934991346351257E-2</v>
      </c>
      <c r="V73" s="148">
        <v>121.55353840250687</v>
      </c>
      <c r="W73" s="4" t="s">
        <v>203</v>
      </c>
      <c r="X73" s="4">
        <v>9</v>
      </c>
      <c r="Y73" s="4">
        <v>8</v>
      </c>
    </row>
    <row r="74" spans="1:25" x14ac:dyDescent="0.4">
      <c r="A74" s="140">
        <v>71</v>
      </c>
      <c r="B74" s="141">
        <v>8</v>
      </c>
      <c r="C74" s="141" t="s">
        <v>105</v>
      </c>
      <c r="D74" s="143" t="s">
        <v>12</v>
      </c>
      <c r="E74" s="141" t="s">
        <v>443</v>
      </c>
      <c r="F74" s="142" t="s">
        <v>192</v>
      </c>
      <c r="G74" s="144">
        <v>280</v>
      </c>
      <c r="H74" s="142" t="s">
        <v>228</v>
      </c>
      <c r="I74" s="145">
        <v>1.81</v>
      </c>
      <c r="J74" s="145">
        <v>1.67</v>
      </c>
      <c r="K74" s="145">
        <v>0.72</v>
      </c>
      <c r="L74" s="145">
        <v>164525865.44999999</v>
      </c>
      <c r="M74" s="145">
        <v>-38511208.960000001</v>
      </c>
      <c r="N74" s="95">
        <v>1</v>
      </c>
      <c r="O74" s="146">
        <v>1</v>
      </c>
      <c r="P74" s="146">
        <v>0</v>
      </c>
      <c r="Q74" s="146">
        <v>34.1</v>
      </c>
      <c r="R74" s="146">
        <v>2</v>
      </c>
      <c r="S74" s="147">
        <v>-4813901.12</v>
      </c>
      <c r="T74" s="147">
        <v>-34.177242396287525</v>
      </c>
      <c r="U74" s="150">
        <v>0.34725096818994144</v>
      </c>
      <c r="V74" s="148">
        <v>1395.5406165708177</v>
      </c>
      <c r="W74" s="4" t="s">
        <v>201</v>
      </c>
      <c r="X74" s="4">
        <v>16</v>
      </c>
      <c r="Y74" s="4">
        <v>12</v>
      </c>
    </row>
    <row r="75" spans="1:25" x14ac:dyDescent="0.4">
      <c r="A75" s="140">
        <v>72</v>
      </c>
      <c r="B75" s="141">
        <v>8</v>
      </c>
      <c r="C75" s="141" t="s">
        <v>105</v>
      </c>
      <c r="D75" s="143" t="s">
        <v>13</v>
      </c>
      <c r="E75" s="141" t="s">
        <v>444</v>
      </c>
      <c r="F75" s="142" t="s">
        <v>191</v>
      </c>
      <c r="G75" s="144">
        <v>8</v>
      </c>
      <c r="H75" s="142" t="s">
        <v>233</v>
      </c>
      <c r="I75" s="145">
        <v>3.68</v>
      </c>
      <c r="J75" s="145">
        <v>3.21</v>
      </c>
      <c r="K75" s="145">
        <v>1.92</v>
      </c>
      <c r="L75" s="145">
        <v>10698987.279999999</v>
      </c>
      <c r="M75" s="145">
        <v>-2933104.51</v>
      </c>
      <c r="N75" s="95">
        <v>0</v>
      </c>
      <c r="O75" s="146">
        <v>1</v>
      </c>
      <c r="P75" s="146">
        <v>0</v>
      </c>
      <c r="Q75" s="146">
        <v>29.1</v>
      </c>
      <c r="R75" s="146">
        <v>1</v>
      </c>
      <c r="S75" s="147">
        <v>-366638.06374999997</v>
      </c>
      <c r="T75" s="147">
        <v>-29.181332594248406</v>
      </c>
      <c r="U75" s="150">
        <v>0.31525471841147368</v>
      </c>
      <c r="V75" s="148">
        <v>2042.5710729285986</v>
      </c>
      <c r="W75" s="4" t="s">
        <v>206</v>
      </c>
      <c r="X75" s="4">
        <v>2</v>
      </c>
      <c r="Y75" s="4">
        <v>1</v>
      </c>
    </row>
    <row r="76" spans="1:25" x14ac:dyDescent="0.4">
      <c r="A76" s="140">
        <v>73</v>
      </c>
      <c r="B76" s="141">
        <v>8</v>
      </c>
      <c r="C76" s="141" t="s">
        <v>105</v>
      </c>
      <c r="D76" s="143" t="s">
        <v>14</v>
      </c>
      <c r="E76" s="141" t="s">
        <v>445</v>
      </c>
      <c r="F76" s="142" t="s">
        <v>191</v>
      </c>
      <c r="G76" s="144">
        <v>40</v>
      </c>
      <c r="H76" s="142" t="s">
        <v>229</v>
      </c>
      <c r="I76" s="145">
        <v>1.18</v>
      </c>
      <c r="J76" s="145">
        <v>1.06</v>
      </c>
      <c r="K76" s="145">
        <v>0.4</v>
      </c>
      <c r="L76" s="145">
        <v>6677430.5899999999</v>
      </c>
      <c r="M76" s="145">
        <v>-6822993.4400000004</v>
      </c>
      <c r="N76" s="95">
        <v>2</v>
      </c>
      <c r="O76" s="146">
        <v>1</v>
      </c>
      <c r="P76" s="146">
        <v>0</v>
      </c>
      <c r="Q76" s="146">
        <v>7.8</v>
      </c>
      <c r="R76" s="146">
        <v>3</v>
      </c>
      <c r="S76" s="147">
        <v>-852874.18</v>
      </c>
      <c r="T76" s="147">
        <v>-7.8293267009208787</v>
      </c>
      <c r="U76" s="150">
        <v>7.8440723377469421E-2</v>
      </c>
      <c r="V76" s="148">
        <v>134.25479200595129</v>
      </c>
      <c r="W76" s="4" t="s">
        <v>202</v>
      </c>
      <c r="X76" s="4">
        <v>6</v>
      </c>
      <c r="Y76" s="4">
        <v>7</v>
      </c>
    </row>
    <row r="77" spans="1:25" x14ac:dyDescent="0.4">
      <c r="A77" s="140">
        <v>74</v>
      </c>
      <c r="B77" s="141">
        <v>8</v>
      </c>
      <c r="C77" s="141" t="s">
        <v>105</v>
      </c>
      <c r="D77" s="143" t="s">
        <v>15</v>
      </c>
      <c r="E77" s="141" t="s">
        <v>446</v>
      </c>
      <c r="F77" s="142" t="s">
        <v>191</v>
      </c>
      <c r="G77" s="144">
        <v>137</v>
      </c>
      <c r="H77" s="142" t="s">
        <v>232</v>
      </c>
      <c r="I77" s="145">
        <v>1.3</v>
      </c>
      <c r="J77" s="145">
        <v>1.18</v>
      </c>
      <c r="K77" s="145">
        <v>0.38</v>
      </c>
      <c r="L77" s="145">
        <v>29052871.760000002</v>
      </c>
      <c r="M77" s="145">
        <v>-12682606.66</v>
      </c>
      <c r="N77" s="95">
        <v>2</v>
      </c>
      <c r="O77" s="146">
        <v>1</v>
      </c>
      <c r="P77" s="146">
        <v>0</v>
      </c>
      <c r="Q77" s="146">
        <v>18.3</v>
      </c>
      <c r="R77" s="146">
        <v>3</v>
      </c>
      <c r="S77" s="147">
        <v>-1585325.8325</v>
      </c>
      <c r="T77" s="147">
        <v>-18.326120198385148</v>
      </c>
      <c r="U77" s="150">
        <v>0.11547785183603176</v>
      </c>
      <c r="V77" s="148">
        <v>249.31881128302828</v>
      </c>
      <c r="W77" s="4" t="s">
        <v>204</v>
      </c>
      <c r="X77" s="4">
        <v>13</v>
      </c>
      <c r="Y77" s="4">
        <v>11</v>
      </c>
    </row>
    <row r="78" spans="1:25" x14ac:dyDescent="0.4">
      <c r="A78" s="140">
        <v>75</v>
      </c>
      <c r="B78" s="141">
        <v>8</v>
      </c>
      <c r="C78" s="141" t="s">
        <v>105</v>
      </c>
      <c r="D78" s="143" t="s">
        <v>16</v>
      </c>
      <c r="E78" s="141" t="s">
        <v>447</v>
      </c>
      <c r="F78" s="142" t="s">
        <v>191</v>
      </c>
      <c r="G78" s="144">
        <v>30</v>
      </c>
      <c r="H78" s="142" t="s">
        <v>230</v>
      </c>
      <c r="I78" s="145">
        <v>1.43</v>
      </c>
      <c r="J78" s="145">
        <v>1.21</v>
      </c>
      <c r="K78" s="145">
        <v>0.56000000000000005</v>
      </c>
      <c r="L78" s="145">
        <v>7195747.9900000002</v>
      </c>
      <c r="M78" s="145">
        <v>-5071736.3600000003</v>
      </c>
      <c r="N78" s="95">
        <v>2</v>
      </c>
      <c r="O78" s="146">
        <v>1</v>
      </c>
      <c r="P78" s="146">
        <v>0</v>
      </c>
      <c r="Q78" s="146">
        <v>11.3</v>
      </c>
      <c r="R78" s="146">
        <v>3</v>
      </c>
      <c r="S78" s="147">
        <v>-633967.04500000004</v>
      </c>
      <c r="T78" s="147">
        <v>-11.35035022206872</v>
      </c>
      <c r="U78" s="150">
        <v>0.10916407681955426</v>
      </c>
      <c r="V78" s="148">
        <v>223.33865079611411</v>
      </c>
      <c r="W78" s="4" t="s">
        <v>202</v>
      </c>
      <c r="X78" s="4">
        <v>5</v>
      </c>
      <c r="Y78" s="4">
        <v>4</v>
      </c>
    </row>
    <row r="79" spans="1:25" x14ac:dyDescent="0.4">
      <c r="A79" s="140">
        <v>76</v>
      </c>
      <c r="B79" s="141">
        <v>8</v>
      </c>
      <c r="C79" s="141" t="s">
        <v>105</v>
      </c>
      <c r="D79" s="143" t="s">
        <v>17</v>
      </c>
      <c r="E79" s="141" t="s">
        <v>448</v>
      </c>
      <c r="F79" s="142" t="s">
        <v>191</v>
      </c>
      <c r="G79" s="144">
        <v>30</v>
      </c>
      <c r="H79" s="142" t="s">
        <v>230</v>
      </c>
      <c r="I79" s="145">
        <v>1.23</v>
      </c>
      <c r="J79" s="145">
        <v>1.05</v>
      </c>
      <c r="K79" s="145">
        <v>0.25</v>
      </c>
      <c r="L79" s="145">
        <v>4271266.22</v>
      </c>
      <c r="M79" s="145">
        <v>-2747575.27</v>
      </c>
      <c r="N79" s="95">
        <v>2</v>
      </c>
      <c r="O79" s="146">
        <v>1</v>
      </c>
      <c r="P79" s="146">
        <v>0</v>
      </c>
      <c r="Q79" s="146">
        <v>12.4</v>
      </c>
      <c r="R79" s="146">
        <v>3</v>
      </c>
      <c r="S79" s="147">
        <v>-343446.90875</v>
      </c>
      <c r="T79" s="147">
        <v>-12.436467212779942</v>
      </c>
      <c r="U79" s="150">
        <v>6.7502022098856959E-2</v>
      </c>
      <c r="V79" s="148">
        <v>108.05672485326856</v>
      </c>
      <c r="W79" s="4" t="s">
        <v>202</v>
      </c>
      <c r="X79" s="4">
        <v>5</v>
      </c>
      <c r="Y79" s="4">
        <v>4</v>
      </c>
    </row>
    <row r="80" spans="1:25" x14ac:dyDescent="0.4">
      <c r="A80" s="140">
        <v>77</v>
      </c>
      <c r="B80" s="141">
        <v>8</v>
      </c>
      <c r="C80" s="141" t="s">
        <v>105</v>
      </c>
      <c r="D80" s="143" t="s">
        <v>18</v>
      </c>
      <c r="E80" s="141" t="s">
        <v>449</v>
      </c>
      <c r="F80" s="142" t="s">
        <v>191</v>
      </c>
      <c r="G80" s="144">
        <v>30</v>
      </c>
      <c r="H80" s="142" t="s">
        <v>229</v>
      </c>
      <c r="I80" s="145">
        <v>2.19</v>
      </c>
      <c r="J80" s="145">
        <v>1.92</v>
      </c>
      <c r="K80" s="145">
        <v>0.96</v>
      </c>
      <c r="L80" s="145">
        <v>26396109.32</v>
      </c>
      <c r="M80" s="145">
        <v>-11205654.939999999</v>
      </c>
      <c r="N80" s="95">
        <v>0</v>
      </c>
      <c r="O80" s="146">
        <v>1</v>
      </c>
      <c r="P80" s="146">
        <v>0</v>
      </c>
      <c r="Q80" s="146">
        <v>18.8</v>
      </c>
      <c r="R80" s="146">
        <v>1</v>
      </c>
      <c r="S80" s="147">
        <v>-1400706.8674999999</v>
      </c>
      <c r="T80" s="147">
        <v>-18.844848934818263</v>
      </c>
      <c r="U80" s="150">
        <v>0.30575023870471285</v>
      </c>
      <c r="V80" s="148">
        <v>542.47126574734375</v>
      </c>
      <c r="W80" s="4" t="s">
        <v>202</v>
      </c>
      <c r="X80" s="4">
        <v>6</v>
      </c>
      <c r="Y80" s="4">
        <v>6</v>
      </c>
    </row>
    <row r="81" spans="1:26" x14ac:dyDescent="0.4">
      <c r="A81" s="140">
        <v>78</v>
      </c>
      <c r="B81" s="141">
        <v>8</v>
      </c>
      <c r="C81" s="141" t="s">
        <v>105</v>
      </c>
      <c r="D81" s="143" t="s">
        <v>19</v>
      </c>
      <c r="E81" s="141" t="s">
        <v>450</v>
      </c>
      <c r="F81" s="142" t="s">
        <v>191</v>
      </c>
      <c r="G81" s="144">
        <v>55</v>
      </c>
      <c r="H81" s="142" t="s">
        <v>296</v>
      </c>
      <c r="I81" s="145">
        <v>1.48</v>
      </c>
      <c r="J81" s="145">
        <v>1.25</v>
      </c>
      <c r="K81" s="145">
        <v>0.36</v>
      </c>
      <c r="L81" s="145">
        <v>20033659.77</v>
      </c>
      <c r="M81" s="145">
        <v>-5167810.17</v>
      </c>
      <c r="N81" s="95">
        <v>2</v>
      </c>
      <c r="O81" s="146">
        <v>1</v>
      </c>
      <c r="P81" s="146">
        <v>0</v>
      </c>
      <c r="Q81" s="146">
        <v>31</v>
      </c>
      <c r="R81" s="146">
        <v>3</v>
      </c>
      <c r="S81" s="147">
        <v>-645976.27124999999</v>
      </c>
      <c r="T81" s="147">
        <v>-31.012996392628718</v>
      </c>
      <c r="U81" s="150">
        <v>0.15641738929274823</v>
      </c>
      <c r="V81" s="148">
        <v>340.92302588363424</v>
      </c>
      <c r="W81" s="4" t="s">
        <v>203</v>
      </c>
      <c r="X81" s="4">
        <v>9</v>
      </c>
      <c r="Y81" s="4">
        <v>8</v>
      </c>
    </row>
    <row r="82" spans="1:26" x14ac:dyDescent="0.4">
      <c r="A82" s="140">
        <v>79</v>
      </c>
      <c r="B82" s="141">
        <v>8</v>
      </c>
      <c r="C82" s="141" t="s">
        <v>105</v>
      </c>
      <c r="D82" s="143" t="s">
        <v>20</v>
      </c>
      <c r="E82" s="141" t="s">
        <v>451</v>
      </c>
      <c r="F82" s="142" t="s">
        <v>191</v>
      </c>
      <c r="G82" s="144">
        <v>126</v>
      </c>
      <c r="H82" s="142" t="s">
        <v>232</v>
      </c>
      <c r="I82" s="145">
        <v>1.24</v>
      </c>
      <c r="J82" s="145">
        <v>1.08</v>
      </c>
      <c r="K82" s="145">
        <v>0.43</v>
      </c>
      <c r="L82" s="145">
        <v>22982864.030000001</v>
      </c>
      <c r="M82" s="145">
        <v>-26608180.66</v>
      </c>
      <c r="N82" s="95">
        <v>2</v>
      </c>
      <c r="O82" s="146">
        <v>1</v>
      </c>
      <c r="P82" s="146">
        <v>0</v>
      </c>
      <c r="Q82" s="146">
        <v>6.9</v>
      </c>
      <c r="R82" s="146">
        <v>3</v>
      </c>
      <c r="S82" s="147">
        <v>-3326022.5825</v>
      </c>
      <c r="T82" s="147">
        <v>-6.9100144271194228</v>
      </c>
      <c r="U82" s="150">
        <v>0.10179284794580111</v>
      </c>
      <c r="V82" s="148">
        <v>209.29473395197203</v>
      </c>
      <c r="W82" s="4" t="s">
        <v>204</v>
      </c>
      <c r="X82" s="4">
        <v>13</v>
      </c>
      <c r="Y82" s="4">
        <v>11</v>
      </c>
    </row>
    <row r="83" spans="1:26" x14ac:dyDescent="0.4">
      <c r="A83" s="140">
        <v>80</v>
      </c>
      <c r="B83" s="141">
        <v>8</v>
      </c>
      <c r="C83" s="141" t="s">
        <v>105</v>
      </c>
      <c r="D83" s="143" t="s">
        <v>21</v>
      </c>
      <c r="E83" s="141" t="s">
        <v>452</v>
      </c>
      <c r="F83" s="142" t="s">
        <v>191</v>
      </c>
      <c r="G83" s="144">
        <v>60</v>
      </c>
      <c r="H83" s="142" t="s">
        <v>229</v>
      </c>
      <c r="I83" s="145">
        <v>2.88</v>
      </c>
      <c r="J83" s="145">
        <v>2.7</v>
      </c>
      <c r="K83" s="145">
        <v>1.7</v>
      </c>
      <c r="L83" s="145">
        <v>60929479.509999998</v>
      </c>
      <c r="M83" s="145">
        <v>-3495673.32</v>
      </c>
      <c r="N83" s="95">
        <v>0</v>
      </c>
      <c r="O83" s="146">
        <v>1</v>
      </c>
      <c r="P83" s="146">
        <v>0</v>
      </c>
      <c r="Q83" s="146">
        <v>139.4</v>
      </c>
      <c r="R83" s="146">
        <v>1</v>
      </c>
      <c r="S83" s="147">
        <v>-436959.16499999998</v>
      </c>
      <c r="T83" s="147">
        <v>-139.43975636716533</v>
      </c>
      <c r="U83" s="150">
        <v>0.54068890443678996</v>
      </c>
      <c r="V83" s="148">
        <v>1036.1803936940919</v>
      </c>
      <c r="W83" s="4" t="s">
        <v>202</v>
      </c>
      <c r="X83" s="4">
        <v>6</v>
      </c>
      <c r="Y83" s="4">
        <v>8</v>
      </c>
    </row>
    <row r="84" spans="1:26" x14ac:dyDescent="0.4">
      <c r="A84" s="140">
        <v>81</v>
      </c>
      <c r="B84" s="141">
        <v>8</v>
      </c>
      <c r="C84" s="141" t="s">
        <v>105</v>
      </c>
      <c r="D84" s="143" t="s">
        <v>22</v>
      </c>
      <c r="E84" s="141" t="s">
        <v>453</v>
      </c>
      <c r="F84" s="142" t="s">
        <v>191</v>
      </c>
      <c r="G84" s="144">
        <v>114</v>
      </c>
      <c r="H84" s="142" t="s">
        <v>232</v>
      </c>
      <c r="I84" s="145">
        <v>1.92</v>
      </c>
      <c r="J84" s="145">
        <v>1.68</v>
      </c>
      <c r="K84" s="145">
        <v>0.73</v>
      </c>
      <c r="L84" s="145">
        <v>40030826.619999997</v>
      </c>
      <c r="M84" s="145">
        <v>-18338178.199999999</v>
      </c>
      <c r="N84" s="95">
        <v>1</v>
      </c>
      <c r="O84" s="146">
        <v>1</v>
      </c>
      <c r="P84" s="146">
        <v>0</v>
      </c>
      <c r="Q84" s="146">
        <v>17.399999999999999</v>
      </c>
      <c r="R84" s="146">
        <v>2</v>
      </c>
      <c r="S84" s="147">
        <v>-2292272.2749999999</v>
      </c>
      <c r="T84" s="147">
        <v>-17.463382101936386</v>
      </c>
      <c r="U84" s="150">
        <v>0.1969734450286042</v>
      </c>
      <c r="V84" s="148">
        <v>344.9505947538949</v>
      </c>
      <c r="W84" s="4" t="s">
        <v>204</v>
      </c>
      <c r="X84" s="4">
        <v>13</v>
      </c>
      <c r="Y84" s="4">
        <v>10</v>
      </c>
    </row>
    <row r="85" spans="1:26" x14ac:dyDescent="0.4">
      <c r="A85" s="140">
        <v>82</v>
      </c>
      <c r="B85" s="141">
        <v>8</v>
      </c>
      <c r="C85" s="141" t="s">
        <v>105</v>
      </c>
      <c r="D85" s="143" t="s">
        <v>23</v>
      </c>
      <c r="E85" s="141" t="s">
        <v>454</v>
      </c>
      <c r="F85" s="142" t="s">
        <v>191</v>
      </c>
      <c r="G85" s="144">
        <v>30</v>
      </c>
      <c r="H85" s="142" t="s">
        <v>230</v>
      </c>
      <c r="I85" s="145">
        <v>1.44</v>
      </c>
      <c r="J85" s="145">
        <v>1.28</v>
      </c>
      <c r="K85" s="145">
        <v>0.44</v>
      </c>
      <c r="L85" s="145">
        <v>8419646.5</v>
      </c>
      <c r="M85" s="145">
        <v>-7711491.2800000003</v>
      </c>
      <c r="N85" s="95">
        <v>2</v>
      </c>
      <c r="O85" s="146">
        <v>1</v>
      </c>
      <c r="P85" s="146">
        <v>0</v>
      </c>
      <c r="Q85" s="146">
        <v>8.6999999999999993</v>
      </c>
      <c r="R85" s="146">
        <v>3</v>
      </c>
      <c r="S85" s="147">
        <v>-963936.41</v>
      </c>
      <c r="T85" s="147">
        <v>-8.7346493115661019</v>
      </c>
      <c r="U85" s="150">
        <v>0.13900223549808963</v>
      </c>
      <c r="V85" s="148">
        <v>287.58569867131195</v>
      </c>
      <c r="W85" s="4" t="s">
        <v>202</v>
      </c>
      <c r="X85" s="4">
        <v>5</v>
      </c>
      <c r="Y85" s="4">
        <v>3</v>
      </c>
    </row>
    <row r="86" spans="1:26" x14ac:dyDescent="0.4">
      <c r="A86" s="140">
        <v>83</v>
      </c>
      <c r="B86" s="141">
        <v>8</v>
      </c>
      <c r="C86" s="141" t="s">
        <v>105</v>
      </c>
      <c r="D86" s="143" t="s">
        <v>24</v>
      </c>
      <c r="E86" s="141" t="s">
        <v>455</v>
      </c>
      <c r="F86" s="142" t="s">
        <v>191</v>
      </c>
      <c r="G86" s="144">
        <v>30</v>
      </c>
      <c r="H86" s="142" t="s">
        <v>230</v>
      </c>
      <c r="I86" s="145">
        <v>1.41</v>
      </c>
      <c r="J86" s="145">
        <v>1.29</v>
      </c>
      <c r="K86" s="145">
        <v>0.47</v>
      </c>
      <c r="L86" s="145">
        <v>9622519.3599999994</v>
      </c>
      <c r="M86" s="145">
        <v>-4142522.11</v>
      </c>
      <c r="N86" s="95">
        <v>2</v>
      </c>
      <c r="O86" s="146">
        <v>1</v>
      </c>
      <c r="P86" s="146">
        <v>0</v>
      </c>
      <c r="Q86" s="146">
        <v>18.5</v>
      </c>
      <c r="R86" s="146">
        <v>3</v>
      </c>
      <c r="S86" s="147">
        <v>-517815.26374999998</v>
      </c>
      <c r="T86" s="147">
        <v>-18.582919495872044</v>
      </c>
      <c r="U86" s="150">
        <v>0.17457181427215762</v>
      </c>
      <c r="V86" s="148">
        <v>353.14589547856724</v>
      </c>
      <c r="W86" s="4" t="s">
        <v>202</v>
      </c>
      <c r="X86" s="4">
        <v>5</v>
      </c>
      <c r="Y86" s="4">
        <v>3</v>
      </c>
    </row>
    <row r="87" spans="1:26" x14ac:dyDescent="0.4">
      <c r="A87" s="140">
        <v>84</v>
      </c>
      <c r="B87" s="141">
        <v>8</v>
      </c>
      <c r="C87" s="141" t="s">
        <v>105</v>
      </c>
      <c r="D87" s="143" t="s">
        <v>25</v>
      </c>
      <c r="E87" s="141" t="s">
        <v>456</v>
      </c>
      <c r="F87" s="142" t="s">
        <v>191</v>
      </c>
      <c r="G87" s="144">
        <v>30</v>
      </c>
      <c r="H87" s="142" t="s">
        <v>230</v>
      </c>
      <c r="I87" s="145">
        <v>1.57</v>
      </c>
      <c r="J87" s="145">
        <v>1.34</v>
      </c>
      <c r="K87" s="145">
        <v>0.72</v>
      </c>
      <c r="L87" s="145">
        <v>11080731.23</v>
      </c>
      <c r="M87" s="145">
        <v>-2779166.4</v>
      </c>
      <c r="N87" s="95">
        <v>1</v>
      </c>
      <c r="O87" s="146">
        <v>1</v>
      </c>
      <c r="P87" s="146">
        <v>0</v>
      </c>
      <c r="Q87" s="146">
        <v>31.8</v>
      </c>
      <c r="R87" s="146">
        <v>2</v>
      </c>
      <c r="S87" s="147">
        <v>-347395.8</v>
      </c>
      <c r="T87" s="147">
        <v>-31.896560724107779</v>
      </c>
      <c r="U87" s="150">
        <v>0.18101332829380176</v>
      </c>
      <c r="V87" s="148">
        <v>386.38437931515449</v>
      </c>
      <c r="W87" s="4" t="s">
        <v>202</v>
      </c>
      <c r="X87" s="4">
        <v>5</v>
      </c>
      <c r="Y87" s="4">
        <v>3</v>
      </c>
    </row>
    <row r="88" spans="1:26" x14ac:dyDescent="0.4">
      <c r="A88" s="140">
        <v>85</v>
      </c>
      <c r="B88" s="141">
        <v>8</v>
      </c>
      <c r="C88" s="141" t="s">
        <v>105</v>
      </c>
      <c r="D88" s="143" t="s">
        <v>26</v>
      </c>
      <c r="E88" s="141" t="s">
        <v>457</v>
      </c>
      <c r="F88" s="142" t="s">
        <v>191</v>
      </c>
      <c r="G88" s="144">
        <v>30</v>
      </c>
      <c r="H88" s="142" t="s">
        <v>230</v>
      </c>
      <c r="I88" s="145">
        <v>1.77</v>
      </c>
      <c r="J88" s="145">
        <v>1.66</v>
      </c>
      <c r="K88" s="145">
        <v>0.75</v>
      </c>
      <c r="L88" s="145">
        <v>9833379.4700000007</v>
      </c>
      <c r="M88" s="145">
        <v>-4171050.52</v>
      </c>
      <c r="N88" s="95">
        <v>1</v>
      </c>
      <c r="O88" s="146">
        <v>1</v>
      </c>
      <c r="P88" s="146">
        <v>0</v>
      </c>
      <c r="Q88" s="146">
        <v>18.8</v>
      </c>
      <c r="R88" s="146">
        <v>2</v>
      </c>
      <c r="S88" s="147">
        <v>-521381.315</v>
      </c>
      <c r="T88" s="147">
        <v>-18.860245250637725</v>
      </c>
      <c r="U88" s="150">
        <v>0.17200076270167747</v>
      </c>
      <c r="V88" s="148">
        <v>398.16088877191567</v>
      </c>
      <c r="W88" s="4" t="s">
        <v>202</v>
      </c>
      <c r="X88" s="4">
        <v>5</v>
      </c>
      <c r="Y88" s="4">
        <v>3</v>
      </c>
    </row>
    <row r="89" spans="1:26" x14ac:dyDescent="0.4">
      <c r="A89" s="140">
        <v>86</v>
      </c>
      <c r="B89" s="141">
        <v>8</v>
      </c>
      <c r="C89" s="141" t="s">
        <v>105</v>
      </c>
      <c r="D89" s="143" t="s">
        <v>72</v>
      </c>
      <c r="E89" s="141" t="s">
        <v>458</v>
      </c>
      <c r="F89" s="142" t="s">
        <v>191</v>
      </c>
      <c r="G89" s="144">
        <v>139</v>
      </c>
      <c r="H89" s="142" t="s">
        <v>232</v>
      </c>
      <c r="I89" s="145">
        <v>1.18</v>
      </c>
      <c r="J89" s="145">
        <v>1</v>
      </c>
      <c r="K89" s="145">
        <v>0.31</v>
      </c>
      <c r="L89" s="145">
        <v>19797163.760000002</v>
      </c>
      <c r="M89" s="145">
        <v>-22111609.640000001</v>
      </c>
      <c r="N89" s="95">
        <v>2</v>
      </c>
      <c r="O89" s="146">
        <v>1</v>
      </c>
      <c r="P89" s="146">
        <v>0</v>
      </c>
      <c r="Q89" s="146">
        <v>7.1</v>
      </c>
      <c r="R89" s="146">
        <v>3</v>
      </c>
      <c r="S89" s="147">
        <v>-2763951.2050000001</v>
      </c>
      <c r="T89" s="147">
        <v>-7.1626314256875609</v>
      </c>
      <c r="U89" s="150">
        <v>6.95174523708606E-2</v>
      </c>
      <c r="V89" s="148">
        <v>155.89177167245441</v>
      </c>
      <c r="W89" s="4" t="s">
        <v>204</v>
      </c>
      <c r="X89" s="4">
        <v>13</v>
      </c>
      <c r="Y89" s="4">
        <v>11</v>
      </c>
    </row>
    <row r="90" spans="1:26" x14ac:dyDescent="0.4">
      <c r="A90" s="140">
        <v>87</v>
      </c>
      <c r="B90" s="141">
        <v>8</v>
      </c>
      <c r="C90" s="141" t="s">
        <v>105</v>
      </c>
      <c r="D90" s="143" t="s">
        <v>81</v>
      </c>
      <c r="E90" s="141" t="s">
        <v>459</v>
      </c>
      <c r="F90" s="142" t="s">
        <v>191</v>
      </c>
      <c r="G90" s="144">
        <v>30</v>
      </c>
      <c r="H90" s="142" t="s">
        <v>230</v>
      </c>
      <c r="I90" s="145">
        <v>1.52</v>
      </c>
      <c r="J90" s="145">
        <v>1.4</v>
      </c>
      <c r="K90" s="145">
        <v>0.6</v>
      </c>
      <c r="L90" s="145">
        <v>10820764.58</v>
      </c>
      <c r="M90" s="145">
        <v>-2509641.6800000002</v>
      </c>
      <c r="N90" s="95">
        <v>1</v>
      </c>
      <c r="O90" s="146">
        <v>1</v>
      </c>
      <c r="P90" s="146">
        <v>0</v>
      </c>
      <c r="Q90" s="146">
        <v>34.4</v>
      </c>
      <c r="R90" s="146">
        <v>2</v>
      </c>
      <c r="S90" s="147">
        <v>-313705.21000000002</v>
      </c>
      <c r="T90" s="147">
        <v>-34.493416861007823</v>
      </c>
      <c r="U90" s="150">
        <v>0.20475548412706218</v>
      </c>
      <c r="V90" s="148">
        <v>490.40401450260595</v>
      </c>
      <c r="W90" s="4" t="s">
        <v>202</v>
      </c>
      <c r="X90" s="4">
        <v>5</v>
      </c>
      <c r="Y90" s="4">
        <v>2</v>
      </c>
    </row>
    <row r="91" spans="1:26" x14ac:dyDescent="0.4">
      <c r="A91" s="140">
        <v>88</v>
      </c>
      <c r="B91" s="141">
        <v>8</v>
      </c>
      <c r="C91" s="141" t="s">
        <v>105</v>
      </c>
      <c r="D91" s="143" t="s">
        <v>82</v>
      </c>
      <c r="E91" s="141" t="s">
        <v>460</v>
      </c>
      <c r="F91" s="142" t="s">
        <v>191</v>
      </c>
      <c r="G91" s="144">
        <v>30</v>
      </c>
      <c r="H91" s="142" t="s">
        <v>238</v>
      </c>
      <c r="I91" s="145">
        <v>2.85</v>
      </c>
      <c r="J91" s="145">
        <v>2.64</v>
      </c>
      <c r="K91" s="145">
        <v>1.53</v>
      </c>
      <c r="L91" s="145">
        <v>23042579.309999999</v>
      </c>
      <c r="M91" s="145">
        <v>-2498758.91</v>
      </c>
      <c r="N91" s="95">
        <v>0</v>
      </c>
      <c r="O91" s="146">
        <v>1</v>
      </c>
      <c r="P91" s="146">
        <v>0</v>
      </c>
      <c r="Q91" s="146">
        <v>73.7</v>
      </c>
      <c r="R91" s="146">
        <v>1</v>
      </c>
      <c r="S91" s="147">
        <v>-312344.86375000002</v>
      </c>
      <c r="T91" s="147">
        <v>-73.772877304117344</v>
      </c>
      <c r="U91" s="150">
        <v>0.49425394004929285</v>
      </c>
      <c r="V91" s="148">
        <v>902.35664591165403</v>
      </c>
      <c r="W91" s="4" t="s">
        <v>206</v>
      </c>
      <c r="X91" s="4">
        <v>3</v>
      </c>
      <c r="Y91" s="4">
        <v>2</v>
      </c>
    </row>
    <row r="92" spans="1:26" x14ac:dyDescent="0.4">
      <c r="N92" s="124"/>
      <c r="O92" s="124"/>
      <c r="P92" s="124"/>
      <c r="Q92" s="124"/>
      <c r="R92" s="124"/>
      <c r="W92" s="151"/>
      <c r="Y92" s="128"/>
      <c r="Z92" s="124"/>
    </row>
    <row r="93" spans="1:26" x14ac:dyDescent="0.4">
      <c r="L93" s="124"/>
      <c r="M93" s="124"/>
      <c r="N93" s="124"/>
      <c r="O93" s="124"/>
      <c r="P93" s="124"/>
      <c r="Q93" s="124"/>
      <c r="R93" s="124"/>
      <c r="W93" s="151"/>
      <c r="Y93" s="128"/>
      <c r="Z93" s="124"/>
    </row>
    <row r="94" spans="1:26" x14ac:dyDescent="0.4">
      <c r="L94" s="124"/>
      <c r="M94" s="124"/>
      <c r="N94" s="124"/>
      <c r="O94" s="124"/>
      <c r="P94" s="124"/>
      <c r="Q94" s="124"/>
      <c r="R94" s="124"/>
      <c r="W94" s="151"/>
      <c r="Y94" s="128"/>
      <c r="Z94" s="124"/>
    </row>
    <row r="95" spans="1:26" x14ac:dyDescent="0.4">
      <c r="L95" s="124"/>
      <c r="M95" s="124"/>
      <c r="N95" s="124"/>
      <c r="O95" s="124"/>
      <c r="P95" s="124"/>
      <c r="Q95" s="124"/>
      <c r="R95" s="124"/>
      <c r="W95" s="151"/>
      <c r="Y95" s="128"/>
      <c r="Z95" s="124"/>
    </row>
    <row r="96" spans="1:26" x14ac:dyDescent="0.4">
      <c r="L96" s="124"/>
      <c r="M96" s="124"/>
      <c r="N96" s="124"/>
      <c r="O96" s="124"/>
      <c r="P96" s="124"/>
      <c r="Q96" s="124"/>
      <c r="R96" s="124"/>
      <c r="W96" s="151"/>
      <c r="Y96" s="128"/>
      <c r="Z96" s="124"/>
    </row>
    <row r="97" spans="12:26" x14ac:dyDescent="0.4">
      <c r="L97" s="124"/>
      <c r="M97" s="124"/>
      <c r="N97" s="124"/>
      <c r="O97" s="124"/>
      <c r="P97" s="124"/>
      <c r="Q97" s="124"/>
      <c r="R97" s="124"/>
      <c r="W97" s="151"/>
      <c r="Y97" s="128"/>
      <c r="Z97" s="124"/>
    </row>
    <row r="98" spans="12:26" x14ac:dyDescent="0.4">
      <c r="L98" s="124"/>
      <c r="M98" s="124"/>
      <c r="N98" s="124"/>
      <c r="O98" s="124"/>
      <c r="P98" s="124"/>
      <c r="Q98" s="124"/>
      <c r="R98" s="124"/>
      <c r="W98" s="151"/>
      <c r="Y98" s="128"/>
      <c r="Z98" s="124"/>
    </row>
    <row r="99" spans="12:26" x14ac:dyDescent="0.4">
      <c r="L99" s="124"/>
      <c r="M99" s="124"/>
      <c r="N99" s="124"/>
      <c r="O99" s="124"/>
      <c r="P99" s="124"/>
      <c r="Q99" s="124"/>
      <c r="R99" s="124"/>
      <c r="W99" s="151"/>
      <c r="Y99" s="128"/>
      <c r="Z99" s="124"/>
    </row>
    <row r="100" spans="12:26" x14ac:dyDescent="0.4">
      <c r="L100" s="124"/>
      <c r="M100" s="124"/>
      <c r="N100" s="124"/>
      <c r="O100" s="124"/>
      <c r="P100" s="124"/>
      <c r="Q100" s="124"/>
      <c r="R100" s="124"/>
      <c r="W100" s="151"/>
      <c r="Y100" s="128"/>
      <c r="Z100" s="124"/>
    </row>
    <row r="101" spans="12:26" x14ac:dyDescent="0.4">
      <c r="L101" s="124"/>
      <c r="M101" s="124"/>
      <c r="N101" s="124"/>
      <c r="O101" s="124"/>
      <c r="P101" s="124"/>
      <c r="Q101" s="124"/>
      <c r="R101" s="124"/>
      <c r="W101" s="151"/>
      <c r="Y101" s="128"/>
      <c r="Z101" s="124"/>
    </row>
    <row r="102" spans="12:26" x14ac:dyDescent="0.4">
      <c r="L102" s="124"/>
      <c r="M102" s="124"/>
      <c r="N102" s="124"/>
      <c r="O102" s="124"/>
      <c r="P102" s="124"/>
      <c r="Q102" s="124"/>
      <c r="R102" s="124"/>
      <c r="W102" s="151"/>
      <c r="Y102" s="128"/>
      <c r="Z102" s="124"/>
    </row>
    <row r="103" spans="12:26" x14ac:dyDescent="0.4">
      <c r="L103" s="124"/>
      <c r="M103" s="124"/>
      <c r="N103" s="124"/>
      <c r="O103" s="124"/>
      <c r="P103" s="124"/>
      <c r="Q103" s="124"/>
      <c r="R103" s="124"/>
      <c r="W103" s="151"/>
      <c r="Y103" s="128"/>
      <c r="Z103" s="124"/>
    </row>
    <row r="104" spans="12:26" x14ac:dyDescent="0.4">
      <c r="L104" s="124"/>
      <c r="M104" s="124"/>
      <c r="N104" s="124"/>
      <c r="O104" s="124"/>
      <c r="P104" s="124"/>
      <c r="Q104" s="124"/>
      <c r="R104" s="124"/>
      <c r="W104" s="151"/>
      <c r="Y104" s="128"/>
      <c r="Z104" s="124"/>
    </row>
    <row r="105" spans="12:26" x14ac:dyDescent="0.4">
      <c r="L105" s="124"/>
      <c r="M105" s="124"/>
      <c r="N105" s="124"/>
      <c r="O105" s="124"/>
      <c r="P105" s="124"/>
      <c r="Q105" s="124"/>
      <c r="R105" s="124"/>
      <c r="W105" s="151"/>
      <c r="Y105" s="128"/>
      <c r="Z105" s="124"/>
    </row>
    <row r="106" spans="12:26" x14ac:dyDescent="0.4">
      <c r="L106" s="124"/>
      <c r="M106" s="124"/>
      <c r="N106" s="124"/>
      <c r="O106" s="124"/>
      <c r="P106" s="124"/>
      <c r="Q106" s="124"/>
      <c r="R106" s="124"/>
      <c r="W106" s="151"/>
      <c r="Y106" s="128"/>
      <c r="Z106" s="124"/>
    </row>
    <row r="107" spans="12:26" x14ac:dyDescent="0.4">
      <c r="L107" s="124"/>
      <c r="M107" s="124"/>
      <c r="N107" s="124"/>
      <c r="O107" s="124"/>
      <c r="P107" s="124"/>
      <c r="Q107" s="124"/>
      <c r="R107" s="124"/>
      <c r="W107" s="151"/>
      <c r="Y107" s="128"/>
      <c r="Z107" s="124"/>
    </row>
    <row r="108" spans="12:26" x14ac:dyDescent="0.4">
      <c r="L108" s="124"/>
      <c r="M108" s="124"/>
      <c r="N108" s="124"/>
      <c r="O108" s="124"/>
      <c r="P108" s="124"/>
      <c r="Q108" s="124"/>
      <c r="R108" s="124"/>
      <c r="W108" s="151"/>
      <c r="Y108" s="128"/>
      <c r="Z108" s="124"/>
    </row>
    <row r="109" spans="12:26" x14ac:dyDescent="0.4">
      <c r="L109" s="124"/>
      <c r="M109" s="124"/>
      <c r="N109" s="124"/>
      <c r="O109" s="124"/>
      <c r="P109" s="124"/>
      <c r="Q109" s="124"/>
      <c r="R109" s="124"/>
      <c r="W109" s="151"/>
      <c r="Y109" s="128"/>
      <c r="Z109" s="124"/>
    </row>
    <row r="110" spans="12:26" x14ac:dyDescent="0.4">
      <c r="L110" s="124"/>
      <c r="M110" s="124"/>
      <c r="N110" s="124"/>
      <c r="O110" s="124"/>
      <c r="P110" s="124"/>
      <c r="Q110" s="124"/>
      <c r="R110" s="124"/>
      <c r="W110" s="151"/>
      <c r="Y110" s="128"/>
      <c r="Z110" s="124"/>
    </row>
  </sheetData>
  <mergeCells count="3">
    <mergeCell ref="X1:Y1"/>
    <mergeCell ref="C2:J2"/>
    <mergeCell ref="P1:R1"/>
  </mergeCells>
  <conditionalFormatting sqref="R4:R9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C4A-BE62-4196-88AC-5D9773C866EC}">
  <dimension ref="A1:AB110"/>
  <sheetViews>
    <sheetView zoomScale="60" zoomScaleNormal="60" workbookViewId="0">
      <selection activeCell="M67" sqref="M67"/>
    </sheetView>
  </sheetViews>
  <sheetFormatPr defaultColWidth="9" defaultRowHeight="21" x14ac:dyDescent="0.4"/>
  <cols>
    <col min="1" max="1" width="4.09765625" style="1" customWidth="1"/>
    <col min="2" max="2" width="4.8984375" style="1" customWidth="1"/>
    <col min="3" max="3" width="12.09765625" style="1" customWidth="1"/>
    <col min="4" max="4" width="8.5" style="1" customWidth="1"/>
    <col min="5" max="5" width="27.796875" style="152" customWidth="1"/>
    <col min="6" max="6" width="10.09765625" style="1" customWidth="1"/>
    <col min="7" max="7" width="8.8984375" style="62" customWidth="1"/>
    <col min="8" max="8" width="24.796875" style="1" customWidth="1"/>
    <col min="9" max="11" width="8.09765625" style="1" customWidth="1"/>
    <col min="12" max="12" width="16.8984375" style="1" customWidth="1"/>
    <col min="13" max="13" width="17.59765625" style="1" customWidth="1"/>
    <col min="14" max="18" width="7" style="1" customWidth="1"/>
    <col min="19" max="19" width="15.5" style="124" customWidth="1"/>
    <col min="20" max="20" width="13.09765625" style="124" customWidth="1"/>
    <col min="21" max="21" width="9" style="153" customWidth="1"/>
    <col min="22" max="22" width="10.09765625" style="1" customWidth="1"/>
    <col min="23" max="23" width="10.5" style="154" customWidth="1"/>
    <col min="24" max="24" width="9" style="1" hidden="1" customWidth="1"/>
    <col min="25" max="25" width="11.09765625" style="1" hidden="1" customWidth="1"/>
    <col min="26" max="26" width="9" style="1" hidden="1" customWidth="1"/>
    <col min="27" max="16384" width="9" style="1"/>
  </cols>
  <sheetData>
    <row r="1" spans="1:26" x14ac:dyDescent="0.4">
      <c r="P1" s="320"/>
      <c r="Q1" s="320"/>
      <c r="R1" s="320"/>
      <c r="V1" s="1" t="s">
        <v>465</v>
      </c>
    </row>
    <row r="2" spans="1:26" ht="39.75" customHeight="1" x14ac:dyDescent="0.55000000000000004">
      <c r="C2" s="319" t="s">
        <v>466</v>
      </c>
      <c r="D2" s="319"/>
      <c r="E2" s="319"/>
      <c r="F2" s="319"/>
      <c r="G2" s="319"/>
      <c r="H2" s="319"/>
      <c r="I2" s="319"/>
      <c r="J2" s="319"/>
      <c r="K2" s="319"/>
      <c r="L2" s="319"/>
      <c r="M2" s="319" t="s">
        <v>312</v>
      </c>
      <c r="N2" s="319"/>
      <c r="O2" s="319"/>
      <c r="P2" s="319"/>
      <c r="Q2" s="127"/>
      <c r="R2" s="127"/>
      <c r="S2" s="155"/>
      <c r="Y2" s="130" t="s">
        <v>312</v>
      </c>
      <c r="Z2" s="61">
        <v>8</v>
      </c>
    </row>
    <row r="3" spans="1:26" s="139" customFormat="1" ht="85.5" customHeight="1" x14ac:dyDescent="0.25">
      <c r="A3" s="131" t="s">
        <v>313</v>
      </c>
      <c r="B3" s="131" t="s">
        <v>314</v>
      </c>
      <c r="C3" s="131" t="s">
        <v>315</v>
      </c>
      <c r="D3" s="131" t="s">
        <v>316</v>
      </c>
      <c r="E3" s="131" t="s">
        <v>317</v>
      </c>
      <c r="F3" s="131" t="s">
        <v>188</v>
      </c>
      <c r="G3" s="156" t="s">
        <v>318</v>
      </c>
      <c r="H3" s="156" t="s">
        <v>319</v>
      </c>
      <c r="I3" s="131" t="s">
        <v>320</v>
      </c>
      <c r="J3" s="131" t="s">
        <v>321</v>
      </c>
      <c r="K3" s="131" t="s">
        <v>322</v>
      </c>
      <c r="L3" s="131" t="s">
        <v>323</v>
      </c>
      <c r="M3" s="156" t="s">
        <v>467</v>
      </c>
      <c r="N3" s="157" t="s">
        <v>325</v>
      </c>
      <c r="O3" s="157" t="s">
        <v>463</v>
      </c>
      <c r="P3" s="157" t="s">
        <v>327</v>
      </c>
      <c r="Q3" s="158" t="s">
        <v>328</v>
      </c>
      <c r="R3" s="157" t="s">
        <v>329</v>
      </c>
      <c r="S3" s="134" t="s">
        <v>468</v>
      </c>
      <c r="T3" s="134" t="s">
        <v>469</v>
      </c>
      <c r="U3" s="159" t="s">
        <v>334</v>
      </c>
      <c r="V3" s="160" t="s">
        <v>335</v>
      </c>
      <c r="W3" s="160" t="s">
        <v>464</v>
      </c>
    </row>
    <row r="4" spans="1:26" x14ac:dyDescent="0.4">
      <c r="A4" s="140">
        <v>1</v>
      </c>
      <c r="B4" s="141">
        <v>8</v>
      </c>
      <c r="C4" s="141" t="s">
        <v>170</v>
      </c>
      <c r="D4" s="143" t="s">
        <v>5</v>
      </c>
      <c r="E4" s="161" t="s">
        <v>373</v>
      </c>
      <c r="F4" s="141" t="s">
        <v>192</v>
      </c>
      <c r="G4" s="140">
        <v>392</v>
      </c>
      <c r="H4" s="141" t="s">
        <v>228</v>
      </c>
      <c r="I4" s="145">
        <v>2.62</v>
      </c>
      <c r="J4" s="145">
        <v>2.4900000000000002</v>
      </c>
      <c r="K4" s="145">
        <v>0.82</v>
      </c>
      <c r="L4" s="145">
        <v>343776681.19999999</v>
      </c>
      <c r="M4" s="145">
        <v>136071521.93000001</v>
      </c>
      <c r="N4" s="95">
        <v>0</v>
      </c>
      <c r="O4" s="146">
        <v>0</v>
      </c>
      <c r="P4" s="146">
        <v>0</v>
      </c>
      <c r="Q4" s="146" t="s">
        <v>461</v>
      </c>
      <c r="R4" s="146">
        <v>0</v>
      </c>
      <c r="S4" s="147">
        <v>17008940.241250001</v>
      </c>
      <c r="T4" s="147">
        <v>20.211528544634099</v>
      </c>
      <c r="U4" s="162" t="s">
        <v>201</v>
      </c>
      <c r="V4" s="163">
        <v>16</v>
      </c>
      <c r="W4" s="163">
        <v>13</v>
      </c>
    </row>
    <row r="5" spans="1:26" x14ac:dyDescent="0.4">
      <c r="A5" s="140">
        <v>2</v>
      </c>
      <c r="B5" s="141">
        <v>8</v>
      </c>
      <c r="C5" s="141" t="s">
        <v>170</v>
      </c>
      <c r="D5" s="143" t="s">
        <v>63</v>
      </c>
      <c r="E5" s="161" t="s">
        <v>374</v>
      </c>
      <c r="F5" s="141" t="s">
        <v>191</v>
      </c>
      <c r="G5" s="140">
        <v>30</v>
      </c>
      <c r="H5" s="141" t="s">
        <v>229</v>
      </c>
      <c r="I5" s="145">
        <v>5.21</v>
      </c>
      <c r="J5" s="145">
        <v>4.67</v>
      </c>
      <c r="K5" s="145">
        <v>3.24</v>
      </c>
      <c r="L5" s="145">
        <v>41314378.5</v>
      </c>
      <c r="M5" s="145">
        <v>-13229692.060000001</v>
      </c>
      <c r="N5" s="95">
        <v>0</v>
      </c>
      <c r="O5" s="146">
        <v>1</v>
      </c>
      <c r="P5" s="146">
        <v>0</v>
      </c>
      <c r="Q5" s="146">
        <v>24.9</v>
      </c>
      <c r="R5" s="146">
        <v>1</v>
      </c>
      <c r="S5" s="147">
        <v>-1653711.5075000001</v>
      </c>
      <c r="T5" s="147">
        <v>-24.982820953128066</v>
      </c>
      <c r="U5" s="162" t="s">
        <v>202</v>
      </c>
      <c r="V5" s="163">
        <v>6</v>
      </c>
      <c r="W5" s="163">
        <v>4</v>
      </c>
    </row>
    <row r="6" spans="1:26" x14ac:dyDescent="0.4">
      <c r="A6" s="140">
        <v>3</v>
      </c>
      <c r="B6" s="141">
        <v>8</v>
      </c>
      <c r="C6" s="141" t="s">
        <v>170</v>
      </c>
      <c r="D6" s="143" t="s">
        <v>64</v>
      </c>
      <c r="E6" s="161" t="s">
        <v>375</v>
      </c>
      <c r="F6" s="141" t="s">
        <v>191</v>
      </c>
      <c r="G6" s="140">
        <v>40</v>
      </c>
      <c r="H6" s="141" t="s">
        <v>229</v>
      </c>
      <c r="I6" s="145">
        <v>4.5</v>
      </c>
      <c r="J6" s="145">
        <v>4.13</v>
      </c>
      <c r="K6" s="145">
        <v>2.78</v>
      </c>
      <c r="L6" s="145">
        <v>43746066.030000001</v>
      </c>
      <c r="M6" s="145">
        <v>-16691849.220000001</v>
      </c>
      <c r="N6" s="95">
        <v>0</v>
      </c>
      <c r="O6" s="146">
        <v>1</v>
      </c>
      <c r="P6" s="146">
        <v>0</v>
      </c>
      <c r="Q6" s="146">
        <v>20.9</v>
      </c>
      <c r="R6" s="146">
        <v>1</v>
      </c>
      <c r="S6" s="147">
        <v>-2086481.1525000001</v>
      </c>
      <c r="T6" s="147">
        <v>-20.966432396278261</v>
      </c>
      <c r="U6" s="162" t="s">
        <v>202</v>
      </c>
      <c r="V6" s="163">
        <v>6</v>
      </c>
      <c r="W6" s="163">
        <v>6</v>
      </c>
    </row>
    <row r="7" spans="1:26" x14ac:dyDescent="0.4">
      <c r="A7" s="140">
        <v>4</v>
      </c>
      <c r="B7" s="141">
        <v>8</v>
      </c>
      <c r="C7" s="141" t="s">
        <v>170</v>
      </c>
      <c r="D7" s="143" t="s">
        <v>65</v>
      </c>
      <c r="E7" s="161" t="s">
        <v>376</v>
      </c>
      <c r="F7" s="141" t="s">
        <v>191</v>
      </c>
      <c r="G7" s="140">
        <v>43</v>
      </c>
      <c r="H7" s="141" t="s">
        <v>230</v>
      </c>
      <c r="I7" s="145">
        <v>2.73</v>
      </c>
      <c r="J7" s="145">
        <v>2.42</v>
      </c>
      <c r="K7" s="145">
        <v>1.1100000000000001</v>
      </c>
      <c r="L7" s="145">
        <v>24329333.300000001</v>
      </c>
      <c r="M7" s="145">
        <v>-19545334.25</v>
      </c>
      <c r="N7" s="95">
        <v>0</v>
      </c>
      <c r="O7" s="146">
        <v>1</v>
      </c>
      <c r="P7" s="146">
        <v>0</v>
      </c>
      <c r="Q7" s="146">
        <v>9.9</v>
      </c>
      <c r="R7" s="146">
        <v>1</v>
      </c>
      <c r="S7" s="147">
        <v>-2443166.78125</v>
      </c>
      <c r="T7" s="147">
        <v>-9.9581139882527214</v>
      </c>
      <c r="U7" s="162" t="s">
        <v>202</v>
      </c>
      <c r="V7" s="163">
        <v>5</v>
      </c>
      <c r="W7" s="163">
        <v>5</v>
      </c>
    </row>
    <row r="8" spans="1:26" x14ac:dyDescent="0.4">
      <c r="A8" s="140">
        <v>5</v>
      </c>
      <c r="B8" s="141">
        <v>8</v>
      </c>
      <c r="C8" s="141" t="s">
        <v>170</v>
      </c>
      <c r="D8" s="143" t="s">
        <v>66</v>
      </c>
      <c r="E8" s="161" t="s">
        <v>377</v>
      </c>
      <c r="F8" s="141" t="s">
        <v>191</v>
      </c>
      <c r="G8" s="140">
        <v>36</v>
      </c>
      <c r="H8" s="141" t="s">
        <v>230</v>
      </c>
      <c r="I8" s="145">
        <v>3.05</v>
      </c>
      <c r="J8" s="145">
        <v>2.85</v>
      </c>
      <c r="K8" s="145">
        <v>1.18</v>
      </c>
      <c r="L8" s="145">
        <v>26776442.73</v>
      </c>
      <c r="M8" s="145">
        <v>-4157708.22</v>
      </c>
      <c r="N8" s="95">
        <v>0</v>
      </c>
      <c r="O8" s="146">
        <v>1</v>
      </c>
      <c r="P8" s="146">
        <v>0</v>
      </c>
      <c r="Q8" s="146">
        <v>51.5</v>
      </c>
      <c r="R8" s="146">
        <v>1</v>
      </c>
      <c r="S8" s="147">
        <v>-519713.52750000003</v>
      </c>
      <c r="T8" s="147">
        <v>-51.521542759919789</v>
      </c>
      <c r="U8" s="162" t="s">
        <v>202</v>
      </c>
      <c r="V8" s="163">
        <v>5</v>
      </c>
      <c r="W8" s="163">
        <v>2</v>
      </c>
    </row>
    <row r="9" spans="1:26" x14ac:dyDescent="0.4">
      <c r="A9" s="140">
        <v>6</v>
      </c>
      <c r="B9" s="141">
        <v>8</v>
      </c>
      <c r="C9" s="141" t="s">
        <v>170</v>
      </c>
      <c r="D9" s="143" t="s">
        <v>67</v>
      </c>
      <c r="E9" s="161" t="s">
        <v>378</v>
      </c>
      <c r="F9" s="141" t="s">
        <v>191</v>
      </c>
      <c r="G9" s="140">
        <v>30</v>
      </c>
      <c r="H9" s="141" t="s">
        <v>229</v>
      </c>
      <c r="I9" s="145">
        <v>1.7</v>
      </c>
      <c r="J9" s="145">
        <v>1.42</v>
      </c>
      <c r="K9" s="145">
        <v>0.38</v>
      </c>
      <c r="L9" s="145">
        <v>17242100.030000001</v>
      </c>
      <c r="M9" s="145">
        <v>-12591736.76</v>
      </c>
      <c r="N9" s="95">
        <v>1</v>
      </c>
      <c r="O9" s="146">
        <v>1</v>
      </c>
      <c r="P9" s="146">
        <v>0</v>
      </c>
      <c r="Q9" s="146">
        <v>10.9</v>
      </c>
      <c r="R9" s="146">
        <v>2</v>
      </c>
      <c r="S9" s="147">
        <v>-1573967.095</v>
      </c>
      <c r="T9" s="147">
        <v>-10.954549230903712</v>
      </c>
      <c r="U9" s="162" t="s">
        <v>202</v>
      </c>
      <c r="V9" s="163">
        <v>6</v>
      </c>
      <c r="W9" s="163">
        <v>5</v>
      </c>
    </row>
    <row r="10" spans="1:26" x14ac:dyDescent="0.4">
      <c r="A10" s="140">
        <v>7</v>
      </c>
      <c r="B10" s="141">
        <v>8</v>
      </c>
      <c r="C10" s="141" t="s">
        <v>170</v>
      </c>
      <c r="D10" s="143" t="s">
        <v>68</v>
      </c>
      <c r="E10" s="161" t="s">
        <v>379</v>
      </c>
      <c r="F10" s="141" t="s">
        <v>191</v>
      </c>
      <c r="G10" s="140">
        <v>61</v>
      </c>
      <c r="H10" s="141" t="s">
        <v>229</v>
      </c>
      <c r="I10" s="145">
        <v>3.94</v>
      </c>
      <c r="J10" s="145">
        <v>3.55</v>
      </c>
      <c r="K10" s="145">
        <v>1.62</v>
      </c>
      <c r="L10" s="145">
        <v>51894814.600000001</v>
      </c>
      <c r="M10" s="145">
        <v>-18680736.469999999</v>
      </c>
      <c r="N10" s="95">
        <v>0</v>
      </c>
      <c r="O10" s="146">
        <v>1</v>
      </c>
      <c r="P10" s="146">
        <v>0</v>
      </c>
      <c r="Q10" s="146">
        <v>22.2</v>
      </c>
      <c r="R10" s="146">
        <v>1</v>
      </c>
      <c r="S10" s="147">
        <v>-2335092.0587499999</v>
      </c>
      <c r="T10" s="147">
        <v>-22.223883810293913</v>
      </c>
      <c r="U10" s="162" t="s">
        <v>202</v>
      </c>
      <c r="V10" s="163">
        <v>6</v>
      </c>
      <c r="W10" s="163">
        <v>8</v>
      </c>
    </row>
    <row r="11" spans="1:26" x14ac:dyDescent="0.4">
      <c r="A11" s="140">
        <v>8</v>
      </c>
      <c r="B11" s="141">
        <v>8</v>
      </c>
      <c r="C11" s="141" t="s">
        <v>170</v>
      </c>
      <c r="D11" s="143" t="s">
        <v>69</v>
      </c>
      <c r="E11" s="161" t="s">
        <v>380</v>
      </c>
      <c r="F11" s="141" t="s">
        <v>191</v>
      </c>
      <c r="G11" s="140">
        <v>90</v>
      </c>
      <c r="H11" s="141" t="s">
        <v>235</v>
      </c>
      <c r="I11" s="145">
        <v>2.34</v>
      </c>
      <c r="J11" s="145">
        <v>1.96</v>
      </c>
      <c r="K11" s="145">
        <v>0.52</v>
      </c>
      <c r="L11" s="145">
        <v>54736912.75</v>
      </c>
      <c r="M11" s="145">
        <v>-29281248.719999999</v>
      </c>
      <c r="N11" s="95">
        <v>1</v>
      </c>
      <c r="O11" s="146">
        <v>1</v>
      </c>
      <c r="P11" s="146">
        <v>0</v>
      </c>
      <c r="Q11" s="146">
        <v>14.9</v>
      </c>
      <c r="R11" s="146">
        <v>2</v>
      </c>
      <c r="S11" s="147">
        <v>-3660156.09</v>
      </c>
      <c r="T11" s="147">
        <v>-14.954802856508779</v>
      </c>
      <c r="U11" s="162" t="s">
        <v>204</v>
      </c>
      <c r="V11" s="163">
        <v>12</v>
      </c>
      <c r="W11" s="163">
        <v>9</v>
      </c>
    </row>
    <row r="12" spans="1:26" x14ac:dyDescent="0.4">
      <c r="A12" s="140">
        <v>9</v>
      </c>
      <c r="B12" s="141">
        <v>8</v>
      </c>
      <c r="C12" s="141" t="s">
        <v>170</v>
      </c>
      <c r="D12" s="143" t="s">
        <v>70</v>
      </c>
      <c r="E12" s="161" t="s">
        <v>381</v>
      </c>
      <c r="F12" s="141" t="s">
        <v>191</v>
      </c>
      <c r="G12" s="140">
        <v>48</v>
      </c>
      <c r="H12" s="141" t="s">
        <v>229</v>
      </c>
      <c r="I12" s="145">
        <v>3.56</v>
      </c>
      <c r="J12" s="145">
        <v>3.17</v>
      </c>
      <c r="K12" s="145">
        <v>1.62</v>
      </c>
      <c r="L12" s="145">
        <v>31570288.370000001</v>
      </c>
      <c r="M12" s="145">
        <v>-11841741.92</v>
      </c>
      <c r="N12" s="95">
        <v>0</v>
      </c>
      <c r="O12" s="146">
        <v>1</v>
      </c>
      <c r="P12" s="146">
        <v>0</v>
      </c>
      <c r="Q12" s="146">
        <v>21.3</v>
      </c>
      <c r="R12" s="146">
        <v>1</v>
      </c>
      <c r="S12" s="147">
        <v>-1480217.74</v>
      </c>
      <c r="T12" s="147">
        <v>-21.328138095412911</v>
      </c>
      <c r="U12" s="162" t="s">
        <v>202</v>
      </c>
      <c r="V12" s="163">
        <v>6</v>
      </c>
      <c r="W12" s="163">
        <v>6</v>
      </c>
    </row>
    <row r="13" spans="1:26" x14ac:dyDescent="0.4">
      <c r="A13" s="140">
        <v>10</v>
      </c>
      <c r="B13" s="141">
        <v>8</v>
      </c>
      <c r="C13" s="141" t="s">
        <v>170</v>
      </c>
      <c r="D13" s="143" t="s">
        <v>71</v>
      </c>
      <c r="E13" s="161" t="s">
        <v>382</v>
      </c>
      <c r="F13" s="141" t="s">
        <v>191</v>
      </c>
      <c r="G13" s="140">
        <v>50</v>
      </c>
      <c r="H13" s="141" t="s">
        <v>229</v>
      </c>
      <c r="I13" s="145">
        <v>3.95</v>
      </c>
      <c r="J13" s="145">
        <v>3.45</v>
      </c>
      <c r="K13" s="145">
        <v>1.32</v>
      </c>
      <c r="L13" s="145">
        <v>35732822.789999999</v>
      </c>
      <c r="M13" s="145">
        <v>-18072990.57</v>
      </c>
      <c r="N13" s="95">
        <v>0</v>
      </c>
      <c r="O13" s="146">
        <v>1</v>
      </c>
      <c r="P13" s="146">
        <v>0</v>
      </c>
      <c r="Q13" s="146">
        <v>15.8</v>
      </c>
      <c r="R13" s="146">
        <v>1</v>
      </c>
      <c r="S13" s="147">
        <v>-2259123.82125</v>
      </c>
      <c r="T13" s="147">
        <v>-15.81711566842255</v>
      </c>
      <c r="U13" s="162" t="s">
        <v>202</v>
      </c>
      <c r="V13" s="163">
        <v>6</v>
      </c>
      <c r="W13" s="163">
        <v>7</v>
      </c>
    </row>
    <row r="14" spans="1:26" x14ac:dyDescent="0.4">
      <c r="A14" s="140">
        <v>11</v>
      </c>
      <c r="B14" s="141">
        <v>8</v>
      </c>
      <c r="C14" s="141" t="s">
        <v>170</v>
      </c>
      <c r="D14" s="143" t="s">
        <v>76</v>
      </c>
      <c r="E14" s="161" t="s">
        <v>383</v>
      </c>
      <c r="F14" s="141" t="s">
        <v>191</v>
      </c>
      <c r="G14" s="140">
        <v>234</v>
      </c>
      <c r="H14" s="141" t="s">
        <v>232</v>
      </c>
      <c r="I14" s="145">
        <v>1.22</v>
      </c>
      <c r="J14" s="145">
        <v>1.08</v>
      </c>
      <c r="K14" s="145">
        <v>0.21</v>
      </c>
      <c r="L14" s="145">
        <v>19041892.699999999</v>
      </c>
      <c r="M14" s="145">
        <v>-1205473.46</v>
      </c>
      <c r="N14" s="95">
        <v>2</v>
      </c>
      <c r="O14" s="146">
        <v>1</v>
      </c>
      <c r="P14" s="146">
        <v>0</v>
      </c>
      <c r="Q14" s="146">
        <v>126.3</v>
      </c>
      <c r="R14" s="146">
        <v>3</v>
      </c>
      <c r="S14" s="147">
        <v>-150684.1825</v>
      </c>
      <c r="T14" s="147">
        <v>-126.36955242465478</v>
      </c>
      <c r="U14" s="162" t="s">
        <v>204</v>
      </c>
      <c r="V14" s="163">
        <v>13</v>
      </c>
      <c r="W14" s="163">
        <v>10</v>
      </c>
    </row>
    <row r="15" spans="1:26" x14ac:dyDescent="0.4">
      <c r="A15" s="140">
        <v>12</v>
      </c>
      <c r="B15" s="141">
        <v>8</v>
      </c>
      <c r="C15" s="141" t="s">
        <v>170</v>
      </c>
      <c r="D15" s="143" t="s">
        <v>87</v>
      </c>
      <c r="E15" s="161" t="s">
        <v>384</v>
      </c>
      <c r="F15" s="141" t="s">
        <v>191</v>
      </c>
      <c r="G15" s="140">
        <v>20</v>
      </c>
      <c r="H15" s="141" t="s">
        <v>233</v>
      </c>
      <c r="I15" s="145">
        <v>1.3</v>
      </c>
      <c r="J15" s="145">
        <v>1.0900000000000001</v>
      </c>
      <c r="K15" s="145">
        <v>0.31</v>
      </c>
      <c r="L15" s="145">
        <v>3764708.94</v>
      </c>
      <c r="M15" s="145">
        <v>-1744766.13</v>
      </c>
      <c r="N15" s="95">
        <v>2</v>
      </c>
      <c r="O15" s="146">
        <v>1</v>
      </c>
      <c r="P15" s="146">
        <v>0</v>
      </c>
      <c r="Q15" s="146">
        <v>17.2</v>
      </c>
      <c r="R15" s="146">
        <v>3</v>
      </c>
      <c r="S15" s="147">
        <v>-218095.76624999999</v>
      </c>
      <c r="T15" s="147">
        <v>-17.26172407989144</v>
      </c>
      <c r="U15" s="162" t="s">
        <v>206</v>
      </c>
      <c r="V15" s="163">
        <v>2</v>
      </c>
      <c r="W15" s="163">
        <v>1</v>
      </c>
    </row>
    <row r="16" spans="1:26" x14ac:dyDescent="0.4">
      <c r="A16" s="140">
        <v>13</v>
      </c>
      <c r="B16" s="141">
        <v>8</v>
      </c>
      <c r="C16" s="141" t="s">
        <v>89</v>
      </c>
      <c r="D16" s="143" t="s">
        <v>37</v>
      </c>
      <c r="E16" s="161" t="s">
        <v>385</v>
      </c>
      <c r="F16" s="141" t="s">
        <v>192</v>
      </c>
      <c r="G16" s="140">
        <v>273</v>
      </c>
      <c r="H16" s="141" t="s">
        <v>228</v>
      </c>
      <c r="I16" s="145">
        <v>2.94</v>
      </c>
      <c r="J16" s="145">
        <v>2.61</v>
      </c>
      <c r="K16" s="145">
        <v>1.29</v>
      </c>
      <c r="L16" s="145">
        <v>219271448.96000001</v>
      </c>
      <c r="M16" s="145">
        <v>16187648.51</v>
      </c>
      <c r="N16" s="95">
        <v>0</v>
      </c>
      <c r="O16" s="146">
        <v>0</v>
      </c>
      <c r="P16" s="146">
        <v>0</v>
      </c>
      <c r="Q16" s="146" t="s">
        <v>461</v>
      </c>
      <c r="R16" s="146">
        <v>0</v>
      </c>
      <c r="S16" s="147">
        <v>2023456.06375</v>
      </c>
      <c r="T16" s="147">
        <v>108.36481843526266</v>
      </c>
      <c r="U16" s="162" t="s">
        <v>201</v>
      </c>
      <c r="V16" s="163">
        <v>16</v>
      </c>
      <c r="W16" s="163">
        <v>12</v>
      </c>
    </row>
    <row r="17" spans="1:23" x14ac:dyDescent="0.4">
      <c r="A17" s="140">
        <v>14</v>
      </c>
      <c r="B17" s="141">
        <v>8</v>
      </c>
      <c r="C17" s="141" t="s">
        <v>89</v>
      </c>
      <c r="D17" s="143" t="s">
        <v>38</v>
      </c>
      <c r="E17" s="161" t="s">
        <v>386</v>
      </c>
      <c r="F17" s="141" t="s">
        <v>191</v>
      </c>
      <c r="G17" s="140">
        <v>37</v>
      </c>
      <c r="H17" s="141" t="s">
        <v>229</v>
      </c>
      <c r="I17" s="145">
        <v>3.4</v>
      </c>
      <c r="J17" s="145">
        <v>3.1</v>
      </c>
      <c r="K17" s="145">
        <v>1.48</v>
      </c>
      <c r="L17" s="145">
        <v>38933546.82</v>
      </c>
      <c r="M17" s="145">
        <v>-11507508.210000001</v>
      </c>
      <c r="N17" s="95">
        <v>0</v>
      </c>
      <c r="O17" s="146">
        <v>1</v>
      </c>
      <c r="P17" s="146">
        <v>0</v>
      </c>
      <c r="Q17" s="146">
        <v>27</v>
      </c>
      <c r="R17" s="146">
        <v>1</v>
      </c>
      <c r="S17" s="147">
        <v>-1438438.5262500001</v>
      </c>
      <c r="T17" s="147">
        <v>-27.06653507223524</v>
      </c>
      <c r="U17" s="162" t="s">
        <v>202</v>
      </c>
      <c r="V17" s="163">
        <v>6</v>
      </c>
      <c r="W17" s="163">
        <v>7</v>
      </c>
    </row>
    <row r="18" spans="1:23" x14ac:dyDescent="0.4">
      <c r="A18" s="140">
        <v>15</v>
      </c>
      <c r="B18" s="141">
        <v>8</v>
      </c>
      <c r="C18" s="141" t="s">
        <v>89</v>
      </c>
      <c r="D18" s="143" t="s">
        <v>40</v>
      </c>
      <c r="E18" s="161" t="s">
        <v>387</v>
      </c>
      <c r="F18" s="141" t="s">
        <v>191</v>
      </c>
      <c r="G18" s="140">
        <v>73</v>
      </c>
      <c r="H18" s="141" t="s">
        <v>296</v>
      </c>
      <c r="I18" s="145">
        <v>1.69</v>
      </c>
      <c r="J18" s="145">
        <v>1.49</v>
      </c>
      <c r="K18" s="145">
        <v>0.39</v>
      </c>
      <c r="L18" s="145">
        <v>18767025.57</v>
      </c>
      <c r="M18" s="145">
        <v>-8719430.9299999997</v>
      </c>
      <c r="N18" s="95">
        <v>1</v>
      </c>
      <c r="O18" s="146">
        <v>1</v>
      </c>
      <c r="P18" s="146">
        <v>0</v>
      </c>
      <c r="Q18" s="146">
        <v>17.2</v>
      </c>
      <c r="R18" s="146">
        <v>2</v>
      </c>
      <c r="S18" s="147">
        <v>-1089928.86625</v>
      </c>
      <c r="T18" s="149">
        <v>-17.218578341327603</v>
      </c>
      <c r="U18" s="162" t="s">
        <v>203</v>
      </c>
      <c r="V18" s="163">
        <v>9</v>
      </c>
      <c r="W18" s="163">
        <v>9</v>
      </c>
    </row>
    <row r="19" spans="1:23" x14ac:dyDescent="0.4">
      <c r="A19" s="140">
        <v>16</v>
      </c>
      <c r="B19" s="141">
        <v>8</v>
      </c>
      <c r="C19" s="141" t="s">
        <v>89</v>
      </c>
      <c r="D19" s="143" t="s">
        <v>43</v>
      </c>
      <c r="E19" s="161" t="s">
        <v>388</v>
      </c>
      <c r="F19" s="141" t="s">
        <v>191</v>
      </c>
      <c r="G19" s="140">
        <v>125</v>
      </c>
      <c r="H19" s="141" t="s">
        <v>232</v>
      </c>
      <c r="I19" s="145">
        <v>4.33</v>
      </c>
      <c r="J19" s="145">
        <v>4</v>
      </c>
      <c r="K19" s="145">
        <v>0.82</v>
      </c>
      <c r="L19" s="145">
        <v>104829289.48</v>
      </c>
      <c r="M19" s="145">
        <v>-2487968.11</v>
      </c>
      <c r="N19" s="95">
        <v>0</v>
      </c>
      <c r="O19" s="146">
        <v>1</v>
      </c>
      <c r="P19" s="146">
        <v>0</v>
      </c>
      <c r="Q19" s="146">
        <v>337</v>
      </c>
      <c r="R19" s="146">
        <v>1</v>
      </c>
      <c r="S19" s="147">
        <v>-310996.01374999998</v>
      </c>
      <c r="T19" s="149">
        <v>-337.07599083333912</v>
      </c>
      <c r="U19" s="162" t="s">
        <v>204</v>
      </c>
      <c r="V19" s="163">
        <v>13</v>
      </c>
      <c r="W19" s="163">
        <v>10</v>
      </c>
    </row>
    <row r="20" spans="1:23" x14ac:dyDescent="0.4">
      <c r="A20" s="140">
        <v>17</v>
      </c>
      <c r="B20" s="141">
        <v>8</v>
      </c>
      <c r="C20" s="141" t="s">
        <v>89</v>
      </c>
      <c r="D20" s="143" t="s">
        <v>44</v>
      </c>
      <c r="E20" s="161" t="s">
        <v>389</v>
      </c>
      <c r="F20" s="141" t="s">
        <v>191</v>
      </c>
      <c r="G20" s="140">
        <v>41</v>
      </c>
      <c r="H20" s="141" t="s">
        <v>229</v>
      </c>
      <c r="I20" s="145">
        <v>4.26</v>
      </c>
      <c r="J20" s="145">
        <v>3.74</v>
      </c>
      <c r="K20" s="145">
        <v>1.61</v>
      </c>
      <c r="L20" s="145">
        <v>35721692.689999998</v>
      </c>
      <c r="M20" s="145">
        <v>-12562151.310000001</v>
      </c>
      <c r="N20" s="95">
        <v>0</v>
      </c>
      <c r="O20" s="146">
        <v>1</v>
      </c>
      <c r="P20" s="146">
        <v>0</v>
      </c>
      <c r="Q20" s="146">
        <v>22.7</v>
      </c>
      <c r="R20" s="146">
        <v>1</v>
      </c>
      <c r="S20" s="147">
        <v>-1570268.9137500001</v>
      </c>
      <c r="T20" s="147">
        <v>-22.748774033036224</v>
      </c>
      <c r="U20" s="162" t="s">
        <v>202</v>
      </c>
      <c r="V20" s="163">
        <v>6</v>
      </c>
      <c r="W20" s="163">
        <v>6</v>
      </c>
    </row>
    <row r="21" spans="1:23" x14ac:dyDescent="0.4">
      <c r="A21" s="140">
        <v>18</v>
      </c>
      <c r="B21" s="141">
        <v>8</v>
      </c>
      <c r="C21" s="141" t="s">
        <v>89</v>
      </c>
      <c r="D21" s="143" t="s">
        <v>45</v>
      </c>
      <c r="E21" s="161" t="s">
        <v>390</v>
      </c>
      <c r="F21" s="141" t="s">
        <v>191</v>
      </c>
      <c r="G21" s="140">
        <v>52</v>
      </c>
      <c r="H21" s="141" t="s">
        <v>229</v>
      </c>
      <c r="I21" s="145">
        <v>5.2</v>
      </c>
      <c r="J21" s="145">
        <v>4.6100000000000003</v>
      </c>
      <c r="K21" s="145">
        <v>2.09</v>
      </c>
      <c r="L21" s="145">
        <v>50173275.32</v>
      </c>
      <c r="M21" s="145">
        <v>6375724.8600000003</v>
      </c>
      <c r="N21" s="95">
        <v>0</v>
      </c>
      <c r="O21" s="146">
        <v>0</v>
      </c>
      <c r="P21" s="146">
        <v>0</v>
      </c>
      <c r="Q21" s="146" t="s">
        <v>461</v>
      </c>
      <c r="R21" s="146">
        <v>0</v>
      </c>
      <c r="S21" s="147">
        <v>796965.60750000004</v>
      </c>
      <c r="T21" s="147">
        <v>62.955383328759261</v>
      </c>
      <c r="U21" s="162" t="s">
        <v>202</v>
      </c>
      <c r="V21" s="163">
        <v>6</v>
      </c>
      <c r="W21" s="163">
        <v>7</v>
      </c>
    </row>
    <row r="22" spans="1:23" x14ac:dyDescent="0.4">
      <c r="A22" s="140">
        <v>19</v>
      </c>
      <c r="B22" s="141">
        <v>8</v>
      </c>
      <c r="C22" s="141" t="s">
        <v>89</v>
      </c>
      <c r="D22" s="143" t="s">
        <v>46</v>
      </c>
      <c r="E22" s="161" t="s">
        <v>391</v>
      </c>
      <c r="F22" s="141" t="s">
        <v>191</v>
      </c>
      <c r="G22" s="140">
        <v>38</v>
      </c>
      <c r="H22" s="141" t="s">
        <v>229</v>
      </c>
      <c r="I22" s="145">
        <v>2.15</v>
      </c>
      <c r="J22" s="145">
        <v>1.98</v>
      </c>
      <c r="K22" s="145">
        <v>0.85</v>
      </c>
      <c r="L22" s="145">
        <v>23178904.870000001</v>
      </c>
      <c r="M22" s="145">
        <v>-9853546.9800000004</v>
      </c>
      <c r="N22" s="95">
        <v>0</v>
      </c>
      <c r="O22" s="146">
        <v>1</v>
      </c>
      <c r="P22" s="146">
        <v>0</v>
      </c>
      <c r="Q22" s="146">
        <v>18.8</v>
      </c>
      <c r="R22" s="146">
        <v>1</v>
      </c>
      <c r="S22" s="147">
        <v>-1231693.3725000001</v>
      </c>
      <c r="T22" s="147">
        <v>-18.818729878324486</v>
      </c>
      <c r="U22" s="162" t="s">
        <v>202</v>
      </c>
      <c r="V22" s="163">
        <v>6</v>
      </c>
      <c r="W22" s="163">
        <v>6</v>
      </c>
    </row>
    <row r="23" spans="1:23" x14ac:dyDescent="0.4">
      <c r="A23" s="140">
        <v>20</v>
      </c>
      <c r="B23" s="141">
        <v>8</v>
      </c>
      <c r="C23" s="141" t="s">
        <v>89</v>
      </c>
      <c r="D23" s="143" t="s">
        <v>47</v>
      </c>
      <c r="E23" s="161" t="s">
        <v>392</v>
      </c>
      <c r="F23" s="141" t="s">
        <v>191</v>
      </c>
      <c r="G23" s="140">
        <v>32</v>
      </c>
      <c r="H23" s="141" t="s">
        <v>233</v>
      </c>
      <c r="I23" s="145">
        <v>1.53</v>
      </c>
      <c r="J23" s="145">
        <v>1.33</v>
      </c>
      <c r="K23" s="145">
        <v>0.25</v>
      </c>
      <c r="L23" s="145">
        <v>6241519.3899999997</v>
      </c>
      <c r="M23" s="145">
        <v>-4529537.45</v>
      </c>
      <c r="N23" s="95">
        <v>1</v>
      </c>
      <c r="O23" s="146">
        <v>1</v>
      </c>
      <c r="P23" s="146">
        <v>0</v>
      </c>
      <c r="Q23" s="146">
        <v>11</v>
      </c>
      <c r="R23" s="146">
        <v>2</v>
      </c>
      <c r="S23" s="147">
        <v>-566192.18125000002</v>
      </c>
      <c r="T23" s="147">
        <v>-11.023676406516961</v>
      </c>
      <c r="U23" s="162" t="s">
        <v>206</v>
      </c>
      <c r="V23" s="163">
        <v>2</v>
      </c>
      <c r="W23" s="163">
        <v>2</v>
      </c>
    </row>
    <row r="24" spans="1:23" x14ac:dyDescent="0.4">
      <c r="A24" s="140">
        <v>21</v>
      </c>
      <c r="B24" s="141">
        <v>8</v>
      </c>
      <c r="C24" s="141" t="s">
        <v>127</v>
      </c>
      <c r="D24" s="143" t="s">
        <v>2</v>
      </c>
      <c r="E24" s="161" t="s">
        <v>393</v>
      </c>
      <c r="F24" s="141" t="s">
        <v>192</v>
      </c>
      <c r="G24" s="140">
        <v>558</v>
      </c>
      <c r="H24" s="141" t="s">
        <v>234</v>
      </c>
      <c r="I24" s="145">
        <v>2.38</v>
      </c>
      <c r="J24" s="145">
        <v>2.16</v>
      </c>
      <c r="K24" s="145">
        <v>0.76</v>
      </c>
      <c r="L24" s="145">
        <v>391857141.86000001</v>
      </c>
      <c r="M24" s="145">
        <v>618817390.61000001</v>
      </c>
      <c r="N24" s="95">
        <v>1</v>
      </c>
      <c r="O24" s="146">
        <v>0</v>
      </c>
      <c r="P24" s="146">
        <v>0</v>
      </c>
      <c r="Q24" s="146" t="s">
        <v>461</v>
      </c>
      <c r="R24" s="146">
        <v>1</v>
      </c>
      <c r="S24" s="147">
        <v>77352173.826250002</v>
      </c>
      <c r="T24" s="147">
        <v>5.065884027256911</v>
      </c>
      <c r="U24" s="162" t="s">
        <v>201</v>
      </c>
      <c r="V24" s="163">
        <v>17</v>
      </c>
      <c r="W24" s="163">
        <v>13</v>
      </c>
    </row>
    <row r="25" spans="1:23" x14ac:dyDescent="0.4">
      <c r="A25" s="140">
        <v>22</v>
      </c>
      <c r="B25" s="141">
        <v>8</v>
      </c>
      <c r="C25" s="141" t="s">
        <v>127</v>
      </c>
      <c r="D25" s="143" t="s">
        <v>27</v>
      </c>
      <c r="E25" s="161" t="s">
        <v>394</v>
      </c>
      <c r="F25" s="141" t="s">
        <v>191</v>
      </c>
      <c r="G25" s="140">
        <v>30</v>
      </c>
      <c r="H25" s="141" t="s">
        <v>230</v>
      </c>
      <c r="I25" s="145">
        <v>4.3</v>
      </c>
      <c r="J25" s="145">
        <v>4.12</v>
      </c>
      <c r="K25" s="145">
        <v>2.57</v>
      </c>
      <c r="L25" s="145">
        <v>41118850.719999999</v>
      </c>
      <c r="M25" s="145">
        <v>-4999122.13</v>
      </c>
      <c r="N25" s="95">
        <v>0</v>
      </c>
      <c r="O25" s="146">
        <v>1</v>
      </c>
      <c r="P25" s="146">
        <v>0</v>
      </c>
      <c r="Q25" s="146">
        <v>65.8</v>
      </c>
      <c r="R25" s="146">
        <v>1</v>
      </c>
      <c r="S25" s="147">
        <v>-624890.26624999999</v>
      </c>
      <c r="T25" s="147">
        <v>-65.801714222172848</v>
      </c>
      <c r="U25" s="162" t="s">
        <v>202</v>
      </c>
      <c r="V25" s="163">
        <v>5</v>
      </c>
      <c r="W25" s="163">
        <v>5</v>
      </c>
    </row>
    <row r="26" spans="1:23" x14ac:dyDescent="0.4">
      <c r="A26" s="140">
        <v>23</v>
      </c>
      <c r="B26" s="141">
        <v>8</v>
      </c>
      <c r="C26" s="141" t="s">
        <v>127</v>
      </c>
      <c r="D26" s="143" t="s">
        <v>28</v>
      </c>
      <c r="E26" s="161" t="s">
        <v>395</v>
      </c>
      <c r="F26" s="141" t="s">
        <v>191</v>
      </c>
      <c r="G26" s="140">
        <v>59</v>
      </c>
      <c r="H26" s="141" t="s">
        <v>229</v>
      </c>
      <c r="I26" s="145">
        <v>1.84</v>
      </c>
      <c r="J26" s="145">
        <v>1.62</v>
      </c>
      <c r="K26" s="145">
        <v>0.54</v>
      </c>
      <c r="L26" s="145">
        <v>33286191.030000001</v>
      </c>
      <c r="M26" s="145">
        <v>3728494.09</v>
      </c>
      <c r="N26" s="95">
        <v>1</v>
      </c>
      <c r="O26" s="146">
        <v>0</v>
      </c>
      <c r="P26" s="146">
        <v>0</v>
      </c>
      <c r="Q26" s="146" t="s">
        <v>461</v>
      </c>
      <c r="R26" s="146">
        <v>1</v>
      </c>
      <c r="S26" s="147">
        <v>466061.76124999998</v>
      </c>
      <c r="T26" s="147">
        <v>71.420128827400134</v>
      </c>
      <c r="U26" s="162" t="s">
        <v>202</v>
      </c>
      <c r="V26" s="163">
        <v>6</v>
      </c>
      <c r="W26" s="163">
        <v>8</v>
      </c>
    </row>
    <row r="27" spans="1:23" x14ac:dyDescent="0.4">
      <c r="A27" s="140">
        <v>24</v>
      </c>
      <c r="B27" s="141">
        <v>8</v>
      </c>
      <c r="C27" s="141" t="s">
        <v>127</v>
      </c>
      <c r="D27" s="143" t="s">
        <v>29</v>
      </c>
      <c r="E27" s="161" t="s">
        <v>396</v>
      </c>
      <c r="F27" s="141" t="s">
        <v>191</v>
      </c>
      <c r="G27" s="140">
        <v>34</v>
      </c>
      <c r="H27" s="141" t="s">
        <v>229</v>
      </c>
      <c r="I27" s="145">
        <v>2.9</v>
      </c>
      <c r="J27" s="145">
        <v>2.34</v>
      </c>
      <c r="K27" s="145">
        <v>1.0900000000000001</v>
      </c>
      <c r="L27" s="145">
        <v>37683256.719999999</v>
      </c>
      <c r="M27" s="145">
        <v>8303657.6900000004</v>
      </c>
      <c r="N27" s="95">
        <v>0</v>
      </c>
      <c r="O27" s="146">
        <v>0</v>
      </c>
      <c r="P27" s="146">
        <v>0</v>
      </c>
      <c r="Q27" s="146" t="s">
        <v>461</v>
      </c>
      <c r="R27" s="146">
        <v>0</v>
      </c>
      <c r="S27" s="147">
        <v>1037957.2112500001</v>
      </c>
      <c r="T27" s="147">
        <v>36.305212114301398</v>
      </c>
      <c r="U27" s="162" t="s">
        <v>202</v>
      </c>
      <c r="V27" s="163">
        <v>6</v>
      </c>
      <c r="W27" s="163">
        <v>7</v>
      </c>
    </row>
    <row r="28" spans="1:23" x14ac:dyDescent="0.4">
      <c r="A28" s="140">
        <v>25</v>
      </c>
      <c r="B28" s="141">
        <v>8</v>
      </c>
      <c r="C28" s="141" t="s">
        <v>127</v>
      </c>
      <c r="D28" s="143" t="s">
        <v>30</v>
      </c>
      <c r="E28" s="161" t="s">
        <v>397</v>
      </c>
      <c r="F28" s="141" t="s">
        <v>191</v>
      </c>
      <c r="G28" s="140">
        <v>20</v>
      </c>
      <c r="H28" s="141" t="s">
        <v>233</v>
      </c>
      <c r="I28" s="145">
        <v>1.29</v>
      </c>
      <c r="J28" s="145">
        <v>1.08</v>
      </c>
      <c r="K28" s="145">
        <v>0.18</v>
      </c>
      <c r="L28" s="145">
        <v>3255731.69</v>
      </c>
      <c r="M28" s="145">
        <v>-281817.14</v>
      </c>
      <c r="N28" s="95">
        <v>2</v>
      </c>
      <c r="O28" s="146">
        <v>1</v>
      </c>
      <c r="P28" s="146">
        <v>0</v>
      </c>
      <c r="Q28" s="146">
        <v>92.4</v>
      </c>
      <c r="R28" s="146">
        <v>3</v>
      </c>
      <c r="S28" s="147">
        <v>-35227.142500000002</v>
      </c>
      <c r="T28" s="147">
        <v>-92.421112214821278</v>
      </c>
      <c r="U28" s="162" t="s">
        <v>206</v>
      </c>
      <c r="V28" s="163">
        <v>2</v>
      </c>
      <c r="W28" s="163">
        <v>2</v>
      </c>
    </row>
    <row r="29" spans="1:23" x14ac:dyDescent="0.4">
      <c r="A29" s="140">
        <v>26</v>
      </c>
      <c r="B29" s="141">
        <v>8</v>
      </c>
      <c r="C29" s="141" t="s">
        <v>127</v>
      </c>
      <c r="D29" s="143" t="s">
        <v>31</v>
      </c>
      <c r="E29" s="161" t="s">
        <v>398</v>
      </c>
      <c r="F29" s="141" t="s">
        <v>191</v>
      </c>
      <c r="G29" s="140">
        <v>30</v>
      </c>
      <c r="H29" s="141" t="s">
        <v>230</v>
      </c>
      <c r="I29" s="145">
        <v>3.1</v>
      </c>
      <c r="J29" s="145">
        <v>2.84</v>
      </c>
      <c r="K29" s="145">
        <v>0.96</v>
      </c>
      <c r="L29" s="145">
        <v>21892999.210000001</v>
      </c>
      <c r="M29" s="145">
        <v>-2531679.14</v>
      </c>
      <c r="N29" s="95">
        <v>0</v>
      </c>
      <c r="O29" s="146">
        <v>1</v>
      </c>
      <c r="P29" s="146">
        <v>0</v>
      </c>
      <c r="Q29" s="146">
        <v>69.099999999999994</v>
      </c>
      <c r="R29" s="146">
        <v>1</v>
      </c>
      <c r="S29" s="147">
        <v>-316459.89250000002</v>
      </c>
      <c r="T29" s="147">
        <v>-69.180960143314209</v>
      </c>
      <c r="U29" s="162" t="s">
        <v>202</v>
      </c>
      <c r="V29" s="163">
        <v>5</v>
      </c>
      <c r="W29" s="163">
        <v>4</v>
      </c>
    </row>
    <row r="30" spans="1:23" x14ac:dyDescent="0.4">
      <c r="A30" s="140">
        <v>27</v>
      </c>
      <c r="B30" s="141">
        <v>8</v>
      </c>
      <c r="C30" s="141" t="s">
        <v>127</v>
      </c>
      <c r="D30" s="143" t="s">
        <v>32</v>
      </c>
      <c r="E30" s="161" t="s">
        <v>399</v>
      </c>
      <c r="F30" s="141" t="s">
        <v>191</v>
      </c>
      <c r="G30" s="140">
        <v>35</v>
      </c>
      <c r="H30" s="141" t="s">
        <v>230</v>
      </c>
      <c r="I30" s="145">
        <v>3.87</v>
      </c>
      <c r="J30" s="145">
        <v>3.52</v>
      </c>
      <c r="K30" s="145">
        <v>0.9</v>
      </c>
      <c r="L30" s="145">
        <v>33619199.409999996</v>
      </c>
      <c r="M30" s="145">
        <v>-9136864.9199999999</v>
      </c>
      <c r="N30" s="95">
        <v>0</v>
      </c>
      <c r="O30" s="146">
        <v>1</v>
      </c>
      <c r="P30" s="146">
        <v>0</v>
      </c>
      <c r="Q30" s="146">
        <v>29.4</v>
      </c>
      <c r="R30" s="146">
        <v>1</v>
      </c>
      <c r="S30" s="147">
        <v>-1142108.115</v>
      </c>
      <c r="T30" s="147">
        <v>-29.436091879970572</v>
      </c>
      <c r="U30" s="162" t="s">
        <v>202</v>
      </c>
      <c r="V30" s="163">
        <v>5</v>
      </c>
      <c r="W30" s="163">
        <v>5</v>
      </c>
    </row>
    <row r="31" spans="1:23" x14ac:dyDescent="0.4">
      <c r="A31" s="140">
        <v>28</v>
      </c>
      <c r="B31" s="141">
        <v>8</v>
      </c>
      <c r="C31" s="141" t="s">
        <v>127</v>
      </c>
      <c r="D31" s="143" t="s">
        <v>33</v>
      </c>
      <c r="E31" s="161" t="s">
        <v>400</v>
      </c>
      <c r="F31" s="141" t="s">
        <v>191</v>
      </c>
      <c r="G31" s="140">
        <v>120</v>
      </c>
      <c r="H31" s="141" t="s">
        <v>232</v>
      </c>
      <c r="I31" s="145">
        <v>1.19</v>
      </c>
      <c r="J31" s="145">
        <v>1.06</v>
      </c>
      <c r="K31" s="145">
        <v>0.22</v>
      </c>
      <c r="L31" s="145">
        <v>19897251.170000002</v>
      </c>
      <c r="M31" s="145">
        <v>-19544324.449999999</v>
      </c>
      <c r="N31" s="95">
        <v>2</v>
      </c>
      <c r="O31" s="146">
        <v>1</v>
      </c>
      <c r="P31" s="146">
        <v>0</v>
      </c>
      <c r="Q31" s="146">
        <v>8.1</v>
      </c>
      <c r="R31" s="146">
        <v>3</v>
      </c>
      <c r="S31" s="147">
        <v>-2443040.5562499999</v>
      </c>
      <c r="T31" s="147">
        <v>-8.1444620798852956</v>
      </c>
      <c r="U31" s="162" t="s">
        <v>204</v>
      </c>
      <c r="V31" s="163">
        <v>13</v>
      </c>
      <c r="W31" s="163">
        <v>10</v>
      </c>
    </row>
    <row r="32" spans="1:23" x14ac:dyDescent="0.4">
      <c r="A32" s="140">
        <v>29</v>
      </c>
      <c r="B32" s="141">
        <v>8</v>
      </c>
      <c r="C32" s="141" t="s">
        <v>127</v>
      </c>
      <c r="D32" s="143" t="s">
        <v>34</v>
      </c>
      <c r="E32" s="161" t="s">
        <v>401</v>
      </c>
      <c r="F32" s="141" t="s">
        <v>191</v>
      </c>
      <c r="G32" s="140">
        <v>32</v>
      </c>
      <c r="H32" s="141" t="s">
        <v>230</v>
      </c>
      <c r="I32" s="145">
        <v>1.63</v>
      </c>
      <c r="J32" s="145">
        <v>1.48</v>
      </c>
      <c r="K32" s="145">
        <v>0.6</v>
      </c>
      <c r="L32" s="145">
        <v>11336276.16</v>
      </c>
      <c r="M32" s="145">
        <v>-1570001.13</v>
      </c>
      <c r="N32" s="95">
        <v>1</v>
      </c>
      <c r="O32" s="146">
        <v>1</v>
      </c>
      <c r="P32" s="146">
        <v>0</v>
      </c>
      <c r="Q32" s="146">
        <v>57.7</v>
      </c>
      <c r="R32" s="146">
        <v>2</v>
      </c>
      <c r="S32" s="147">
        <v>-196250.14124999999</v>
      </c>
      <c r="T32" s="147">
        <v>-57.764422933886685</v>
      </c>
      <c r="U32" s="162" t="s">
        <v>202</v>
      </c>
      <c r="V32" s="163">
        <v>5</v>
      </c>
      <c r="W32" s="163">
        <v>6</v>
      </c>
    </row>
    <row r="33" spans="1:23" x14ac:dyDescent="0.4">
      <c r="A33" s="140">
        <v>30</v>
      </c>
      <c r="B33" s="141">
        <v>8</v>
      </c>
      <c r="C33" s="141" t="s">
        <v>127</v>
      </c>
      <c r="D33" s="143" t="s">
        <v>35</v>
      </c>
      <c r="E33" s="161" t="s">
        <v>402</v>
      </c>
      <c r="F33" s="141" t="s">
        <v>191</v>
      </c>
      <c r="G33" s="140">
        <v>40</v>
      </c>
      <c r="H33" s="141" t="s">
        <v>230</v>
      </c>
      <c r="I33" s="145">
        <v>1.61</v>
      </c>
      <c r="J33" s="145">
        <v>1.45</v>
      </c>
      <c r="K33" s="145">
        <v>0.23</v>
      </c>
      <c r="L33" s="145">
        <v>13997394.869999999</v>
      </c>
      <c r="M33" s="145">
        <v>-5520415.2000000002</v>
      </c>
      <c r="N33" s="95">
        <v>1</v>
      </c>
      <c r="O33" s="146">
        <v>1</v>
      </c>
      <c r="P33" s="146">
        <v>0</v>
      </c>
      <c r="Q33" s="146">
        <v>20.2</v>
      </c>
      <c r="R33" s="146">
        <v>2</v>
      </c>
      <c r="S33" s="147">
        <v>-690051.9</v>
      </c>
      <c r="T33" s="147">
        <v>-20.284553770520738</v>
      </c>
      <c r="U33" s="162" t="s">
        <v>202</v>
      </c>
      <c r="V33" s="163">
        <v>5</v>
      </c>
      <c r="W33" s="163">
        <v>6</v>
      </c>
    </row>
    <row r="34" spans="1:23" x14ac:dyDescent="0.4">
      <c r="A34" s="140">
        <v>31</v>
      </c>
      <c r="B34" s="141">
        <v>8</v>
      </c>
      <c r="C34" s="141" t="s">
        <v>127</v>
      </c>
      <c r="D34" s="143" t="s">
        <v>36</v>
      </c>
      <c r="E34" s="161" t="s">
        <v>403</v>
      </c>
      <c r="F34" s="141" t="s">
        <v>191</v>
      </c>
      <c r="G34" s="140">
        <v>40</v>
      </c>
      <c r="H34" s="141" t="s">
        <v>229</v>
      </c>
      <c r="I34" s="145">
        <v>1.1000000000000001</v>
      </c>
      <c r="J34" s="145">
        <v>0.96</v>
      </c>
      <c r="K34" s="145">
        <v>0.25</v>
      </c>
      <c r="L34" s="145">
        <v>3118414.76</v>
      </c>
      <c r="M34" s="164">
        <v>2691732.92</v>
      </c>
      <c r="N34" s="95">
        <v>3</v>
      </c>
      <c r="O34" s="146">
        <v>0</v>
      </c>
      <c r="P34" s="146">
        <v>0</v>
      </c>
      <c r="Q34" s="146" t="s">
        <v>461</v>
      </c>
      <c r="R34" s="146">
        <v>3</v>
      </c>
      <c r="S34" s="147">
        <v>336466.61499999999</v>
      </c>
      <c r="T34" s="147">
        <v>9.2681253383786668</v>
      </c>
      <c r="U34" s="162" t="s">
        <v>202</v>
      </c>
      <c r="V34" s="163">
        <v>6</v>
      </c>
      <c r="W34" s="163">
        <v>7</v>
      </c>
    </row>
    <row r="35" spans="1:23" x14ac:dyDescent="0.4">
      <c r="A35" s="140">
        <v>32</v>
      </c>
      <c r="B35" s="141">
        <v>8</v>
      </c>
      <c r="C35" s="141" t="s">
        <v>127</v>
      </c>
      <c r="D35" s="143" t="s">
        <v>73</v>
      </c>
      <c r="E35" s="161" t="s">
        <v>404</v>
      </c>
      <c r="F35" s="141" t="s">
        <v>191</v>
      </c>
      <c r="G35" s="140">
        <v>60</v>
      </c>
      <c r="H35" s="141" t="s">
        <v>235</v>
      </c>
      <c r="I35" s="145">
        <v>1.52</v>
      </c>
      <c r="J35" s="145">
        <v>1.4</v>
      </c>
      <c r="K35" s="145">
        <v>0.53</v>
      </c>
      <c r="L35" s="145">
        <v>26922784.170000002</v>
      </c>
      <c r="M35" s="145">
        <v>59314.86</v>
      </c>
      <c r="N35" s="95">
        <v>1</v>
      </c>
      <c r="O35" s="146">
        <v>0</v>
      </c>
      <c r="P35" s="146">
        <v>0</v>
      </c>
      <c r="Q35" s="146" t="s">
        <v>461</v>
      </c>
      <c r="R35" s="146">
        <v>1</v>
      </c>
      <c r="S35" s="147">
        <v>7414.3575000000001</v>
      </c>
      <c r="T35" s="147">
        <v>3631.1688733649548</v>
      </c>
      <c r="U35" s="162" t="s">
        <v>204</v>
      </c>
      <c r="V35" s="163">
        <v>12</v>
      </c>
      <c r="W35" s="163">
        <v>8</v>
      </c>
    </row>
    <row r="36" spans="1:23" x14ac:dyDescent="0.4">
      <c r="A36" s="140">
        <v>33</v>
      </c>
      <c r="B36" s="141">
        <v>8</v>
      </c>
      <c r="C36" s="141" t="s">
        <v>127</v>
      </c>
      <c r="D36" s="143" t="s">
        <v>77</v>
      </c>
      <c r="E36" s="161" t="s">
        <v>405</v>
      </c>
      <c r="F36" s="141" t="s">
        <v>191</v>
      </c>
      <c r="G36" s="140">
        <v>32</v>
      </c>
      <c r="H36" s="141" t="s">
        <v>229</v>
      </c>
      <c r="I36" s="145">
        <v>4.3600000000000003</v>
      </c>
      <c r="J36" s="145">
        <v>4.04</v>
      </c>
      <c r="K36" s="145">
        <v>2.66</v>
      </c>
      <c r="L36" s="145">
        <v>40608028.219999999</v>
      </c>
      <c r="M36" s="145">
        <v>-9218341.7599999998</v>
      </c>
      <c r="N36" s="95">
        <v>0</v>
      </c>
      <c r="O36" s="146">
        <v>1</v>
      </c>
      <c r="P36" s="146">
        <v>0</v>
      </c>
      <c r="Q36" s="146">
        <v>35.200000000000003</v>
      </c>
      <c r="R36" s="146">
        <v>1</v>
      </c>
      <c r="S36" s="147">
        <v>-1152292.72</v>
      </c>
      <c r="T36" s="147">
        <v>-35.241069838573658</v>
      </c>
      <c r="U36" s="162" t="s">
        <v>202</v>
      </c>
      <c r="V36" s="163">
        <v>6</v>
      </c>
      <c r="W36" s="163">
        <v>6</v>
      </c>
    </row>
    <row r="37" spans="1:23" x14ac:dyDescent="0.4">
      <c r="A37" s="140">
        <v>34</v>
      </c>
      <c r="B37" s="141">
        <v>8</v>
      </c>
      <c r="C37" s="141" t="s">
        <v>127</v>
      </c>
      <c r="D37" s="143" t="s">
        <v>86</v>
      </c>
      <c r="E37" s="161" t="s">
        <v>406</v>
      </c>
      <c r="F37" s="141" t="s">
        <v>191</v>
      </c>
      <c r="G37" s="140">
        <v>30</v>
      </c>
      <c r="H37" s="141" t="s">
        <v>230</v>
      </c>
      <c r="I37" s="145">
        <v>1.98</v>
      </c>
      <c r="J37" s="145">
        <v>1.64</v>
      </c>
      <c r="K37" s="145">
        <v>0.6</v>
      </c>
      <c r="L37" s="145">
        <v>12943731.34</v>
      </c>
      <c r="M37" s="145">
        <v>-2062312.29</v>
      </c>
      <c r="N37" s="95">
        <v>1</v>
      </c>
      <c r="O37" s="146">
        <v>1</v>
      </c>
      <c r="P37" s="146">
        <v>0</v>
      </c>
      <c r="Q37" s="146">
        <v>50.2</v>
      </c>
      <c r="R37" s="146">
        <v>2</v>
      </c>
      <c r="S37" s="147">
        <v>-257789.03625</v>
      </c>
      <c r="T37" s="147">
        <v>-50.210557936402537</v>
      </c>
      <c r="U37" s="162" t="s">
        <v>202</v>
      </c>
      <c r="V37" s="163">
        <v>5</v>
      </c>
      <c r="W37" s="163">
        <v>3</v>
      </c>
    </row>
    <row r="38" spans="1:23" x14ac:dyDescent="0.4">
      <c r="A38" s="140">
        <v>35</v>
      </c>
      <c r="B38" s="141">
        <v>8</v>
      </c>
      <c r="C38" s="141" t="s">
        <v>152</v>
      </c>
      <c r="D38" s="143" t="s">
        <v>4</v>
      </c>
      <c r="E38" s="161" t="s">
        <v>407</v>
      </c>
      <c r="F38" s="141" t="s">
        <v>190</v>
      </c>
      <c r="G38" s="140">
        <v>907</v>
      </c>
      <c r="H38" s="141" t="s">
        <v>236</v>
      </c>
      <c r="I38" s="145">
        <v>5.24</v>
      </c>
      <c r="J38" s="145">
        <v>4.8099999999999996</v>
      </c>
      <c r="K38" s="145">
        <v>0.64</v>
      </c>
      <c r="L38" s="145">
        <v>1172567359.6199999</v>
      </c>
      <c r="M38" s="145">
        <v>490779668.56</v>
      </c>
      <c r="N38" s="95">
        <v>1</v>
      </c>
      <c r="O38" s="146">
        <v>0</v>
      </c>
      <c r="P38" s="146">
        <v>0</v>
      </c>
      <c r="Q38" s="146" t="s">
        <v>461</v>
      </c>
      <c r="R38" s="146">
        <v>1</v>
      </c>
      <c r="S38" s="147">
        <v>61347458.57</v>
      </c>
      <c r="T38" s="147">
        <v>19.113544178558787</v>
      </c>
      <c r="U38" s="162" t="s">
        <v>207</v>
      </c>
      <c r="V38" s="163">
        <v>19</v>
      </c>
      <c r="W38" s="163">
        <v>14</v>
      </c>
    </row>
    <row r="39" spans="1:23" x14ac:dyDescent="0.4">
      <c r="A39" s="140">
        <v>36</v>
      </c>
      <c r="B39" s="141">
        <v>8</v>
      </c>
      <c r="C39" s="141" t="s">
        <v>152</v>
      </c>
      <c r="D39" s="143" t="s">
        <v>48</v>
      </c>
      <c r="E39" s="161" t="s">
        <v>408</v>
      </c>
      <c r="F39" s="141" t="s">
        <v>191</v>
      </c>
      <c r="G39" s="140">
        <v>40</v>
      </c>
      <c r="H39" s="141" t="s">
        <v>229</v>
      </c>
      <c r="I39" s="145">
        <v>6.83</v>
      </c>
      <c r="J39" s="145">
        <v>6.51</v>
      </c>
      <c r="K39" s="145">
        <v>4.75</v>
      </c>
      <c r="L39" s="145">
        <v>66269126.329999998</v>
      </c>
      <c r="M39" s="145">
        <v>8604536.0399999991</v>
      </c>
      <c r="N39" s="95">
        <v>0</v>
      </c>
      <c r="O39" s="146">
        <v>0</v>
      </c>
      <c r="P39" s="146">
        <v>0</v>
      </c>
      <c r="Q39" s="146" t="s">
        <v>461</v>
      </c>
      <c r="R39" s="146">
        <v>0</v>
      </c>
      <c r="S39" s="147">
        <v>1075567.0049999999</v>
      </c>
      <c r="T39" s="147">
        <v>61.613201243561768</v>
      </c>
      <c r="U39" s="162" t="s">
        <v>202</v>
      </c>
      <c r="V39" s="163">
        <v>6</v>
      </c>
      <c r="W39" s="163">
        <v>6</v>
      </c>
    </row>
    <row r="40" spans="1:23" x14ac:dyDescent="0.4">
      <c r="A40" s="140">
        <v>37</v>
      </c>
      <c r="B40" s="141">
        <v>8</v>
      </c>
      <c r="C40" s="141" t="s">
        <v>152</v>
      </c>
      <c r="D40" s="143" t="s">
        <v>49</v>
      </c>
      <c r="E40" s="161" t="s">
        <v>409</v>
      </c>
      <c r="F40" s="141" t="s">
        <v>191</v>
      </c>
      <c r="G40" s="140">
        <v>39</v>
      </c>
      <c r="H40" s="141" t="s">
        <v>230</v>
      </c>
      <c r="I40" s="145">
        <v>5.79</v>
      </c>
      <c r="J40" s="145">
        <v>5.5</v>
      </c>
      <c r="K40" s="145">
        <v>3.2</v>
      </c>
      <c r="L40" s="145">
        <v>35667129.439999998</v>
      </c>
      <c r="M40" s="145">
        <v>-466630.08</v>
      </c>
      <c r="N40" s="95">
        <v>0</v>
      </c>
      <c r="O40" s="146">
        <v>1</v>
      </c>
      <c r="P40" s="146">
        <v>0</v>
      </c>
      <c r="Q40" s="146">
        <v>611.4</v>
      </c>
      <c r="R40" s="146">
        <v>1</v>
      </c>
      <c r="S40" s="147">
        <v>-58328.76</v>
      </c>
      <c r="T40" s="147">
        <v>-611.4844450662074</v>
      </c>
      <c r="U40" s="162" t="s">
        <v>202</v>
      </c>
      <c r="V40" s="163">
        <v>5</v>
      </c>
      <c r="W40" s="163">
        <v>4</v>
      </c>
    </row>
    <row r="41" spans="1:23" x14ac:dyDescent="0.4">
      <c r="A41" s="140">
        <v>38</v>
      </c>
      <c r="B41" s="141">
        <v>8</v>
      </c>
      <c r="C41" s="141" t="s">
        <v>152</v>
      </c>
      <c r="D41" s="143" t="s">
        <v>50</v>
      </c>
      <c r="E41" s="161" t="s">
        <v>410</v>
      </c>
      <c r="F41" s="141" t="s">
        <v>191</v>
      </c>
      <c r="G41" s="140">
        <v>90</v>
      </c>
      <c r="H41" s="141" t="s">
        <v>231</v>
      </c>
      <c r="I41" s="145">
        <v>2.46</v>
      </c>
      <c r="J41" s="145">
        <v>2.0499999999999998</v>
      </c>
      <c r="K41" s="145">
        <v>0.49</v>
      </c>
      <c r="L41" s="145">
        <v>73643464.400000006</v>
      </c>
      <c r="M41" s="145">
        <v>62370915.460000001</v>
      </c>
      <c r="N41" s="95">
        <v>1</v>
      </c>
      <c r="O41" s="146">
        <v>0</v>
      </c>
      <c r="P41" s="146">
        <v>0</v>
      </c>
      <c r="Q41" s="146" t="s">
        <v>461</v>
      </c>
      <c r="R41" s="146">
        <v>1</v>
      </c>
      <c r="S41" s="147">
        <v>7796364.4325000001</v>
      </c>
      <c r="T41" s="147">
        <v>9.4458725009068516</v>
      </c>
      <c r="U41" s="162" t="s">
        <v>203</v>
      </c>
      <c r="V41" s="163">
        <v>10</v>
      </c>
      <c r="W41" s="163">
        <v>9</v>
      </c>
    </row>
    <row r="42" spans="1:23" x14ac:dyDescent="0.4">
      <c r="A42" s="140">
        <v>39</v>
      </c>
      <c r="B42" s="141">
        <v>8</v>
      </c>
      <c r="C42" s="141" t="s">
        <v>152</v>
      </c>
      <c r="D42" s="143" t="s">
        <v>51</v>
      </c>
      <c r="E42" s="161" t="s">
        <v>411</v>
      </c>
      <c r="F42" s="141" t="s">
        <v>191</v>
      </c>
      <c r="G42" s="140">
        <v>107</v>
      </c>
      <c r="H42" s="141" t="s">
        <v>232</v>
      </c>
      <c r="I42" s="145">
        <v>2.78</v>
      </c>
      <c r="J42" s="145">
        <v>2.5</v>
      </c>
      <c r="K42" s="145">
        <v>0.79</v>
      </c>
      <c r="L42" s="145">
        <v>46250229.670000002</v>
      </c>
      <c r="M42" s="145">
        <v>-2765366.37</v>
      </c>
      <c r="N42" s="95">
        <v>1</v>
      </c>
      <c r="O42" s="146">
        <v>1</v>
      </c>
      <c r="P42" s="146">
        <v>0</v>
      </c>
      <c r="Q42" s="146">
        <v>133.69999999999999</v>
      </c>
      <c r="R42" s="146">
        <v>2</v>
      </c>
      <c r="S42" s="147">
        <v>-345670.79625000001</v>
      </c>
      <c r="T42" s="147">
        <v>-133.79848738089629</v>
      </c>
      <c r="U42" s="162" t="s">
        <v>204</v>
      </c>
      <c r="V42" s="163">
        <v>13</v>
      </c>
      <c r="W42" s="163">
        <v>9</v>
      </c>
    </row>
    <row r="43" spans="1:23" x14ac:dyDescent="0.4">
      <c r="A43" s="140">
        <v>40</v>
      </c>
      <c r="B43" s="141">
        <v>8</v>
      </c>
      <c r="C43" s="141" t="s">
        <v>152</v>
      </c>
      <c r="D43" s="143" t="s">
        <v>52</v>
      </c>
      <c r="E43" s="161" t="s">
        <v>412</v>
      </c>
      <c r="F43" s="141" t="s">
        <v>191</v>
      </c>
      <c r="G43" s="140">
        <v>43</v>
      </c>
      <c r="H43" s="141" t="s">
        <v>229</v>
      </c>
      <c r="I43" s="145">
        <v>2.98</v>
      </c>
      <c r="J43" s="145">
        <v>2.63</v>
      </c>
      <c r="K43" s="145">
        <v>0.62</v>
      </c>
      <c r="L43" s="145">
        <v>25423571.27</v>
      </c>
      <c r="M43" s="145">
        <v>-4821157.6100000003</v>
      </c>
      <c r="N43" s="95">
        <v>1</v>
      </c>
      <c r="O43" s="146">
        <v>1</v>
      </c>
      <c r="P43" s="146">
        <v>0</v>
      </c>
      <c r="Q43" s="146">
        <v>42.1</v>
      </c>
      <c r="R43" s="146">
        <v>2</v>
      </c>
      <c r="S43" s="147">
        <v>-602644.70125000004</v>
      </c>
      <c r="T43" s="147">
        <v>-42.18666689886539</v>
      </c>
      <c r="U43" s="162" t="s">
        <v>202</v>
      </c>
      <c r="V43" s="163">
        <v>6</v>
      </c>
      <c r="W43" s="163">
        <v>6</v>
      </c>
    </row>
    <row r="44" spans="1:23" x14ac:dyDescent="0.4">
      <c r="A44" s="140">
        <v>41</v>
      </c>
      <c r="B44" s="141">
        <v>8</v>
      </c>
      <c r="C44" s="141" t="s">
        <v>152</v>
      </c>
      <c r="D44" s="143" t="s">
        <v>53</v>
      </c>
      <c r="E44" s="161" t="s">
        <v>413</v>
      </c>
      <c r="F44" s="141" t="s">
        <v>191</v>
      </c>
      <c r="G44" s="140">
        <v>15</v>
      </c>
      <c r="H44" s="141" t="s">
        <v>233</v>
      </c>
      <c r="I44" s="145">
        <v>3.24</v>
      </c>
      <c r="J44" s="145">
        <v>3.03</v>
      </c>
      <c r="K44" s="145">
        <v>1.63</v>
      </c>
      <c r="L44" s="145">
        <v>13345923.029999999</v>
      </c>
      <c r="M44" s="145">
        <v>-6114867.6600000001</v>
      </c>
      <c r="N44" s="95">
        <v>0</v>
      </c>
      <c r="O44" s="146">
        <v>1</v>
      </c>
      <c r="P44" s="146">
        <v>0</v>
      </c>
      <c r="Q44" s="146">
        <v>17.399999999999999</v>
      </c>
      <c r="R44" s="146">
        <v>1</v>
      </c>
      <c r="S44" s="147">
        <v>-764358.45750000002</v>
      </c>
      <c r="T44" s="147">
        <v>-17.460293529884829</v>
      </c>
      <c r="U44" s="162" t="s">
        <v>206</v>
      </c>
      <c r="V44" s="163">
        <v>2</v>
      </c>
      <c r="W44" s="163">
        <v>1</v>
      </c>
    </row>
    <row r="45" spans="1:23" x14ac:dyDescent="0.4">
      <c r="A45" s="140">
        <v>42</v>
      </c>
      <c r="B45" s="141">
        <v>8</v>
      </c>
      <c r="C45" s="141" t="s">
        <v>152</v>
      </c>
      <c r="D45" s="143" t="s">
        <v>54</v>
      </c>
      <c r="E45" s="161" t="s">
        <v>414</v>
      </c>
      <c r="F45" s="141" t="s">
        <v>192</v>
      </c>
      <c r="G45" s="140">
        <v>264</v>
      </c>
      <c r="H45" s="141" t="s">
        <v>237</v>
      </c>
      <c r="I45" s="145">
        <v>3.86</v>
      </c>
      <c r="J45" s="145">
        <v>3.58</v>
      </c>
      <c r="K45" s="145">
        <v>0.68</v>
      </c>
      <c r="L45" s="145">
        <v>209660550.75</v>
      </c>
      <c r="M45" s="145">
        <v>56584785.219999999</v>
      </c>
      <c r="N45" s="95">
        <v>1</v>
      </c>
      <c r="O45" s="146">
        <v>0</v>
      </c>
      <c r="P45" s="146">
        <v>0</v>
      </c>
      <c r="Q45" s="146" t="s">
        <v>461</v>
      </c>
      <c r="R45" s="146">
        <v>1</v>
      </c>
      <c r="S45" s="147">
        <v>7073098.1524999999</v>
      </c>
      <c r="T45" s="147">
        <v>29.641968233665057</v>
      </c>
      <c r="U45" s="162" t="s">
        <v>208</v>
      </c>
      <c r="V45" s="163">
        <v>15</v>
      </c>
      <c r="W45" s="163">
        <v>12</v>
      </c>
    </row>
    <row r="46" spans="1:23" x14ac:dyDescent="0.4">
      <c r="A46" s="140">
        <v>43</v>
      </c>
      <c r="B46" s="141">
        <v>8</v>
      </c>
      <c r="C46" s="141" t="s">
        <v>152</v>
      </c>
      <c r="D46" s="143" t="s">
        <v>55</v>
      </c>
      <c r="E46" s="161" t="s">
        <v>415</v>
      </c>
      <c r="F46" s="141" t="s">
        <v>191</v>
      </c>
      <c r="G46" s="140">
        <v>40</v>
      </c>
      <c r="H46" s="141" t="s">
        <v>229</v>
      </c>
      <c r="I46" s="145">
        <v>5.48</v>
      </c>
      <c r="J46" s="145">
        <v>5.12</v>
      </c>
      <c r="K46" s="145">
        <v>2.6</v>
      </c>
      <c r="L46" s="145">
        <v>52664373.609999999</v>
      </c>
      <c r="M46" s="145">
        <v>-1440016.86</v>
      </c>
      <c r="N46" s="95">
        <v>0</v>
      </c>
      <c r="O46" s="146">
        <v>1</v>
      </c>
      <c r="P46" s="146">
        <v>0</v>
      </c>
      <c r="Q46" s="146">
        <v>292.5</v>
      </c>
      <c r="R46" s="146">
        <v>1</v>
      </c>
      <c r="S46" s="147">
        <v>-180002.10750000001</v>
      </c>
      <c r="T46" s="147">
        <v>-292.57642780654663</v>
      </c>
      <c r="U46" s="162" t="s">
        <v>202</v>
      </c>
      <c r="V46" s="163">
        <v>6</v>
      </c>
      <c r="W46" s="163">
        <v>7</v>
      </c>
    </row>
    <row r="47" spans="1:23" x14ac:dyDescent="0.4">
      <c r="A47" s="140">
        <v>44</v>
      </c>
      <c r="B47" s="141">
        <v>8</v>
      </c>
      <c r="C47" s="141" t="s">
        <v>152</v>
      </c>
      <c r="D47" s="143" t="s">
        <v>56</v>
      </c>
      <c r="E47" s="161" t="s">
        <v>416</v>
      </c>
      <c r="F47" s="141" t="s">
        <v>191</v>
      </c>
      <c r="G47" s="140">
        <v>82</v>
      </c>
      <c r="H47" s="141" t="s">
        <v>231</v>
      </c>
      <c r="I47" s="145">
        <v>2.75</v>
      </c>
      <c r="J47" s="145">
        <v>2.56</v>
      </c>
      <c r="K47" s="145">
        <v>0.65</v>
      </c>
      <c r="L47" s="145">
        <v>48961467.109999999</v>
      </c>
      <c r="M47" s="145">
        <v>4430040.5</v>
      </c>
      <c r="N47" s="95">
        <v>1</v>
      </c>
      <c r="O47" s="146">
        <v>0</v>
      </c>
      <c r="P47" s="146">
        <v>0</v>
      </c>
      <c r="Q47" s="146" t="s">
        <v>461</v>
      </c>
      <c r="R47" s="146">
        <v>1</v>
      </c>
      <c r="S47" s="147">
        <v>553755.0625</v>
      </c>
      <c r="T47" s="147">
        <v>88.417190966990034</v>
      </c>
      <c r="U47" s="162" t="s">
        <v>203</v>
      </c>
      <c r="V47" s="163">
        <v>10</v>
      </c>
      <c r="W47" s="163">
        <v>9</v>
      </c>
    </row>
    <row r="48" spans="1:23" x14ac:dyDescent="0.4">
      <c r="A48" s="140">
        <v>45</v>
      </c>
      <c r="B48" s="141">
        <v>8</v>
      </c>
      <c r="C48" s="141" t="s">
        <v>152</v>
      </c>
      <c r="D48" s="143" t="s">
        <v>57</v>
      </c>
      <c r="E48" s="161" t="s">
        <v>417</v>
      </c>
      <c r="F48" s="141" t="s">
        <v>191</v>
      </c>
      <c r="G48" s="140">
        <v>82</v>
      </c>
      <c r="H48" s="141" t="s">
        <v>231</v>
      </c>
      <c r="I48" s="145">
        <v>2.0699999999999998</v>
      </c>
      <c r="J48" s="145">
        <v>1.87</v>
      </c>
      <c r="K48" s="145">
        <v>0.52</v>
      </c>
      <c r="L48" s="145">
        <v>35915283.43</v>
      </c>
      <c r="M48" s="145">
        <v>1703067.1</v>
      </c>
      <c r="N48" s="95">
        <v>1</v>
      </c>
      <c r="O48" s="146">
        <v>0</v>
      </c>
      <c r="P48" s="146">
        <v>0</v>
      </c>
      <c r="Q48" s="146" t="s">
        <v>461</v>
      </c>
      <c r="R48" s="146">
        <v>1</v>
      </c>
      <c r="S48" s="147">
        <v>212883.38750000001</v>
      </c>
      <c r="T48" s="147">
        <v>168.70871819436826</v>
      </c>
      <c r="U48" s="162" t="s">
        <v>203</v>
      </c>
      <c r="V48" s="163">
        <v>10</v>
      </c>
      <c r="W48" s="163">
        <v>9</v>
      </c>
    </row>
    <row r="49" spans="1:28" x14ac:dyDescent="0.4">
      <c r="A49" s="140">
        <v>46</v>
      </c>
      <c r="B49" s="141">
        <v>8</v>
      </c>
      <c r="C49" s="141" t="s">
        <v>152</v>
      </c>
      <c r="D49" s="143" t="s">
        <v>58</v>
      </c>
      <c r="E49" s="161" t="s">
        <v>418</v>
      </c>
      <c r="F49" s="141" t="s">
        <v>191</v>
      </c>
      <c r="G49" s="140">
        <v>38</v>
      </c>
      <c r="H49" s="141" t="s">
        <v>230</v>
      </c>
      <c r="I49" s="145">
        <v>5.14</v>
      </c>
      <c r="J49" s="145">
        <v>4.8600000000000003</v>
      </c>
      <c r="K49" s="145">
        <v>2.65</v>
      </c>
      <c r="L49" s="145">
        <v>39517407.969999999</v>
      </c>
      <c r="M49" s="145">
        <v>2849312.35</v>
      </c>
      <c r="N49" s="95">
        <v>0</v>
      </c>
      <c r="O49" s="146">
        <v>0</v>
      </c>
      <c r="P49" s="146">
        <v>0</v>
      </c>
      <c r="Q49" s="146" t="s">
        <v>461</v>
      </c>
      <c r="R49" s="146">
        <v>0</v>
      </c>
      <c r="S49" s="147">
        <v>356164.04375000001</v>
      </c>
      <c r="T49" s="147">
        <v>110.9528282359075</v>
      </c>
      <c r="U49" s="162" t="s">
        <v>202</v>
      </c>
      <c r="V49" s="163">
        <v>5</v>
      </c>
      <c r="W49" s="163">
        <v>6</v>
      </c>
    </row>
    <row r="50" spans="1:28" x14ac:dyDescent="0.4">
      <c r="A50" s="140">
        <v>47</v>
      </c>
      <c r="B50" s="141">
        <v>8</v>
      </c>
      <c r="C50" s="141" t="s">
        <v>152</v>
      </c>
      <c r="D50" s="143" t="s">
        <v>59</v>
      </c>
      <c r="E50" s="161" t="s">
        <v>419</v>
      </c>
      <c r="F50" s="141" t="s">
        <v>191</v>
      </c>
      <c r="G50" s="140">
        <v>35</v>
      </c>
      <c r="H50" s="141" t="s">
        <v>230</v>
      </c>
      <c r="I50" s="145">
        <v>3.35</v>
      </c>
      <c r="J50" s="145">
        <v>3.01</v>
      </c>
      <c r="K50" s="145">
        <v>1.52</v>
      </c>
      <c r="L50" s="145">
        <v>16894652.539999999</v>
      </c>
      <c r="M50" s="145">
        <v>-4453551.71</v>
      </c>
      <c r="N50" s="95">
        <v>0</v>
      </c>
      <c r="O50" s="146">
        <v>1</v>
      </c>
      <c r="P50" s="146">
        <v>0</v>
      </c>
      <c r="Q50" s="146">
        <v>30.3</v>
      </c>
      <c r="R50" s="146">
        <v>1</v>
      </c>
      <c r="S50" s="147">
        <v>-556693.96375</v>
      </c>
      <c r="T50" s="147">
        <v>-30.348187047321833</v>
      </c>
      <c r="U50" s="162" t="s">
        <v>202</v>
      </c>
      <c r="V50" s="163">
        <v>5</v>
      </c>
      <c r="W50" s="163">
        <v>4</v>
      </c>
    </row>
    <row r="51" spans="1:28" x14ac:dyDescent="0.4">
      <c r="A51" s="140">
        <v>48</v>
      </c>
      <c r="B51" s="141">
        <v>8</v>
      </c>
      <c r="C51" s="141" t="s">
        <v>152</v>
      </c>
      <c r="D51" s="143" t="s">
        <v>60</v>
      </c>
      <c r="E51" s="161" t="s">
        <v>420</v>
      </c>
      <c r="F51" s="141" t="s">
        <v>191</v>
      </c>
      <c r="G51" s="140">
        <v>42</v>
      </c>
      <c r="H51" s="141" t="s">
        <v>230</v>
      </c>
      <c r="I51" s="145">
        <v>4.18</v>
      </c>
      <c r="J51" s="145">
        <v>3.93</v>
      </c>
      <c r="K51" s="145">
        <v>2.2999999999999998</v>
      </c>
      <c r="L51" s="145">
        <v>44278177.869999997</v>
      </c>
      <c r="M51" s="145">
        <v>3732340.77</v>
      </c>
      <c r="N51" s="95">
        <v>0</v>
      </c>
      <c r="O51" s="146">
        <v>0</v>
      </c>
      <c r="P51" s="146">
        <v>0</v>
      </c>
      <c r="Q51" s="146" t="s">
        <v>461</v>
      </c>
      <c r="R51" s="146">
        <v>0</v>
      </c>
      <c r="S51" s="147">
        <v>466542.59625</v>
      </c>
      <c r="T51" s="147">
        <v>94.907042199150524</v>
      </c>
      <c r="U51" s="162" t="s">
        <v>202</v>
      </c>
      <c r="V51" s="163">
        <v>5</v>
      </c>
      <c r="W51" s="163">
        <v>6</v>
      </c>
    </row>
    <row r="52" spans="1:28" x14ac:dyDescent="0.4">
      <c r="A52" s="140">
        <v>49</v>
      </c>
      <c r="B52" s="141">
        <v>8</v>
      </c>
      <c r="C52" s="141" t="s">
        <v>152</v>
      </c>
      <c r="D52" s="143" t="s">
        <v>61</v>
      </c>
      <c r="E52" s="161" t="s">
        <v>421</v>
      </c>
      <c r="F52" s="141" t="s">
        <v>191</v>
      </c>
      <c r="G52" s="140">
        <v>40</v>
      </c>
      <c r="H52" s="141" t="s">
        <v>229</v>
      </c>
      <c r="I52" s="145">
        <v>2.54</v>
      </c>
      <c r="J52" s="145">
        <v>2.35</v>
      </c>
      <c r="K52" s="145">
        <v>1.06</v>
      </c>
      <c r="L52" s="145">
        <v>26480097.789999999</v>
      </c>
      <c r="M52" s="145">
        <v>3935539.98</v>
      </c>
      <c r="N52" s="95">
        <v>0</v>
      </c>
      <c r="O52" s="146">
        <v>0</v>
      </c>
      <c r="P52" s="146">
        <v>0</v>
      </c>
      <c r="Q52" s="146" t="s">
        <v>461</v>
      </c>
      <c r="R52" s="146">
        <v>0</v>
      </c>
      <c r="S52" s="147">
        <v>491942.4975</v>
      </c>
      <c r="T52" s="147">
        <v>53.827628075576044</v>
      </c>
      <c r="U52" s="162" t="s">
        <v>202</v>
      </c>
      <c r="V52" s="163">
        <v>6</v>
      </c>
      <c r="W52" s="163">
        <v>5</v>
      </c>
    </row>
    <row r="53" spans="1:28" x14ac:dyDescent="0.4">
      <c r="A53" s="140">
        <v>50</v>
      </c>
      <c r="B53" s="141">
        <v>8</v>
      </c>
      <c r="C53" s="141" t="s">
        <v>152</v>
      </c>
      <c r="D53" s="143" t="s">
        <v>62</v>
      </c>
      <c r="E53" s="161" t="s">
        <v>422</v>
      </c>
      <c r="F53" s="141" t="s">
        <v>191</v>
      </c>
      <c r="G53" s="140">
        <v>34</v>
      </c>
      <c r="H53" s="141" t="s">
        <v>230</v>
      </c>
      <c r="I53" s="145">
        <v>8.4</v>
      </c>
      <c r="J53" s="145">
        <v>7.86</v>
      </c>
      <c r="K53" s="145">
        <v>4.83</v>
      </c>
      <c r="L53" s="145">
        <v>47843184.780000001</v>
      </c>
      <c r="M53" s="145">
        <v>75030.009999999995</v>
      </c>
      <c r="N53" s="95">
        <v>0</v>
      </c>
      <c r="O53" s="146">
        <v>0</v>
      </c>
      <c r="P53" s="146">
        <v>0</v>
      </c>
      <c r="Q53" s="146" t="s">
        <v>461</v>
      </c>
      <c r="R53" s="146">
        <v>0</v>
      </c>
      <c r="S53" s="147">
        <v>9378.7512499999993</v>
      </c>
      <c r="T53" s="147">
        <v>5101.2318702876364</v>
      </c>
      <c r="U53" s="162" t="s">
        <v>202</v>
      </c>
      <c r="V53" s="163">
        <v>5</v>
      </c>
      <c r="W53" s="163">
        <v>5</v>
      </c>
    </row>
    <row r="54" spans="1:28" x14ac:dyDescent="0.4">
      <c r="A54" s="140">
        <v>51</v>
      </c>
      <c r="B54" s="141">
        <v>8</v>
      </c>
      <c r="C54" s="141" t="s">
        <v>152</v>
      </c>
      <c r="D54" s="143" t="s">
        <v>75</v>
      </c>
      <c r="E54" s="161" t="s">
        <v>423</v>
      </c>
      <c r="F54" s="141" t="s">
        <v>192</v>
      </c>
      <c r="G54" s="140">
        <v>276</v>
      </c>
      <c r="H54" s="141" t="s">
        <v>228</v>
      </c>
      <c r="I54" s="145">
        <v>6.46</v>
      </c>
      <c r="J54" s="145">
        <v>5.8</v>
      </c>
      <c r="K54" s="145">
        <v>3.46</v>
      </c>
      <c r="L54" s="145">
        <v>355908166.79000002</v>
      </c>
      <c r="M54" s="145">
        <v>60773606.18</v>
      </c>
      <c r="N54" s="95">
        <v>0</v>
      </c>
      <c r="O54" s="146">
        <v>0</v>
      </c>
      <c r="P54" s="146">
        <v>0</v>
      </c>
      <c r="Q54" s="146" t="s">
        <v>461</v>
      </c>
      <c r="R54" s="146">
        <v>0</v>
      </c>
      <c r="S54" s="147">
        <v>7596700.7725</v>
      </c>
      <c r="T54" s="147">
        <v>46.850360103478728</v>
      </c>
      <c r="U54" s="162" t="s">
        <v>201</v>
      </c>
      <c r="V54" s="163">
        <v>16</v>
      </c>
      <c r="W54" s="163">
        <v>12</v>
      </c>
    </row>
    <row r="55" spans="1:28" x14ac:dyDescent="0.4">
      <c r="A55" s="140">
        <v>52</v>
      </c>
      <c r="B55" s="141">
        <v>8</v>
      </c>
      <c r="C55" s="141" t="s">
        <v>152</v>
      </c>
      <c r="D55" s="143" t="s">
        <v>78</v>
      </c>
      <c r="E55" s="161" t="s">
        <v>424</v>
      </c>
      <c r="F55" s="141" t="s">
        <v>191</v>
      </c>
      <c r="G55" s="140">
        <v>40</v>
      </c>
      <c r="H55" s="141" t="s">
        <v>230</v>
      </c>
      <c r="I55" s="145">
        <v>5.32</v>
      </c>
      <c r="J55" s="145">
        <v>5.0999999999999996</v>
      </c>
      <c r="K55" s="145">
        <v>3.77</v>
      </c>
      <c r="L55" s="145">
        <v>55797342.490000002</v>
      </c>
      <c r="M55" s="145">
        <v>3495933.27</v>
      </c>
      <c r="N55" s="95">
        <v>0</v>
      </c>
      <c r="O55" s="146">
        <v>0</v>
      </c>
      <c r="P55" s="146">
        <v>0</v>
      </c>
      <c r="Q55" s="146" t="s">
        <v>461</v>
      </c>
      <c r="R55" s="146">
        <v>0</v>
      </c>
      <c r="S55" s="147">
        <v>436991.65875</v>
      </c>
      <c r="T55" s="147">
        <v>127.6851431205951</v>
      </c>
      <c r="U55" s="162" t="s">
        <v>202</v>
      </c>
      <c r="V55" s="163">
        <v>5</v>
      </c>
      <c r="W55" s="163">
        <v>6</v>
      </c>
    </row>
    <row r="56" spans="1:28" x14ac:dyDescent="0.4">
      <c r="A56" s="140">
        <v>53</v>
      </c>
      <c r="B56" s="141">
        <v>8</v>
      </c>
      <c r="C56" s="141" t="s">
        <v>142</v>
      </c>
      <c r="D56" s="143" t="s">
        <v>3</v>
      </c>
      <c r="E56" s="161" t="s">
        <v>425</v>
      </c>
      <c r="F56" s="141" t="s">
        <v>192</v>
      </c>
      <c r="G56" s="140">
        <v>420</v>
      </c>
      <c r="H56" s="141" t="s">
        <v>234</v>
      </c>
      <c r="I56" s="145">
        <v>6.19</v>
      </c>
      <c r="J56" s="145">
        <v>5.79</v>
      </c>
      <c r="K56" s="145">
        <v>3.67</v>
      </c>
      <c r="L56" s="145">
        <v>838373662.19000006</v>
      </c>
      <c r="M56" s="145">
        <v>132249916.77</v>
      </c>
      <c r="N56" s="95">
        <v>0</v>
      </c>
      <c r="O56" s="146">
        <v>0</v>
      </c>
      <c r="P56" s="146">
        <v>0</v>
      </c>
      <c r="Q56" s="146" t="s">
        <v>461</v>
      </c>
      <c r="R56" s="146">
        <v>0</v>
      </c>
      <c r="S56" s="147">
        <v>16531239.596249999</v>
      </c>
      <c r="T56" s="147">
        <v>50.71450675605594</v>
      </c>
      <c r="U56" s="162" t="s">
        <v>201</v>
      </c>
      <c r="V56" s="163">
        <v>17</v>
      </c>
      <c r="W56" s="163">
        <v>13</v>
      </c>
    </row>
    <row r="57" spans="1:28" x14ac:dyDescent="0.4">
      <c r="A57" s="140">
        <v>54</v>
      </c>
      <c r="B57" s="141">
        <v>8</v>
      </c>
      <c r="C57" s="141" t="s">
        <v>142</v>
      </c>
      <c r="D57" s="143" t="s">
        <v>39</v>
      </c>
      <c r="E57" s="161" t="s">
        <v>426</v>
      </c>
      <c r="F57" s="141" t="s">
        <v>191</v>
      </c>
      <c r="G57" s="140">
        <v>129</v>
      </c>
      <c r="H57" s="141" t="s">
        <v>232</v>
      </c>
      <c r="I57" s="145">
        <v>1.42</v>
      </c>
      <c r="J57" s="145">
        <v>1.2</v>
      </c>
      <c r="K57" s="145">
        <v>0.19</v>
      </c>
      <c r="L57" s="145">
        <v>28836005.989999998</v>
      </c>
      <c r="M57" s="145">
        <v>-20070859.469999999</v>
      </c>
      <c r="N57" s="95">
        <v>2</v>
      </c>
      <c r="O57" s="146">
        <v>1</v>
      </c>
      <c r="P57" s="146">
        <v>0</v>
      </c>
      <c r="Q57" s="146">
        <v>11.4</v>
      </c>
      <c r="R57" s="146">
        <v>3</v>
      </c>
      <c r="S57" s="147">
        <v>-2508857.4337499999</v>
      </c>
      <c r="T57" s="147">
        <v>-11.493680590251275</v>
      </c>
      <c r="U57" s="162" t="s">
        <v>204</v>
      </c>
      <c r="V57" s="163">
        <v>13</v>
      </c>
      <c r="W57" s="163">
        <v>10</v>
      </c>
    </row>
    <row r="58" spans="1:28" x14ac:dyDescent="0.4">
      <c r="A58" s="140">
        <v>55</v>
      </c>
      <c r="B58" s="141">
        <v>8</v>
      </c>
      <c r="C58" s="141" t="s">
        <v>142</v>
      </c>
      <c r="D58" s="143" t="s">
        <v>41</v>
      </c>
      <c r="E58" s="161" t="s">
        <v>427</v>
      </c>
      <c r="F58" s="141" t="s">
        <v>191</v>
      </c>
      <c r="G58" s="140">
        <v>30</v>
      </c>
      <c r="H58" s="141" t="s">
        <v>230</v>
      </c>
      <c r="I58" s="145">
        <v>1.18</v>
      </c>
      <c r="J58" s="145">
        <v>1.06</v>
      </c>
      <c r="K58" s="145">
        <v>0.22</v>
      </c>
      <c r="L58" s="145">
        <v>4384575.7300000004</v>
      </c>
      <c r="M58" s="145">
        <v>-7466304.0800000001</v>
      </c>
      <c r="N58" s="95">
        <v>2</v>
      </c>
      <c r="O58" s="146">
        <v>1</v>
      </c>
      <c r="P58" s="146">
        <v>1</v>
      </c>
      <c r="Q58" s="146">
        <v>4.5999999999999996</v>
      </c>
      <c r="R58" s="146">
        <v>4</v>
      </c>
      <c r="S58" s="147">
        <v>-933288.01</v>
      </c>
      <c r="T58" s="147">
        <v>-4.697987848359908</v>
      </c>
      <c r="U58" s="162" t="s">
        <v>202</v>
      </c>
      <c r="V58" s="163">
        <v>5</v>
      </c>
      <c r="W58" s="163">
        <v>3</v>
      </c>
      <c r="AA58" s="165"/>
      <c r="AB58" s="165"/>
    </row>
    <row r="59" spans="1:28" x14ac:dyDescent="0.4">
      <c r="A59" s="140">
        <v>56</v>
      </c>
      <c r="B59" s="141">
        <v>8</v>
      </c>
      <c r="C59" s="141" t="s">
        <v>142</v>
      </c>
      <c r="D59" s="143" t="s">
        <v>42</v>
      </c>
      <c r="E59" s="161" t="s">
        <v>428</v>
      </c>
      <c r="F59" s="141" t="s">
        <v>191</v>
      </c>
      <c r="G59" s="140">
        <v>30</v>
      </c>
      <c r="H59" s="141" t="s">
        <v>230</v>
      </c>
      <c r="I59" s="145">
        <v>1.4</v>
      </c>
      <c r="J59" s="145">
        <v>1.24</v>
      </c>
      <c r="K59" s="145">
        <v>0.24</v>
      </c>
      <c r="L59" s="145">
        <v>8999876.9199999999</v>
      </c>
      <c r="M59" s="145">
        <v>729397.08</v>
      </c>
      <c r="N59" s="95">
        <v>2</v>
      </c>
      <c r="O59" s="146">
        <v>0</v>
      </c>
      <c r="P59" s="146">
        <v>0</v>
      </c>
      <c r="Q59" s="146" t="s">
        <v>461</v>
      </c>
      <c r="R59" s="146">
        <v>2</v>
      </c>
      <c r="S59" s="147">
        <v>91174.634999999995</v>
      </c>
      <c r="T59" s="147">
        <v>98.710314771208033</v>
      </c>
      <c r="U59" s="162" t="s">
        <v>202</v>
      </c>
      <c r="V59" s="163">
        <v>5</v>
      </c>
      <c r="W59" s="163">
        <v>4</v>
      </c>
      <c r="AA59" s="165"/>
      <c r="AB59" s="165"/>
    </row>
    <row r="60" spans="1:28" x14ac:dyDescent="0.4">
      <c r="A60" s="140">
        <v>57</v>
      </c>
      <c r="B60" s="141">
        <v>8</v>
      </c>
      <c r="C60" s="141" t="s">
        <v>142</v>
      </c>
      <c r="D60" s="143" t="s">
        <v>74</v>
      </c>
      <c r="E60" s="161" t="s">
        <v>429</v>
      </c>
      <c r="F60" s="141" t="s">
        <v>192</v>
      </c>
      <c r="G60" s="140">
        <v>266</v>
      </c>
      <c r="H60" s="141" t="s">
        <v>237</v>
      </c>
      <c r="I60" s="145">
        <v>1.41</v>
      </c>
      <c r="J60" s="145">
        <v>1.28</v>
      </c>
      <c r="K60" s="145">
        <v>0.49</v>
      </c>
      <c r="L60" s="145">
        <v>82103800.609999999</v>
      </c>
      <c r="M60" s="145">
        <v>73636696.930000007</v>
      </c>
      <c r="N60" s="95">
        <v>2</v>
      </c>
      <c r="O60" s="146">
        <v>0</v>
      </c>
      <c r="P60" s="146">
        <v>0</v>
      </c>
      <c r="Q60" s="146" t="s">
        <v>461</v>
      </c>
      <c r="R60" s="146">
        <v>2</v>
      </c>
      <c r="S60" s="147">
        <v>9204587.1162500009</v>
      </c>
      <c r="T60" s="147">
        <v>8.9198787053741899</v>
      </c>
      <c r="U60" s="162" t="s">
        <v>208</v>
      </c>
      <c r="V60" s="163">
        <v>15</v>
      </c>
      <c r="W60" s="163">
        <v>12</v>
      </c>
      <c r="AA60" s="165"/>
      <c r="AB60" s="165"/>
    </row>
    <row r="61" spans="1:28" x14ac:dyDescent="0.4">
      <c r="A61" s="140">
        <v>58</v>
      </c>
      <c r="B61" s="141">
        <v>8</v>
      </c>
      <c r="C61" s="141" t="s">
        <v>142</v>
      </c>
      <c r="D61" s="143" t="s">
        <v>79</v>
      </c>
      <c r="E61" s="161" t="s">
        <v>430</v>
      </c>
      <c r="F61" s="141" t="s">
        <v>191</v>
      </c>
      <c r="G61" s="140">
        <v>30</v>
      </c>
      <c r="H61" s="141" t="s">
        <v>230</v>
      </c>
      <c r="I61" s="145">
        <v>5.78</v>
      </c>
      <c r="J61" s="145">
        <v>5.34</v>
      </c>
      <c r="K61" s="145">
        <v>3.59</v>
      </c>
      <c r="L61" s="145">
        <v>30898688.18</v>
      </c>
      <c r="M61" s="145">
        <v>-1792150.15</v>
      </c>
      <c r="N61" s="95">
        <v>0</v>
      </c>
      <c r="O61" s="146">
        <v>1</v>
      </c>
      <c r="P61" s="146">
        <v>0</v>
      </c>
      <c r="Q61" s="146">
        <v>137.9</v>
      </c>
      <c r="R61" s="146">
        <v>1</v>
      </c>
      <c r="S61" s="147">
        <v>-224018.76874999999</v>
      </c>
      <c r="T61" s="147">
        <v>-137.92901528926024</v>
      </c>
      <c r="U61" s="162" t="s">
        <v>202</v>
      </c>
      <c r="V61" s="163">
        <v>5</v>
      </c>
      <c r="W61" s="163">
        <v>3</v>
      </c>
      <c r="AA61" s="165"/>
      <c r="AB61" s="165"/>
    </row>
    <row r="62" spans="1:28" x14ac:dyDescent="0.4">
      <c r="A62" s="140">
        <v>59</v>
      </c>
      <c r="B62" s="141">
        <v>8</v>
      </c>
      <c r="C62" s="141" t="s">
        <v>142</v>
      </c>
      <c r="D62" s="143" t="s">
        <v>83</v>
      </c>
      <c r="E62" s="161" t="s">
        <v>431</v>
      </c>
      <c r="F62" s="141" t="s">
        <v>191</v>
      </c>
      <c r="G62" s="140">
        <v>15</v>
      </c>
      <c r="H62" s="141" t="s">
        <v>233</v>
      </c>
      <c r="I62" s="145">
        <v>1.24</v>
      </c>
      <c r="J62" s="145">
        <v>1.1200000000000001</v>
      </c>
      <c r="K62" s="145">
        <v>7.0000000000000007E-2</v>
      </c>
      <c r="L62" s="145">
        <v>4701778.9400000004</v>
      </c>
      <c r="M62" s="145">
        <v>4928728.04</v>
      </c>
      <c r="N62" s="95">
        <v>2</v>
      </c>
      <c r="O62" s="146">
        <v>0</v>
      </c>
      <c r="P62" s="146">
        <v>0</v>
      </c>
      <c r="Q62" s="146" t="s">
        <v>461</v>
      </c>
      <c r="R62" s="146">
        <v>2</v>
      </c>
      <c r="S62" s="147">
        <v>616091.005</v>
      </c>
      <c r="T62" s="147">
        <v>7.6316305575667354</v>
      </c>
      <c r="U62" s="162" t="s">
        <v>206</v>
      </c>
      <c r="V62" s="163">
        <v>2</v>
      </c>
      <c r="W62" s="163">
        <v>1</v>
      </c>
      <c r="AA62" s="165"/>
      <c r="AB62" s="165"/>
    </row>
    <row r="63" spans="1:28" x14ac:dyDescent="0.4">
      <c r="A63" s="140">
        <v>60</v>
      </c>
      <c r="B63" s="141">
        <v>8</v>
      </c>
      <c r="C63" s="141" t="s">
        <v>142</v>
      </c>
      <c r="D63" s="143" t="s">
        <v>84</v>
      </c>
      <c r="E63" s="161" t="s">
        <v>432</v>
      </c>
      <c r="F63" s="141" t="s">
        <v>191</v>
      </c>
      <c r="G63" s="140">
        <v>30</v>
      </c>
      <c r="H63" s="141" t="s">
        <v>229</v>
      </c>
      <c r="I63" s="145">
        <v>1.95</v>
      </c>
      <c r="J63" s="145">
        <v>1.61</v>
      </c>
      <c r="K63" s="145">
        <v>0.93</v>
      </c>
      <c r="L63" s="145">
        <v>23228912.48</v>
      </c>
      <c r="M63" s="145">
        <v>-1054853.3600000001</v>
      </c>
      <c r="N63" s="95">
        <v>0</v>
      </c>
      <c r="O63" s="146">
        <v>1</v>
      </c>
      <c r="P63" s="146">
        <v>0</v>
      </c>
      <c r="Q63" s="146">
        <v>176.1</v>
      </c>
      <c r="R63" s="146">
        <v>1</v>
      </c>
      <c r="S63" s="147">
        <v>-131856.67000000001</v>
      </c>
      <c r="T63" s="147">
        <v>-176.16789867361277</v>
      </c>
      <c r="U63" s="162" t="s">
        <v>202</v>
      </c>
      <c r="V63" s="163">
        <v>6</v>
      </c>
      <c r="W63" s="163">
        <v>4</v>
      </c>
    </row>
    <row r="64" spans="1:28" x14ac:dyDescent="0.4">
      <c r="A64" s="140">
        <v>61</v>
      </c>
      <c r="B64" s="141">
        <v>8</v>
      </c>
      <c r="C64" s="141" t="s">
        <v>142</v>
      </c>
      <c r="D64" s="143" t="s">
        <v>85</v>
      </c>
      <c r="E64" s="161" t="s">
        <v>433</v>
      </c>
      <c r="F64" s="141" t="s">
        <v>191</v>
      </c>
      <c r="G64" s="140">
        <v>30</v>
      </c>
      <c r="H64" s="141" t="s">
        <v>230</v>
      </c>
      <c r="I64" s="145">
        <v>2.93</v>
      </c>
      <c r="J64" s="145">
        <v>2.61</v>
      </c>
      <c r="K64" s="145">
        <v>0.75</v>
      </c>
      <c r="L64" s="145">
        <v>24639849.670000002</v>
      </c>
      <c r="M64" s="145">
        <v>129634.68</v>
      </c>
      <c r="N64" s="95">
        <v>1</v>
      </c>
      <c r="O64" s="146">
        <v>0</v>
      </c>
      <c r="P64" s="146">
        <v>0</v>
      </c>
      <c r="Q64" s="146" t="s">
        <v>461</v>
      </c>
      <c r="R64" s="146">
        <v>1</v>
      </c>
      <c r="S64" s="147">
        <v>16204.334999999999</v>
      </c>
      <c r="T64" s="147">
        <v>1520.5714810265279</v>
      </c>
      <c r="U64" s="162" t="s">
        <v>202</v>
      </c>
      <c r="V64" s="163">
        <v>5</v>
      </c>
      <c r="W64" s="163">
        <v>4</v>
      </c>
    </row>
    <row r="65" spans="1:23" x14ac:dyDescent="0.4">
      <c r="A65" s="140">
        <v>62</v>
      </c>
      <c r="B65" s="141">
        <v>8</v>
      </c>
      <c r="C65" s="141" t="s">
        <v>98</v>
      </c>
      <c r="D65" s="143" t="s">
        <v>1</v>
      </c>
      <c r="E65" s="161" t="s">
        <v>434</v>
      </c>
      <c r="F65" s="141" t="s">
        <v>192</v>
      </c>
      <c r="G65" s="140">
        <v>353</v>
      </c>
      <c r="H65" s="141" t="s">
        <v>228</v>
      </c>
      <c r="I65" s="145">
        <v>5.47</v>
      </c>
      <c r="J65" s="145">
        <v>5.18</v>
      </c>
      <c r="K65" s="145">
        <v>2.58</v>
      </c>
      <c r="L65" s="145">
        <v>508790927.81999999</v>
      </c>
      <c r="M65" s="145">
        <v>124159566</v>
      </c>
      <c r="N65" s="95">
        <v>0</v>
      </c>
      <c r="O65" s="146">
        <v>0</v>
      </c>
      <c r="P65" s="146">
        <v>0</v>
      </c>
      <c r="Q65" s="146" t="s">
        <v>461</v>
      </c>
      <c r="R65" s="146">
        <v>0</v>
      </c>
      <c r="S65" s="147">
        <v>15519945.75</v>
      </c>
      <c r="T65" s="147">
        <v>32.783035199720331</v>
      </c>
      <c r="U65" s="162" t="s">
        <v>201</v>
      </c>
      <c r="V65" s="163">
        <v>16</v>
      </c>
      <c r="W65" s="163">
        <v>13</v>
      </c>
    </row>
    <row r="66" spans="1:23" x14ac:dyDescent="0.4">
      <c r="A66" s="140">
        <v>63</v>
      </c>
      <c r="B66" s="141">
        <v>8</v>
      </c>
      <c r="C66" s="141" t="s">
        <v>98</v>
      </c>
      <c r="D66" s="143" t="s">
        <v>6</v>
      </c>
      <c r="E66" s="161" t="s">
        <v>435</v>
      </c>
      <c r="F66" s="141" t="s">
        <v>191</v>
      </c>
      <c r="G66" s="140">
        <v>60</v>
      </c>
      <c r="H66" s="141" t="s">
        <v>231</v>
      </c>
      <c r="I66" s="145">
        <v>2.3199999999999998</v>
      </c>
      <c r="J66" s="145">
        <v>2.11</v>
      </c>
      <c r="K66" s="145">
        <v>0.87</v>
      </c>
      <c r="L66" s="145">
        <v>42856096.130000003</v>
      </c>
      <c r="M66" s="145">
        <v>-11151329.58</v>
      </c>
      <c r="N66" s="95">
        <v>0</v>
      </c>
      <c r="O66" s="146">
        <v>1</v>
      </c>
      <c r="P66" s="146">
        <v>0</v>
      </c>
      <c r="Q66" s="146">
        <v>30.7</v>
      </c>
      <c r="R66" s="146">
        <v>1</v>
      </c>
      <c r="S66" s="147">
        <v>-1393916.1975</v>
      </c>
      <c r="T66" s="147">
        <v>-30.745102328865077</v>
      </c>
      <c r="U66" s="162" t="s">
        <v>203</v>
      </c>
      <c r="V66" s="163">
        <v>10</v>
      </c>
      <c r="W66" s="163">
        <v>9</v>
      </c>
    </row>
    <row r="67" spans="1:23" x14ac:dyDescent="0.4">
      <c r="A67" s="140">
        <v>64</v>
      </c>
      <c r="B67" s="141">
        <v>8</v>
      </c>
      <c r="C67" s="141" t="s">
        <v>98</v>
      </c>
      <c r="D67" s="143" t="s">
        <v>7</v>
      </c>
      <c r="E67" s="161" t="s">
        <v>436</v>
      </c>
      <c r="F67" s="141" t="s">
        <v>191</v>
      </c>
      <c r="G67" s="140">
        <v>40</v>
      </c>
      <c r="H67" s="141" t="s">
        <v>229</v>
      </c>
      <c r="I67" s="145">
        <v>3.48</v>
      </c>
      <c r="J67" s="145">
        <v>3.12</v>
      </c>
      <c r="K67" s="145">
        <v>1.49</v>
      </c>
      <c r="L67" s="145">
        <v>33082950.510000002</v>
      </c>
      <c r="M67" s="145">
        <v>854315.52000000002</v>
      </c>
      <c r="N67" s="95">
        <v>0</v>
      </c>
      <c r="O67" s="146">
        <v>0</v>
      </c>
      <c r="P67" s="146">
        <v>0</v>
      </c>
      <c r="Q67" s="146" t="s">
        <v>461</v>
      </c>
      <c r="R67" s="146">
        <v>0</v>
      </c>
      <c r="S67" s="147">
        <v>106789.44</v>
      </c>
      <c r="T67" s="147">
        <v>309.79608573656719</v>
      </c>
      <c r="U67" s="162" t="s">
        <v>202</v>
      </c>
      <c r="V67" s="163">
        <v>6</v>
      </c>
      <c r="W67" s="163">
        <v>7</v>
      </c>
    </row>
    <row r="68" spans="1:23" x14ac:dyDescent="0.4">
      <c r="A68" s="140">
        <v>65</v>
      </c>
      <c r="B68" s="141">
        <v>8</v>
      </c>
      <c r="C68" s="141" t="s">
        <v>98</v>
      </c>
      <c r="D68" s="143" t="s">
        <v>8</v>
      </c>
      <c r="E68" s="161" t="s">
        <v>437</v>
      </c>
      <c r="F68" s="141" t="s">
        <v>191</v>
      </c>
      <c r="G68" s="140">
        <v>90</v>
      </c>
      <c r="H68" s="141" t="s">
        <v>235</v>
      </c>
      <c r="I68" s="145">
        <v>1.34</v>
      </c>
      <c r="J68" s="145">
        <v>1.22</v>
      </c>
      <c r="K68" s="145">
        <v>0.4</v>
      </c>
      <c r="L68" s="145">
        <v>20650673.300000001</v>
      </c>
      <c r="M68" s="145">
        <v>-1825971.75</v>
      </c>
      <c r="N68" s="95">
        <v>2</v>
      </c>
      <c r="O68" s="146">
        <v>1</v>
      </c>
      <c r="P68" s="146">
        <v>0</v>
      </c>
      <c r="Q68" s="146">
        <v>90.4</v>
      </c>
      <c r="R68" s="146">
        <v>3</v>
      </c>
      <c r="S68" s="147">
        <v>-228246.46875</v>
      </c>
      <c r="T68" s="147">
        <v>-90.475324385495014</v>
      </c>
      <c r="U68" s="162" t="s">
        <v>204</v>
      </c>
      <c r="V68" s="163">
        <v>12</v>
      </c>
      <c r="W68" s="163">
        <v>10</v>
      </c>
    </row>
    <row r="69" spans="1:23" x14ac:dyDescent="0.4">
      <c r="A69" s="140">
        <v>66</v>
      </c>
      <c r="B69" s="141">
        <v>8</v>
      </c>
      <c r="C69" s="141" t="s">
        <v>98</v>
      </c>
      <c r="D69" s="143" t="s">
        <v>9</v>
      </c>
      <c r="E69" s="161" t="s">
        <v>438</v>
      </c>
      <c r="F69" s="141" t="s">
        <v>191</v>
      </c>
      <c r="G69" s="140">
        <v>40</v>
      </c>
      <c r="H69" s="141" t="s">
        <v>231</v>
      </c>
      <c r="I69" s="145">
        <v>2.21</v>
      </c>
      <c r="J69" s="145">
        <v>1.94</v>
      </c>
      <c r="K69" s="145">
        <v>0.71</v>
      </c>
      <c r="L69" s="145">
        <v>28452767.149999999</v>
      </c>
      <c r="M69" s="145">
        <v>-9143913.8599999994</v>
      </c>
      <c r="N69" s="95">
        <v>1</v>
      </c>
      <c r="O69" s="146">
        <v>1</v>
      </c>
      <c r="P69" s="146">
        <v>0</v>
      </c>
      <c r="Q69" s="146">
        <v>24.8</v>
      </c>
      <c r="R69" s="146">
        <v>2</v>
      </c>
      <c r="S69" s="147">
        <v>-1142989.2324999999</v>
      </c>
      <c r="T69" s="147">
        <v>-24.893294128210435</v>
      </c>
      <c r="U69" s="162" t="s">
        <v>203</v>
      </c>
      <c r="V69" s="163">
        <v>10</v>
      </c>
      <c r="W69" s="163">
        <v>7</v>
      </c>
    </row>
    <row r="70" spans="1:23" x14ac:dyDescent="0.4">
      <c r="A70" s="140">
        <v>67</v>
      </c>
      <c r="B70" s="141">
        <v>8</v>
      </c>
      <c r="C70" s="141" t="s">
        <v>98</v>
      </c>
      <c r="D70" s="143" t="s">
        <v>80</v>
      </c>
      <c r="E70" s="161" t="s">
        <v>439</v>
      </c>
      <c r="F70" s="141" t="s">
        <v>191</v>
      </c>
      <c r="G70" s="140">
        <v>30</v>
      </c>
      <c r="H70" s="141" t="s">
        <v>230</v>
      </c>
      <c r="I70" s="145">
        <v>1.67</v>
      </c>
      <c r="J70" s="145">
        <v>1.46</v>
      </c>
      <c r="K70" s="145">
        <v>0.6</v>
      </c>
      <c r="L70" s="145">
        <v>15818573.470000001</v>
      </c>
      <c r="M70" s="145">
        <v>-10742669.199999999</v>
      </c>
      <c r="N70" s="95">
        <v>1</v>
      </c>
      <c r="O70" s="146">
        <v>1</v>
      </c>
      <c r="P70" s="146">
        <v>0</v>
      </c>
      <c r="Q70" s="146">
        <v>11.7</v>
      </c>
      <c r="R70" s="146">
        <v>2</v>
      </c>
      <c r="S70" s="147">
        <v>-1342833.65</v>
      </c>
      <c r="T70" s="147">
        <v>-11.7799948415055</v>
      </c>
      <c r="U70" s="162" t="s">
        <v>202</v>
      </c>
      <c r="V70" s="163">
        <v>5</v>
      </c>
      <c r="W70" s="163">
        <v>5</v>
      </c>
    </row>
    <row r="71" spans="1:23" x14ac:dyDescent="0.4">
      <c r="A71" s="140">
        <v>68</v>
      </c>
      <c r="B71" s="141">
        <v>8</v>
      </c>
      <c r="C71" s="141" t="s">
        <v>105</v>
      </c>
      <c r="D71" s="143" t="s">
        <v>0</v>
      </c>
      <c r="E71" s="161" t="s">
        <v>440</v>
      </c>
      <c r="F71" s="141" t="s">
        <v>190</v>
      </c>
      <c r="G71" s="140">
        <v>1143</v>
      </c>
      <c r="H71" s="141" t="s">
        <v>239</v>
      </c>
      <c r="I71" s="145">
        <v>2.91</v>
      </c>
      <c r="J71" s="145">
        <v>2.66</v>
      </c>
      <c r="K71" s="145">
        <v>1.31</v>
      </c>
      <c r="L71" s="145">
        <v>1751226001.8800001</v>
      </c>
      <c r="M71" s="145">
        <v>160294395.31</v>
      </c>
      <c r="N71" s="95">
        <v>0</v>
      </c>
      <c r="O71" s="146">
        <v>0</v>
      </c>
      <c r="P71" s="146">
        <v>0</v>
      </c>
      <c r="Q71" s="146" t="s">
        <v>461</v>
      </c>
      <c r="R71" s="146">
        <v>0</v>
      </c>
      <c r="S71" s="147">
        <v>20036799.41375</v>
      </c>
      <c r="T71" s="147">
        <v>87.400485762124433</v>
      </c>
      <c r="U71" s="162" t="s">
        <v>207</v>
      </c>
      <c r="V71" s="163">
        <v>20</v>
      </c>
      <c r="W71" s="163">
        <v>14</v>
      </c>
    </row>
    <row r="72" spans="1:23" x14ac:dyDescent="0.4">
      <c r="A72" s="140">
        <v>69</v>
      </c>
      <c r="B72" s="141">
        <v>8</v>
      </c>
      <c r="C72" s="141" t="s">
        <v>105</v>
      </c>
      <c r="D72" s="143" t="s">
        <v>10</v>
      </c>
      <c r="E72" s="161" t="s">
        <v>441</v>
      </c>
      <c r="F72" s="141" t="s">
        <v>191</v>
      </c>
      <c r="G72" s="140">
        <v>60</v>
      </c>
      <c r="H72" s="141" t="s">
        <v>231</v>
      </c>
      <c r="I72" s="145">
        <v>1.27</v>
      </c>
      <c r="J72" s="145">
        <v>1.1100000000000001</v>
      </c>
      <c r="K72" s="145">
        <v>0.33</v>
      </c>
      <c r="L72" s="145">
        <v>10958121.51</v>
      </c>
      <c r="M72" s="145">
        <v>-5381684.6699999999</v>
      </c>
      <c r="N72" s="95">
        <v>2</v>
      </c>
      <c r="O72" s="146">
        <v>1</v>
      </c>
      <c r="P72" s="146">
        <v>0</v>
      </c>
      <c r="Q72" s="146">
        <v>16.2</v>
      </c>
      <c r="R72" s="146">
        <v>3</v>
      </c>
      <c r="S72" s="147">
        <v>-672710.58374999999</v>
      </c>
      <c r="T72" s="147">
        <v>-16.289503650907886</v>
      </c>
      <c r="U72" s="162" t="s">
        <v>203</v>
      </c>
      <c r="V72" s="163">
        <v>10</v>
      </c>
      <c r="W72" s="163">
        <v>8</v>
      </c>
    </row>
    <row r="73" spans="1:23" x14ac:dyDescent="0.4">
      <c r="A73" s="140">
        <v>70</v>
      </c>
      <c r="B73" s="141">
        <v>8</v>
      </c>
      <c r="C73" s="141" t="s">
        <v>105</v>
      </c>
      <c r="D73" s="143" t="s">
        <v>11</v>
      </c>
      <c r="E73" s="161" t="s">
        <v>442</v>
      </c>
      <c r="F73" s="141" t="s">
        <v>191</v>
      </c>
      <c r="G73" s="140">
        <v>60</v>
      </c>
      <c r="H73" s="141" t="s">
        <v>296</v>
      </c>
      <c r="I73" s="145">
        <v>1.23</v>
      </c>
      <c r="J73" s="145">
        <v>1.06</v>
      </c>
      <c r="K73" s="145">
        <v>0.32</v>
      </c>
      <c r="L73" s="145">
        <v>7602930.7199999997</v>
      </c>
      <c r="M73" s="145">
        <v>2461518.5499999998</v>
      </c>
      <c r="N73" s="95">
        <v>2</v>
      </c>
      <c r="O73" s="146">
        <v>0</v>
      </c>
      <c r="P73" s="146">
        <v>0</v>
      </c>
      <c r="Q73" s="146" t="s">
        <v>461</v>
      </c>
      <c r="R73" s="146">
        <v>2</v>
      </c>
      <c r="S73" s="147">
        <v>307689.81874999998</v>
      </c>
      <c r="T73" s="147">
        <v>24.709724718507609</v>
      </c>
      <c r="U73" s="162" t="s">
        <v>203</v>
      </c>
      <c r="V73" s="163">
        <v>9</v>
      </c>
      <c r="W73" s="163">
        <v>8</v>
      </c>
    </row>
    <row r="74" spans="1:23" x14ac:dyDescent="0.4">
      <c r="A74" s="140">
        <v>71</v>
      </c>
      <c r="B74" s="141">
        <v>8</v>
      </c>
      <c r="C74" s="141" t="s">
        <v>105</v>
      </c>
      <c r="D74" s="143" t="s">
        <v>12</v>
      </c>
      <c r="E74" s="161" t="s">
        <v>443</v>
      </c>
      <c r="F74" s="141" t="s">
        <v>192</v>
      </c>
      <c r="G74" s="140">
        <v>280</v>
      </c>
      <c r="H74" s="141" t="s">
        <v>228</v>
      </c>
      <c r="I74" s="145">
        <v>1.81</v>
      </c>
      <c r="J74" s="145">
        <v>1.67</v>
      </c>
      <c r="K74" s="145">
        <v>0.72</v>
      </c>
      <c r="L74" s="145">
        <v>164525865.44999999</v>
      </c>
      <c r="M74" s="145">
        <v>3342227.5</v>
      </c>
      <c r="N74" s="95">
        <v>1</v>
      </c>
      <c r="O74" s="146">
        <v>0</v>
      </c>
      <c r="P74" s="146">
        <v>0</v>
      </c>
      <c r="Q74" s="146" t="s">
        <v>461</v>
      </c>
      <c r="R74" s="146">
        <v>1</v>
      </c>
      <c r="S74" s="147">
        <v>417778.4375</v>
      </c>
      <c r="T74" s="147">
        <v>393.81129010517685</v>
      </c>
      <c r="U74" s="162" t="s">
        <v>201</v>
      </c>
      <c r="V74" s="163">
        <v>16</v>
      </c>
      <c r="W74" s="163">
        <v>12</v>
      </c>
    </row>
    <row r="75" spans="1:23" x14ac:dyDescent="0.4">
      <c r="A75" s="140">
        <v>72</v>
      </c>
      <c r="B75" s="141">
        <v>8</v>
      </c>
      <c r="C75" s="141" t="s">
        <v>105</v>
      </c>
      <c r="D75" s="143" t="s">
        <v>13</v>
      </c>
      <c r="E75" s="161" t="s">
        <v>444</v>
      </c>
      <c r="F75" s="141" t="s">
        <v>191</v>
      </c>
      <c r="G75" s="140">
        <v>8</v>
      </c>
      <c r="H75" s="141" t="s">
        <v>233</v>
      </c>
      <c r="I75" s="145">
        <v>3.68</v>
      </c>
      <c r="J75" s="145">
        <v>3.21</v>
      </c>
      <c r="K75" s="145">
        <v>1.92</v>
      </c>
      <c r="L75" s="145">
        <v>10698987.279999999</v>
      </c>
      <c r="M75" s="145">
        <v>1390818.81</v>
      </c>
      <c r="N75" s="95">
        <v>0</v>
      </c>
      <c r="O75" s="146">
        <v>0</v>
      </c>
      <c r="P75" s="146">
        <v>0</v>
      </c>
      <c r="Q75" s="146" t="s">
        <v>461</v>
      </c>
      <c r="R75" s="146">
        <v>0</v>
      </c>
      <c r="S75" s="147">
        <v>173852.35125000001</v>
      </c>
      <c r="T75" s="147">
        <v>61.540653336432797</v>
      </c>
      <c r="U75" s="162" t="s">
        <v>206</v>
      </c>
      <c r="V75" s="163">
        <v>2</v>
      </c>
      <c r="W75" s="163">
        <v>1</v>
      </c>
    </row>
    <row r="76" spans="1:23" x14ac:dyDescent="0.4">
      <c r="A76" s="140">
        <v>73</v>
      </c>
      <c r="B76" s="141">
        <v>8</v>
      </c>
      <c r="C76" s="141" t="s">
        <v>105</v>
      </c>
      <c r="D76" s="143" t="s">
        <v>14</v>
      </c>
      <c r="E76" s="166" t="s">
        <v>445</v>
      </c>
      <c r="F76" s="141" t="s">
        <v>191</v>
      </c>
      <c r="G76" s="140">
        <v>40</v>
      </c>
      <c r="H76" s="141" t="s">
        <v>229</v>
      </c>
      <c r="I76" s="145">
        <v>1.18</v>
      </c>
      <c r="J76" s="145">
        <v>1.06</v>
      </c>
      <c r="K76" s="167">
        <v>0.4</v>
      </c>
      <c r="L76" s="145">
        <v>6677430.5899999999</v>
      </c>
      <c r="M76" s="145">
        <v>-309595.52000000002</v>
      </c>
      <c r="N76" s="95">
        <v>2</v>
      </c>
      <c r="O76" s="146">
        <v>1</v>
      </c>
      <c r="P76" s="146">
        <v>0</v>
      </c>
      <c r="Q76" s="146">
        <v>172.5</v>
      </c>
      <c r="R76" s="146">
        <v>3</v>
      </c>
      <c r="S76" s="147">
        <v>-38699.440000000002</v>
      </c>
      <c r="T76" s="147">
        <v>-172.54592288673942</v>
      </c>
      <c r="U76" s="162" t="s">
        <v>202</v>
      </c>
      <c r="V76" s="163">
        <v>6</v>
      </c>
      <c r="W76" s="163">
        <v>7</v>
      </c>
    </row>
    <row r="77" spans="1:23" x14ac:dyDescent="0.4">
      <c r="A77" s="140">
        <v>74</v>
      </c>
      <c r="B77" s="141">
        <v>8</v>
      </c>
      <c r="C77" s="141" t="s">
        <v>105</v>
      </c>
      <c r="D77" s="143" t="s">
        <v>15</v>
      </c>
      <c r="E77" s="161" t="s">
        <v>446</v>
      </c>
      <c r="F77" s="141" t="s">
        <v>191</v>
      </c>
      <c r="G77" s="140">
        <v>137</v>
      </c>
      <c r="H77" s="141" t="s">
        <v>232</v>
      </c>
      <c r="I77" s="145">
        <v>1.3</v>
      </c>
      <c r="J77" s="145">
        <v>1.18</v>
      </c>
      <c r="K77" s="145">
        <v>0.38</v>
      </c>
      <c r="L77" s="145">
        <v>29052871.760000002</v>
      </c>
      <c r="M77" s="145">
        <v>8698697.4000000004</v>
      </c>
      <c r="N77" s="95">
        <v>2</v>
      </c>
      <c r="O77" s="146">
        <v>0</v>
      </c>
      <c r="P77" s="146">
        <v>0</v>
      </c>
      <c r="Q77" s="146" t="s">
        <v>461</v>
      </c>
      <c r="R77" s="146">
        <v>2</v>
      </c>
      <c r="S77" s="147">
        <v>1087337.175</v>
      </c>
      <c r="T77" s="147">
        <v>26.719284898909116</v>
      </c>
      <c r="U77" s="162" t="s">
        <v>204</v>
      </c>
      <c r="V77" s="163">
        <v>13</v>
      </c>
      <c r="W77" s="163">
        <v>11</v>
      </c>
    </row>
    <row r="78" spans="1:23" x14ac:dyDescent="0.4">
      <c r="A78" s="140">
        <v>75</v>
      </c>
      <c r="B78" s="141">
        <v>8</v>
      </c>
      <c r="C78" s="141" t="s">
        <v>105</v>
      </c>
      <c r="D78" s="143" t="s">
        <v>16</v>
      </c>
      <c r="E78" s="161" t="s">
        <v>447</v>
      </c>
      <c r="F78" s="141" t="s">
        <v>191</v>
      </c>
      <c r="G78" s="140">
        <v>30</v>
      </c>
      <c r="H78" s="141" t="s">
        <v>230</v>
      </c>
      <c r="I78" s="145">
        <v>1.43</v>
      </c>
      <c r="J78" s="145">
        <v>1.21</v>
      </c>
      <c r="K78" s="145">
        <v>0.56000000000000005</v>
      </c>
      <c r="L78" s="145">
        <v>7195747.9900000002</v>
      </c>
      <c r="M78" s="145">
        <v>-182248.85</v>
      </c>
      <c r="N78" s="95">
        <v>2</v>
      </c>
      <c r="O78" s="146">
        <v>1</v>
      </c>
      <c r="P78" s="146">
        <v>0</v>
      </c>
      <c r="Q78" s="146">
        <v>315.8</v>
      </c>
      <c r="R78" s="146">
        <v>3</v>
      </c>
      <c r="S78" s="147">
        <v>-22781.106250000001</v>
      </c>
      <c r="T78" s="147">
        <v>-315.86473066908241</v>
      </c>
      <c r="U78" s="162" t="s">
        <v>202</v>
      </c>
      <c r="V78" s="163">
        <v>5</v>
      </c>
      <c r="W78" s="163">
        <v>4</v>
      </c>
    </row>
    <row r="79" spans="1:23" x14ac:dyDescent="0.4">
      <c r="A79" s="140">
        <v>76</v>
      </c>
      <c r="B79" s="141">
        <v>8</v>
      </c>
      <c r="C79" s="141" t="s">
        <v>105</v>
      </c>
      <c r="D79" s="143" t="s">
        <v>17</v>
      </c>
      <c r="E79" s="166" t="s">
        <v>448</v>
      </c>
      <c r="F79" s="141" t="s">
        <v>191</v>
      </c>
      <c r="G79" s="140">
        <v>30</v>
      </c>
      <c r="H79" s="141" t="s">
        <v>230</v>
      </c>
      <c r="I79" s="145">
        <v>1.23</v>
      </c>
      <c r="J79" s="145">
        <v>1.05</v>
      </c>
      <c r="K79" s="145">
        <v>0.25</v>
      </c>
      <c r="L79" s="145">
        <v>4271266.22</v>
      </c>
      <c r="M79" s="145">
        <v>837344.58</v>
      </c>
      <c r="N79" s="95">
        <v>2</v>
      </c>
      <c r="O79" s="146">
        <v>0</v>
      </c>
      <c r="P79" s="146">
        <v>0</v>
      </c>
      <c r="Q79" s="146" t="s">
        <v>461</v>
      </c>
      <c r="R79" s="146">
        <v>2</v>
      </c>
      <c r="S79" s="147">
        <v>104668.07249999999</v>
      </c>
      <c r="T79" s="147">
        <v>40.807727877094514</v>
      </c>
      <c r="U79" s="162" t="s">
        <v>202</v>
      </c>
      <c r="V79" s="163">
        <v>5</v>
      </c>
      <c r="W79" s="163">
        <v>4</v>
      </c>
    </row>
    <row r="80" spans="1:23" x14ac:dyDescent="0.4">
      <c r="A80" s="140">
        <v>77</v>
      </c>
      <c r="B80" s="141">
        <v>8</v>
      </c>
      <c r="C80" s="141" t="s">
        <v>105</v>
      </c>
      <c r="D80" s="143" t="s">
        <v>18</v>
      </c>
      <c r="E80" s="161" t="s">
        <v>449</v>
      </c>
      <c r="F80" s="141" t="s">
        <v>191</v>
      </c>
      <c r="G80" s="140">
        <v>30</v>
      </c>
      <c r="H80" s="141" t="s">
        <v>229</v>
      </c>
      <c r="I80" s="145">
        <v>2.19</v>
      </c>
      <c r="J80" s="145">
        <v>1.92</v>
      </c>
      <c r="K80" s="145">
        <v>0.96</v>
      </c>
      <c r="L80" s="145">
        <v>26396109.32</v>
      </c>
      <c r="M80" s="145">
        <v>-6499489.6799999997</v>
      </c>
      <c r="N80" s="95">
        <v>0</v>
      </c>
      <c r="O80" s="146">
        <v>1</v>
      </c>
      <c r="P80" s="146">
        <v>0</v>
      </c>
      <c r="Q80" s="146">
        <v>32.4</v>
      </c>
      <c r="R80" s="146">
        <v>1</v>
      </c>
      <c r="S80" s="147">
        <v>-812436.21</v>
      </c>
      <c r="T80" s="147">
        <v>-32.490069983463691</v>
      </c>
      <c r="U80" s="162" t="s">
        <v>202</v>
      </c>
      <c r="V80" s="163">
        <v>6</v>
      </c>
      <c r="W80" s="163">
        <v>6</v>
      </c>
    </row>
    <row r="81" spans="1:25" x14ac:dyDescent="0.4">
      <c r="A81" s="140">
        <v>78</v>
      </c>
      <c r="B81" s="141">
        <v>8</v>
      </c>
      <c r="C81" s="141" t="s">
        <v>105</v>
      </c>
      <c r="D81" s="143" t="s">
        <v>19</v>
      </c>
      <c r="E81" s="161" t="s">
        <v>450</v>
      </c>
      <c r="F81" s="141" t="s">
        <v>191</v>
      </c>
      <c r="G81" s="140">
        <v>55</v>
      </c>
      <c r="H81" s="141" t="s">
        <v>296</v>
      </c>
      <c r="I81" s="145">
        <v>1.48</v>
      </c>
      <c r="J81" s="145">
        <v>1.25</v>
      </c>
      <c r="K81" s="145">
        <v>0.36</v>
      </c>
      <c r="L81" s="145">
        <v>20033659.77</v>
      </c>
      <c r="M81" s="145">
        <v>231339.57</v>
      </c>
      <c r="N81" s="95">
        <v>2</v>
      </c>
      <c r="O81" s="146">
        <v>0</v>
      </c>
      <c r="P81" s="146">
        <v>0</v>
      </c>
      <c r="Q81" s="146" t="s">
        <v>461</v>
      </c>
      <c r="R81" s="146">
        <v>2</v>
      </c>
      <c r="S81" s="147">
        <v>28917.446250000001</v>
      </c>
      <c r="T81" s="147">
        <v>692.78800060015669</v>
      </c>
      <c r="U81" s="162" t="s">
        <v>203</v>
      </c>
      <c r="V81" s="163">
        <v>9</v>
      </c>
      <c r="W81" s="163">
        <v>8</v>
      </c>
    </row>
    <row r="82" spans="1:25" x14ac:dyDescent="0.4">
      <c r="A82" s="140">
        <v>79</v>
      </c>
      <c r="B82" s="141">
        <v>8</v>
      </c>
      <c r="C82" s="141" t="s">
        <v>105</v>
      </c>
      <c r="D82" s="143" t="s">
        <v>20</v>
      </c>
      <c r="E82" s="161" t="s">
        <v>451</v>
      </c>
      <c r="F82" s="141" t="s">
        <v>191</v>
      </c>
      <c r="G82" s="140">
        <v>126</v>
      </c>
      <c r="H82" s="141" t="s">
        <v>232</v>
      </c>
      <c r="I82" s="145">
        <v>1.24</v>
      </c>
      <c r="J82" s="145">
        <v>1.08</v>
      </c>
      <c r="K82" s="145">
        <v>0.43</v>
      </c>
      <c r="L82" s="145">
        <v>22982864.030000001</v>
      </c>
      <c r="M82" s="145">
        <v>-10207076.51</v>
      </c>
      <c r="N82" s="95">
        <v>2</v>
      </c>
      <c r="O82" s="146">
        <v>1</v>
      </c>
      <c r="P82" s="146">
        <v>0</v>
      </c>
      <c r="Q82" s="146">
        <v>18</v>
      </c>
      <c r="R82" s="146">
        <v>3</v>
      </c>
      <c r="S82" s="147">
        <v>-1275884.56375</v>
      </c>
      <c r="T82" s="147">
        <v>-18.013278538655729</v>
      </c>
      <c r="U82" s="162" t="s">
        <v>204</v>
      </c>
      <c r="V82" s="163">
        <v>13</v>
      </c>
      <c r="W82" s="163">
        <v>11</v>
      </c>
    </row>
    <row r="83" spans="1:25" x14ac:dyDescent="0.4">
      <c r="A83" s="140">
        <v>80</v>
      </c>
      <c r="B83" s="141">
        <v>8</v>
      </c>
      <c r="C83" s="141" t="s">
        <v>105</v>
      </c>
      <c r="D83" s="143" t="s">
        <v>21</v>
      </c>
      <c r="E83" s="161" t="s">
        <v>452</v>
      </c>
      <c r="F83" s="141" t="s">
        <v>191</v>
      </c>
      <c r="G83" s="140">
        <v>60</v>
      </c>
      <c r="H83" s="141" t="s">
        <v>229</v>
      </c>
      <c r="I83" s="145">
        <v>2.88</v>
      </c>
      <c r="J83" s="145">
        <v>2.7</v>
      </c>
      <c r="K83" s="145">
        <v>1.7</v>
      </c>
      <c r="L83" s="145">
        <v>60929479.509999998</v>
      </c>
      <c r="M83" s="145">
        <v>2085677.08</v>
      </c>
      <c r="N83" s="95">
        <v>0</v>
      </c>
      <c r="O83" s="146">
        <v>0</v>
      </c>
      <c r="P83" s="146">
        <v>0</v>
      </c>
      <c r="Q83" s="146" t="s">
        <v>461</v>
      </c>
      <c r="R83" s="146">
        <v>0</v>
      </c>
      <c r="S83" s="147">
        <v>260709.63500000001</v>
      </c>
      <c r="T83" s="147">
        <v>233.70628212493949</v>
      </c>
      <c r="U83" s="162" t="s">
        <v>202</v>
      </c>
      <c r="V83" s="163">
        <v>6</v>
      </c>
      <c r="W83" s="163">
        <v>8</v>
      </c>
    </row>
    <row r="84" spans="1:25" x14ac:dyDescent="0.4">
      <c r="A84" s="140">
        <v>81</v>
      </c>
      <c r="B84" s="141">
        <v>8</v>
      </c>
      <c r="C84" s="141" t="s">
        <v>105</v>
      </c>
      <c r="D84" s="143" t="s">
        <v>22</v>
      </c>
      <c r="E84" s="161" t="s">
        <v>453</v>
      </c>
      <c r="F84" s="141" t="s">
        <v>191</v>
      </c>
      <c r="G84" s="140">
        <v>114</v>
      </c>
      <c r="H84" s="141" t="s">
        <v>232</v>
      </c>
      <c r="I84" s="145">
        <v>1.92</v>
      </c>
      <c r="J84" s="145">
        <v>1.68</v>
      </c>
      <c r="K84" s="145">
        <v>0.73</v>
      </c>
      <c r="L84" s="145">
        <v>40030826.619999997</v>
      </c>
      <c r="M84" s="145">
        <v>-5649753.5300000003</v>
      </c>
      <c r="N84" s="95">
        <v>1</v>
      </c>
      <c r="O84" s="146">
        <v>1</v>
      </c>
      <c r="P84" s="146">
        <v>0</v>
      </c>
      <c r="Q84" s="146">
        <v>56.6</v>
      </c>
      <c r="R84" s="146">
        <v>2</v>
      </c>
      <c r="S84" s="147">
        <v>-706219.19125000003</v>
      </c>
      <c r="T84" s="147">
        <v>-56.683289148721492</v>
      </c>
      <c r="U84" s="162" t="s">
        <v>204</v>
      </c>
      <c r="V84" s="163">
        <v>13</v>
      </c>
      <c r="W84" s="163">
        <v>10</v>
      </c>
    </row>
    <row r="85" spans="1:25" x14ac:dyDescent="0.4">
      <c r="A85" s="140">
        <v>82</v>
      </c>
      <c r="B85" s="141">
        <v>8</v>
      </c>
      <c r="C85" s="141" t="s">
        <v>105</v>
      </c>
      <c r="D85" s="143" t="s">
        <v>23</v>
      </c>
      <c r="E85" s="161" t="s">
        <v>454</v>
      </c>
      <c r="F85" s="141" t="s">
        <v>191</v>
      </c>
      <c r="G85" s="140">
        <v>30</v>
      </c>
      <c r="H85" s="141" t="s">
        <v>230</v>
      </c>
      <c r="I85" s="145">
        <v>1.44</v>
      </c>
      <c r="J85" s="145">
        <v>1.28</v>
      </c>
      <c r="K85" s="145">
        <v>0.44</v>
      </c>
      <c r="L85" s="145">
        <v>8419646.5</v>
      </c>
      <c r="M85" s="145">
        <v>-3712505.96</v>
      </c>
      <c r="N85" s="95">
        <v>2</v>
      </c>
      <c r="O85" s="146">
        <v>1</v>
      </c>
      <c r="P85" s="146">
        <v>0</v>
      </c>
      <c r="Q85" s="146">
        <v>18.100000000000001</v>
      </c>
      <c r="R85" s="146">
        <v>3</v>
      </c>
      <c r="S85" s="147">
        <v>-464063.245</v>
      </c>
      <c r="T85" s="147">
        <v>-18.143316866217233</v>
      </c>
      <c r="U85" s="162" t="s">
        <v>202</v>
      </c>
      <c r="V85" s="163">
        <v>5</v>
      </c>
      <c r="W85" s="163">
        <v>3</v>
      </c>
    </row>
    <row r="86" spans="1:25" x14ac:dyDescent="0.4">
      <c r="A86" s="140">
        <v>83</v>
      </c>
      <c r="B86" s="141">
        <v>8</v>
      </c>
      <c r="C86" s="141" t="s">
        <v>105</v>
      </c>
      <c r="D86" s="143" t="s">
        <v>24</v>
      </c>
      <c r="E86" s="161" t="s">
        <v>455</v>
      </c>
      <c r="F86" s="141" t="s">
        <v>191</v>
      </c>
      <c r="G86" s="140">
        <v>30</v>
      </c>
      <c r="H86" s="141" t="s">
        <v>230</v>
      </c>
      <c r="I86" s="145">
        <v>1.41</v>
      </c>
      <c r="J86" s="145">
        <v>1.29</v>
      </c>
      <c r="K86" s="145">
        <v>0.47</v>
      </c>
      <c r="L86" s="145">
        <v>9622519.3599999994</v>
      </c>
      <c r="M86" s="145">
        <v>-1830930.72</v>
      </c>
      <c r="N86" s="95">
        <v>2</v>
      </c>
      <c r="O86" s="146">
        <v>1</v>
      </c>
      <c r="P86" s="146">
        <v>0</v>
      </c>
      <c r="Q86" s="146">
        <v>42</v>
      </c>
      <c r="R86" s="146">
        <v>3</v>
      </c>
      <c r="S86" s="147">
        <v>-228866.34</v>
      </c>
      <c r="T86" s="147">
        <v>-42.044275099606168</v>
      </c>
      <c r="U86" s="162" t="s">
        <v>202</v>
      </c>
      <c r="V86" s="163">
        <v>5</v>
      </c>
      <c r="W86" s="163">
        <v>3</v>
      </c>
    </row>
    <row r="87" spans="1:25" x14ac:dyDescent="0.4">
      <c r="A87" s="140">
        <v>84</v>
      </c>
      <c r="B87" s="141">
        <v>8</v>
      </c>
      <c r="C87" s="141" t="s">
        <v>105</v>
      </c>
      <c r="D87" s="143" t="s">
        <v>25</v>
      </c>
      <c r="E87" s="161" t="s">
        <v>456</v>
      </c>
      <c r="F87" s="141" t="s">
        <v>191</v>
      </c>
      <c r="G87" s="140">
        <v>30</v>
      </c>
      <c r="H87" s="141" t="s">
        <v>230</v>
      </c>
      <c r="I87" s="145">
        <v>1.57</v>
      </c>
      <c r="J87" s="145">
        <v>1.34</v>
      </c>
      <c r="K87" s="145">
        <v>0.72</v>
      </c>
      <c r="L87" s="145">
        <v>11080731.23</v>
      </c>
      <c r="M87" s="145">
        <v>801297.93</v>
      </c>
      <c r="N87" s="95">
        <v>1</v>
      </c>
      <c r="O87" s="146">
        <v>0</v>
      </c>
      <c r="P87" s="146">
        <v>0</v>
      </c>
      <c r="Q87" s="146" t="s">
        <v>461</v>
      </c>
      <c r="R87" s="146">
        <v>1</v>
      </c>
      <c r="S87" s="147">
        <v>100162.24125000001</v>
      </c>
      <c r="T87" s="147">
        <v>110.62782832847203</v>
      </c>
      <c r="U87" s="162" t="s">
        <v>202</v>
      </c>
      <c r="V87" s="163">
        <v>5</v>
      </c>
      <c r="W87" s="163">
        <v>3</v>
      </c>
    </row>
    <row r="88" spans="1:25" x14ac:dyDescent="0.4">
      <c r="A88" s="140">
        <v>85</v>
      </c>
      <c r="B88" s="141">
        <v>8</v>
      </c>
      <c r="C88" s="141" t="s">
        <v>105</v>
      </c>
      <c r="D88" s="143" t="s">
        <v>26</v>
      </c>
      <c r="E88" s="161" t="s">
        <v>457</v>
      </c>
      <c r="F88" s="141" t="s">
        <v>191</v>
      </c>
      <c r="G88" s="140">
        <v>30</v>
      </c>
      <c r="H88" s="141" t="s">
        <v>230</v>
      </c>
      <c r="I88" s="145">
        <v>1.77</v>
      </c>
      <c r="J88" s="145">
        <v>1.66</v>
      </c>
      <c r="K88" s="145">
        <v>0.75</v>
      </c>
      <c r="L88" s="145">
        <v>9833379.4700000007</v>
      </c>
      <c r="M88" s="145">
        <v>-1595611.38</v>
      </c>
      <c r="N88" s="95">
        <v>1</v>
      </c>
      <c r="O88" s="146">
        <v>1</v>
      </c>
      <c r="P88" s="146">
        <v>0</v>
      </c>
      <c r="Q88" s="146">
        <v>49.3</v>
      </c>
      <c r="R88" s="146">
        <v>2</v>
      </c>
      <c r="S88" s="147">
        <v>-199451.42249999999</v>
      </c>
      <c r="T88" s="147">
        <v>-49.302127539351098</v>
      </c>
      <c r="U88" s="162" t="s">
        <v>202</v>
      </c>
      <c r="V88" s="163">
        <v>5</v>
      </c>
      <c r="W88" s="163">
        <v>3</v>
      </c>
    </row>
    <row r="89" spans="1:25" x14ac:dyDescent="0.4">
      <c r="A89" s="140">
        <v>86</v>
      </c>
      <c r="B89" s="141">
        <v>8</v>
      </c>
      <c r="C89" s="141" t="s">
        <v>105</v>
      </c>
      <c r="D89" s="143" t="s">
        <v>72</v>
      </c>
      <c r="E89" s="161" t="s">
        <v>458</v>
      </c>
      <c r="F89" s="141" t="s">
        <v>191</v>
      </c>
      <c r="G89" s="140">
        <v>139</v>
      </c>
      <c r="H89" s="141" t="s">
        <v>232</v>
      </c>
      <c r="I89" s="145">
        <v>1.18</v>
      </c>
      <c r="J89" s="145">
        <v>1</v>
      </c>
      <c r="K89" s="145">
        <v>0.31</v>
      </c>
      <c r="L89" s="145">
        <v>19797163.760000002</v>
      </c>
      <c r="M89" s="145">
        <v>-3669100.23</v>
      </c>
      <c r="N89" s="95">
        <v>2</v>
      </c>
      <c r="O89" s="146">
        <v>1</v>
      </c>
      <c r="P89" s="146">
        <v>0</v>
      </c>
      <c r="Q89" s="146">
        <v>43.1</v>
      </c>
      <c r="R89" s="146">
        <v>3</v>
      </c>
      <c r="S89" s="147">
        <v>-458637.52875</v>
      </c>
      <c r="T89" s="147">
        <v>-43.165163160451471</v>
      </c>
      <c r="U89" s="162" t="s">
        <v>204</v>
      </c>
      <c r="V89" s="163">
        <v>13</v>
      </c>
      <c r="W89" s="163">
        <v>11</v>
      </c>
    </row>
    <row r="90" spans="1:25" x14ac:dyDescent="0.4">
      <c r="A90" s="140">
        <v>87</v>
      </c>
      <c r="B90" s="141">
        <v>8</v>
      </c>
      <c r="C90" s="141" t="s">
        <v>105</v>
      </c>
      <c r="D90" s="143" t="s">
        <v>81</v>
      </c>
      <c r="E90" s="166" t="s">
        <v>459</v>
      </c>
      <c r="F90" s="141" t="s">
        <v>191</v>
      </c>
      <c r="G90" s="140">
        <v>30</v>
      </c>
      <c r="H90" s="141" t="s">
        <v>230</v>
      </c>
      <c r="I90" s="145">
        <v>1.52</v>
      </c>
      <c r="J90" s="145">
        <v>1.4</v>
      </c>
      <c r="K90" s="145">
        <v>0.6</v>
      </c>
      <c r="L90" s="145">
        <v>10820764.58</v>
      </c>
      <c r="M90" s="145">
        <v>2944065.64</v>
      </c>
      <c r="N90" s="95">
        <v>1</v>
      </c>
      <c r="O90" s="146">
        <v>0</v>
      </c>
      <c r="P90" s="146">
        <v>0</v>
      </c>
      <c r="Q90" s="146" t="s">
        <v>461</v>
      </c>
      <c r="R90" s="146">
        <v>1</v>
      </c>
      <c r="S90" s="147">
        <v>368008.20500000002</v>
      </c>
      <c r="T90" s="147">
        <v>29.403595987757935</v>
      </c>
      <c r="U90" s="162" t="s">
        <v>202</v>
      </c>
      <c r="V90" s="163">
        <v>5</v>
      </c>
      <c r="W90" s="163">
        <v>2</v>
      </c>
    </row>
    <row r="91" spans="1:25" x14ac:dyDescent="0.4">
      <c r="A91" s="140">
        <v>88</v>
      </c>
      <c r="B91" s="141">
        <v>8</v>
      </c>
      <c r="C91" s="141" t="s">
        <v>105</v>
      </c>
      <c r="D91" s="143" t="s">
        <v>82</v>
      </c>
      <c r="E91" s="161" t="s">
        <v>460</v>
      </c>
      <c r="F91" s="141" t="s">
        <v>191</v>
      </c>
      <c r="G91" s="140">
        <v>30</v>
      </c>
      <c r="H91" s="141" t="s">
        <v>238</v>
      </c>
      <c r="I91" s="145">
        <v>2.85</v>
      </c>
      <c r="J91" s="145">
        <v>2.64</v>
      </c>
      <c r="K91" s="145">
        <v>1.53</v>
      </c>
      <c r="L91" s="145">
        <v>23042579.309999999</v>
      </c>
      <c r="M91" s="145">
        <v>1532849.59</v>
      </c>
      <c r="N91" s="95">
        <v>0</v>
      </c>
      <c r="O91" s="146">
        <v>0</v>
      </c>
      <c r="P91" s="146">
        <v>0</v>
      </c>
      <c r="Q91" s="146" t="s">
        <v>461</v>
      </c>
      <c r="R91" s="146">
        <v>0</v>
      </c>
      <c r="S91" s="147">
        <v>191606.19875000001</v>
      </c>
      <c r="T91" s="147">
        <v>120.26009315108338</v>
      </c>
      <c r="U91" s="162" t="s">
        <v>206</v>
      </c>
      <c r="V91" s="163">
        <v>3</v>
      </c>
      <c r="W91" s="163">
        <v>2</v>
      </c>
    </row>
    <row r="92" spans="1:25" x14ac:dyDescent="0.4">
      <c r="L92" s="124"/>
      <c r="M92" s="124"/>
      <c r="N92" s="124"/>
      <c r="O92" s="124"/>
      <c r="P92" s="124"/>
      <c r="Q92" s="124"/>
      <c r="R92" s="124"/>
      <c r="U92" s="124"/>
      <c r="W92" s="1"/>
      <c r="X92" s="124"/>
      <c r="Y92" s="124"/>
    </row>
    <row r="93" spans="1:25" x14ac:dyDescent="0.4">
      <c r="U93" s="124"/>
      <c r="W93" s="1"/>
      <c r="X93" s="124"/>
      <c r="Y93" s="124"/>
    </row>
    <row r="94" spans="1:25" x14ac:dyDescent="0.4">
      <c r="U94" s="124"/>
      <c r="W94" s="1"/>
      <c r="X94" s="124"/>
      <c r="Y94" s="124"/>
    </row>
    <row r="95" spans="1:25" x14ac:dyDescent="0.4">
      <c r="U95" s="124"/>
      <c r="W95" s="1"/>
      <c r="X95" s="124"/>
      <c r="Y95" s="124"/>
    </row>
    <row r="96" spans="1:25" x14ac:dyDescent="0.4">
      <c r="U96" s="124"/>
      <c r="W96" s="1"/>
      <c r="X96" s="124"/>
      <c r="Y96" s="124"/>
    </row>
    <row r="97" spans="12:25" x14ac:dyDescent="0.4">
      <c r="U97" s="124"/>
      <c r="W97" s="1"/>
      <c r="X97" s="124"/>
      <c r="Y97" s="124"/>
    </row>
    <row r="98" spans="12:25" x14ac:dyDescent="0.4">
      <c r="L98" s="124"/>
      <c r="M98" s="124"/>
      <c r="N98" s="124"/>
      <c r="O98" s="124"/>
      <c r="P98" s="124"/>
      <c r="Q98" s="124"/>
      <c r="R98" s="124"/>
      <c r="U98" s="124"/>
      <c r="W98" s="1"/>
      <c r="X98" s="124"/>
      <c r="Y98" s="124"/>
    </row>
    <row r="99" spans="12:25" x14ac:dyDescent="0.4">
      <c r="L99" s="124"/>
      <c r="M99" s="124"/>
      <c r="N99" s="124"/>
      <c r="O99" s="124"/>
      <c r="P99" s="124"/>
      <c r="Q99" s="124"/>
      <c r="R99" s="124"/>
      <c r="U99" s="124"/>
      <c r="W99" s="1"/>
      <c r="X99" s="124"/>
      <c r="Y99" s="124"/>
    </row>
    <row r="100" spans="12:25" x14ac:dyDescent="0.4">
      <c r="L100" s="124"/>
      <c r="M100" s="124"/>
      <c r="N100" s="124"/>
      <c r="O100" s="124"/>
      <c r="P100" s="124"/>
      <c r="Q100" s="124"/>
      <c r="R100" s="124"/>
      <c r="U100" s="124"/>
      <c r="W100" s="1"/>
      <c r="X100" s="124"/>
      <c r="Y100" s="124"/>
    </row>
    <row r="101" spans="12:25" x14ac:dyDescent="0.4">
      <c r="L101" s="124"/>
      <c r="M101" s="124"/>
      <c r="N101" s="124"/>
      <c r="O101" s="124"/>
      <c r="P101" s="124"/>
      <c r="Q101" s="124"/>
      <c r="R101" s="124"/>
      <c r="U101" s="124"/>
      <c r="W101" s="1"/>
      <c r="X101" s="124"/>
      <c r="Y101" s="124"/>
    </row>
    <row r="102" spans="12:25" x14ac:dyDescent="0.4">
      <c r="L102" s="124"/>
      <c r="M102" s="124"/>
      <c r="N102" s="124"/>
      <c r="O102" s="124"/>
      <c r="P102" s="124"/>
      <c r="Q102" s="124"/>
      <c r="R102" s="124"/>
      <c r="U102" s="124"/>
      <c r="W102" s="1"/>
      <c r="X102" s="124"/>
      <c r="Y102" s="124"/>
    </row>
    <row r="103" spans="12:25" x14ac:dyDescent="0.4">
      <c r="L103" s="124"/>
      <c r="M103" s="124"/>
      <c r="N103" s="124"/>
      <c r="O103" s="124"/>
      <c r="P103" s="124"/>
      <c r="Q103" s="124"/>
      <c r="R103" s="124"/>
      <c r="U103" s="124"/>
      <c r="W103" s="1"/>
      <c r="X103" s="124"/>
      <c r="Y103" s="124"/>
    </row>
    <row r="104" spans="12:25" x14ac:dyDescent="0.4">
      <c r="L104" s="124"/>
      <c r="M104" s="124"/>
      <c r="N104" s="124"/>
      <c r="O104" s="124"/>
      <c r="P104" s="124"/>
      <c r="Q104" s="124"/>
      <c r="R104" s="124"/>
      <c r="U104" s="124"/>
      <c r="W104" s="1"/>
      <c r="X104" s="124"/>
      <c r="Y104" s="124"/>
    </row>
    <row r="105" spans="12:25" x14ac:dyDescent="0.4">
      <c r="L105" s="124"/>
      <c r="M105" s="124"/>
      <c r="N105" s="124"/>
      <c r="O105" s="124"/>
      <c r="P105" s="124"/>
      <c r="Q105" s="124"/>
      <c r="R105" s="124"/>
      <c r="U105" s="124"/>
      <c r="W105" s="1"/>
      <c r="X105" s="124"/>
      <c r="Y105" s="124"/>
    </row>
    <row r="106" spans="12:25" x14ac:dyDescent="0.4">
      <c r="L106" s="124"/>
      <c r="M106" s="124"/>
      <c r="N106" s="124"/>
      <c r="O106" s="124"/>
      <c r="P106" s="124"/>
      <c r="Q106" s="124"/>
      <c r="R106" s="124"/>
      <c r="U106" s="124"/>
      <c r="W106" s="1"/>
      <c r="X106" s="124"/>
      <c r="Y106" s="124"/>
    </row>
    <row r="107" spans="12:25" x14ac:dyDescent="0.4">
      <c r="L107" s="124"/>
      <c r="M107" s="124"/>
      <c r="N107" s="124"/>
      <c r="O107" s="124"/>
      <c r="P107" s="124"/>
      <c r="Q107" s="124"/>
      <c r="R107" s="124"/>
      <c r="U107" s="124"/>
      <c r="W107" s="1"/>
      <c r="X107" s="124"/>
      <c r="Y107" s="124"/>
    </row>
    <row r="108" spans="12:25" x14ac:dyDescent="0.4">
      <c r="L108" s="124"/>
      <c r="M108" s="124"/>
      <c r="N108" s="124"/>
      <c r="O108" s="124"/>
      <c r="P108" s="124"/>
      <c r="Q108" s="124"/>
      <c r="R108" s="124"/>
      <c r="U108" s="124"/>
      <c r="W108" s="1"/>
      <c r="X108" s="124"/>
      <c r="Y108" s="124"/>
    </row>
    <row r="109" spans="12:25" x14ac:dyDescent="0.4">
      <c r="L109" s="124"/>
      <c r="M109" s="124"/>
      <c r="N109" s="124"/>
      <c r="O109" s="124"/>
      <c r="P109" s="124"/>
      <c r="Q109" s="124"/>
      <c r="R109" s="124"/>
      <c r="U109" s="124"/>
      <c r="W109" s="1"/>
      <c r="X109" s="124"/>
      <c r="Y109" s="124"/>
    </row>
    <row r="110" spans="12:25" x14ac:dyDescent="0.4">
      <c r="L110" s="124"/>
      <c r="M110" s="124"/>
      <c r="N110" s="124"/>
      <c r="O110" s="124"/>
      <c r="P110" s="124"/>
      <c r="Q110" s="124"/>
      <c r="R110" s="124"/>
      <c r="U110" s="124"/>
      <c r="W110" s="1"/>
      <c r="X110" s="124"/>
      <c r="Y110" s="124"/>
    </row>
  </sheetData>
  <mergeCells count="3">
    <mergeCell ref="P1:R1"/>
    <mergeCell ref="C2:L2"/>
    <mergeCell ref="M2:P2"/>
  </mergeCells>
  <conditionalFormatting sqref="R4:R9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5F092-97AF-49E5-BE67-DD0682B73EC4}">
  <dimension ref="A1:H14"/>
  <sheetViews>
    <sheetView workbookViewId="0">
      <selection activeCell="D8" sqref="D8"/>
    </sheetView>
  </sheetViews>
  <sheetFormatPr defaultRowHeight="13.8" x14ac:dyDescent="0.25"/>
  <cols>
    <col min="2" max="2" width="12.09765625" customWidth="1"/>
    <col min="3" max="3" width="10.5" customWidth="1"/>
    <col min="4" max="7" width="12.09765625" customWidth="1"/>
    <col min="8" max="8" width="13.59765625" hidden="1" customWidth="1"/>
  </cols>
  <sheetData>
    <row r="1" spans="1:8" ht="21" x14ac:dyDescent="0.4">
      <c r="H1" s="260"/>
    </row>
    <row r="2" spans="1:8" ht="21" x14ac:dyDescent="0.25">
      <c r="A2" s="324" t="s">
        <v>540</v>
      </c>
      <c r="B2" s="324"/>
      <c r="C2" s="324"/>
      <c r="D2" s="324"/>
      <c r="E2" s="324"/>
      <c r="F2" s="324"/>
      <c r="G2" s="324"/>
      <c r="H2" s="324"/>
    </row>
    <row r="3" spans="1:8" ht="21" x14ac:dyDescent="0.25">
      <c r="A3" s="324" t="s">
        <v>312</v>
      </c>
      <c r="B3" s="324"/>
      <c r="C3" s="324"/>
      <c r="D3" s="324"/>
      <c r="E3" s="324"/>
      <c r="F3" s="324"/>
      <c r="G3" s="324"/>
      <c r="H3" s="324"/>
    </row>
    <row r="4" spans="1:8" ht="21" x14ac:dyDescent="0.4">
      <c r="A4" s="325" t="s">
        <v>186</v>
      </c>
      <c r="B4" s="326" t="s">
        <v>216</v>
      </c>
      <c r="C4" s="326" t="s">
        <v>217</v>
      </c>
      <c r="D4" s="328" t="s">
        <v>218</v>
      </c>
      <c r="E4" s="328"/>
      <c r="F4" s="328"/>
      <c r="G4" s="328"/>
      <c r="H4" s="328"/>
    </row>
    <row r="5" spans="1:8" ht="21" x14ac:dyDescent="0.25">
      <c r="A5" s="325"/>
      <c r="B5" s="327"/>
      <c r="C5" s="327"/>
      <c r="D5" s="2" t="s">
        <v>219</v>
      </c>
      <c r="E5" s="3" t="s">
        <v>184</v>
      </c>
      <c r="F5" s="261" t="s">
        <v>220</v>
      </c>
      <c r="G5" s="262" t="s">
        <v>184</v>
      </c>
      <c r="H5" s="3" t="s">
        <v>221</v>
      </c>
    </row>
    <row r="6" spans="1:8" ht="21" x14ac:dyDescent="0.4">
      <c r="A6" s="4">
        <v>8</v>
      </c>
      <c r="B6" s="7" t="s">
        <v>170</v>
      </c>
      <c r="C6" s="4">
        <v>12</v>
      </c>
      <c r="D6" s="4">
        <v>2</v>
      </c>
      <c r="E6" s="5">
        <v>16.666666666666664</v>
      </c>
      <c r="F6" s="10">
        <v>10</v>
      </c>
      <c r="G6" s="11">
        <v>83.333333333333343</v>
      </c>
      <c r="H6" s="4">
        <v>12</v>
      </c>
    </row>
    <row r="7" spans="1:8" ht="21" x14ac:dyDescent="0.4">
      <c r="A7" s="4">
        <v>8</v>
      </c>
      <c r="B7" s="7" t="s">
        <v>89</v>
      </c>
      <c r="C7" s="4">
        <v>8</v>
      </c>
      <c r="D7" s="4">
        <v>3</v>
      </c>
      <c r="E7" s="5">
        <v>37.5</v>
      </c>
      <c r="F7" s="10">
        <v>5</v>
      </c>
      <c r="G7" s="11">
        <v>62.5</v>
      </c>
      <c r="H7" s="4">
        <v>8</v>
      </c>
    </row>
    <row r="8" spans="1:8" ht="21" x14ac:dyDescent="0.4">
      <c r="A8" s="4">
        <v>8</v>
      </c>
      <c r="B8" s="7" t="s">
        <v>127</v>
      </c>
      <c r="C8" s="4">
        <v>14</v>
      </c>
      <c r="D8" s="4">
        <v>8</v>
      </c>
      <c r="E8" s="5">
        <v>57.142857142857139</v>
      </c>
      <c r="F8" s="10">
        <v>6</v>
      </c>
      <c r="G8" s="11">
        <v>42.857142857142854</v>
      </c>
      <c r="H8" s="4">
        <v>14</v>
      </c>
    </row>
    <row r="9" spans="1:8" ht="21" x14ac:dyDescent="0.4">
      <c r="A9" s="4">
        <v>8</v>
      </c>
      <c r="B9" s="7" t="s">
        <v>152</v>
      </c>
      <c r="C9" s="4">
        <v>18</v>
      </c>
      <c r="D9" s="4">
        <v>17</v>
      </c>
      <c r="E9" s="5">
        <v>94.444444444444443</v>
      </c>
      <c r="F9" s="10">
        <v>1</v>
      </c>
      <c r="G9" s="11">
        <v>5.5555555555555554</v>
      </c>
      <c r="H9" s="4">
        <v>18</v>
      </c>
    </row>
    <row r="10" spans="1:8" ht="21" x14ac:dyDescent="0.4">
      <c r="A10" s="4">
        <v>8</v>
      </c>
      <c r="B10" s="7" t="s">
        <v>142</v>
      </c>
      <c r="C10" s="4">
        <v>9</v>
      </c>
      <c r="D10" s="4">
        <v>3</v>
      </c>
      <c r="E10" s="5">
        <v>33.333333333333329</v>
      </c>
      <c r="F10" s="10">
        <v>6</v>
      </c>
      <c r="G10" s="11">
        <v>66.666666666666657</v>
      </c>
      <c r="H10" s="4">
        <v>9</v>
      </c>
    </row>
    <row r="11" spans="1:8" ht="21" x14ac:dyDescent="0.4">
      <c r="A11" s="4">
        <v>8</v>
      </c>
      <c r="B11" s="7" t="s">
        <v>98</v>
      </c>
      <c r="C11" s="4">
        <v>6</v>
      </c>
      <c r="D11" s="4">
        <v>2</v>
      </c>
      <c r="E11" s="5">
        <v>33.333333333333329</v>
      </c>
      <c r="F11" s="10">
        <v>4</v>
      </c>
      <c r="G11" s="11">
        <v>66.666666666666657</v>
      </c>
      <c r="H11" s="4">
        <v>6</v>
      </c>
    </row>
    <row r="12" spans="1:8" ht="21" x14ac:dyDescent="0.4">
      <c r="A12" s="4">
        <v>8</v>
      </c>
      <c r="B12" s="7" t="s">
        <v>105</v>
      </c>
      <c r="C12" s="4">
        <v>21</v>
      </c>
      <c r="D12" s="4">
        <v>11</v>
      </c>
      <c r="E12" s="5">
        <v>52.380952380952387</v>
      </c>
      <c r="F12" s="10">
        <v>10</v>
      </c>
      <c r="G12" s="11">
        <v>47.619047619047613</v>
      </c>
      <c r="H12" s="4">
        <v>21</v>
      </c>
    </row>
    <row r="13" spans="1:8" ht="21.6" thickBot="1" x14ac:dyDescent="0.45">
      <c r="A13" s="321" t="s">
        <v>223</v>
      </c>
      <c r="B13" s="322"/>
      <c r="C13" s="263">
        <v>88</v>
      </c>
      <c r="D13" s="263">
        <v>46</v>
      </c>
      <c r="E13" s="264">
        <v>52.272727272727273</v>
      </c>
      <c r="F13" s="265">
        <v>42</v>
      </c>
      <c r="G13" s="266">
        <v>47.727272727272727</v>
      </c>
      <c r="H13" s="267">
        <v>88</v>
      </c>
    </row>
    <row r="14" spans="1:8" ht="21.6" thickTop="1" x14ac:dyDescent="0.25">
      <c r="A14" s="323" t="s">
        <v>541</v>
      </c>
      <c r="B14" s="323"/>
      <c r="C14" s="323"/>
      <c r="D14" s="323"/>
      <c r="E14" s="323"/>
      <c r="F14" s="323"/>
      <c r="G14" s="323"/>
      <c r="H14" s="323"/>
    </row>
  </sheetData>
  <mergeCells count="8">
    <mergeCell ref="A13:B13"/>
    <mergeCell ref="A14:H14"/>
    <mergeCell ref="A2:H2"/>
    <mergeCell ref="A3:H3"/>
    <mergeCell ref="A4:A5"/>
    <mergeCell ref="B4:B5"/>
    <mergeCell ref="C4:C5"/>
    <mergeCell ref="D4:H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E3CCF-9D8C-404D-AA94-18DD68E931F4}">
  <dimension ref="A1:BB105"/>
  <sheetViews>
    <sheetView topLeftCell="T1" zoomScale="50" zoomScaleNormal="50" workbookViewId="0">
      <selection activeCell="I6" sqref="I6"/>
    </sheetView>
  </sheetViews>
  <sheetFormatPr defaultColWidth="9" defaultRowHeight="21" x14ac:dyDescent="0.4"/>
  <cols>
    <col min="1" max="1" width="5.8984375" style="203" customWidth="1"/>
    <col min="2" max="2" width="4.59765625" style="203" customWidth="1"/>
    <col min="3" max="3" width="12.5" style="204" customWidth="1"/>
    <col min="4" max="4" width="7.09765625" style="203" customWidth="1"/>
    <col min="5" max="5" width="21.8984375" style="204" customWidth="1"/>
    <col min="6" max="6" width="7.09765625" style="203" customWidth="1"/>
    <col min="7" max="7" width="6.09765625" style="203" customWidth="1"/>
    <col min="8" max="8" width="22.59765625" style="205" customWidth="1"/>
    <col min="9" max="9" width="9.3984375" style="203" customWidth="1"/>
    <col min="10" max="10" width="6.09765625" style="203" customWidth="1"/>
    <col min="11" max="14" width="7.8984375" style="203" customWidth="1"/>
    <col min="15" max="15" width="18.3984375" style="203" customWidth="1"/>
    <col min="16" max="16" width="15.5" style="203" customWidth="1"/>
    <col min="17" max="17" width="7.8984375" style="203" customWidth="1"/>
    <col min="18" max="18" width="15.5" style="203" customWidth="1"/>
    <col min="19" max="19" width="16.09765625" style="203" customWidth="1"/>
    <col min="20" max="20" width="10.296875" style="126" customWidth="1"/>
    <col min="21" max="22" width="8.09765625" style="203" customWidth="1"/>
    <col min="23" max="23" width="8.8984375" style="203" customWidth="1"/>
    <col min="24" max="24" width="25.5" style="206" customWidth="1"/>
    <col min="25" max="25" width="9.5" style="206" customWidth="1"/>
    <col min="26" max="26" width="7.8984375" style="206" customWidth="1"/>
    <col min="27" max="27" width="11.5" style="206" customWidth="1"/>
    <col min="28" max="28" width="7.8984375" style="206" customWidth="1"/>
    <col min="29" max="29" width="7.8984375" style="204" customWidth="1"/>
    <col min="30" max="35" width="7.8984375" style="207" customWidth="1"/>
    <col min="36" max="36" width="8.8984375" style="207" customWidth="1"/>
    <col min="37" max="37" width="11" style="207" customWidth="1"/>
    <col min="38" max="38" width="10.5" style="204" customWidth="1"/>
    <col min="39" max="39" width="11" style="204" customWidth="1"/>
    <col min="40" max="43" width="9" style="204"/>
    <col min="44" max="44" width="24.8984375" style="204" customWidth="1"/>
    <col min="45" max="45" width="20" style="204" customWidth="1"/>
    <col min="46" max="46" width="17.3984375" style="204" customWidth="1"/>
    <col min="47" max="16384" width="9" style="204"/>
  </cols>
  <sheetData>
    <row r="1" spans="1:54" x14ac:dyDescent="0.4">
      <c r="Y1" s="355" t="s">
        <v>478</v>
      </c>
      <c r="Z1" s="355"/>
      <c r="AA1" s="355"/>
      <c r="AB1" s="355"/>
    </row>
    <row r="2" spans="1:54" x14ac:dyDescent="0.4">
      <c r="A2" s="356" t="s">
        <v>479</v>
      </c>
      <c r="B2" s="356"/>
      <c r="C2" s="356"/>
      <c r="D2" s="356"/>
      <c r="E2" s="356"/>
      <c r="F2" s="356"/>
      <c r="G2" s="356"/>
      <c r="H2" s="356"/>
      <c r="I2" s="208"/>
      <c r="J2" s="208"/>
      <c r="K2" s="208" t="s">
        <v>312</v>
      </c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</row>
    <row r="3" spans="1:54" x14ac:dyDescent="0.4">
      <c r="A3" s="210"/>
      <c r="B3" s="210"/>
      <c r="C3" s="210"/>
      <c r="D3" s="210"/>
      <c r="E3" s="210"/>
      <c r="F3" s="210"/>
      <c r="G3" s="210"/>
      <c r="H3" s="211"/>
      <c r="I3" s="212"/>
      <c r="J3" s="212"/>
      <c r="K3" s="212"/>
      <c r="L3" s="357" t="s">
        <v>480</v>
      </c>
      <c r="M3" s="358"/>
      <c r="N3" s="358"/>
      <c r="O3" s="358"/>
      <c r="P3" s="358"/>
      <c r="Q3" s="358"/>
      <c r="R3" s="358"/>
      <c r="S3" s="359"/>
      <c r="T3" s="360" t="s">
        <v>481</v>
      </c>
      <c r="U3" s="361"/>
      <c r="V3" s="361"/>
      <c r="W3" s="361"/>
      <c r="X3" s="362"/>
      <c r="Y3" s="362"/>
      <c r="Z3" s="362"/>
      <c r="AA3" s="362"/>
      <c r="AB3" s="363"/>
      <c r="AC3" s="364" t="s">
        <v>482</v>
      </c>
      <c r="AD3" s="365"/>
      <c r="AE3" s="365"/>
      <c r="AF3" s="365"/>
      <c r="AG3" s="365"/>
      <c r="AH3" s="365"/>
      <c r="AI3" s="365"/>
      <c r="AJ3" s="365"/>
      <c r="AK3" s="365"/>
      <c r="AL3" s="366"/>
      <c r="AM3" s="213"/>
      <c r="AP3" s="354" t="s">
        <v>483</v>
      </c>
      <c r="AQ3" s="354"/>
      <c r="AR3" s="354"/>
      <c r="AS3" s="354"/>
      <c r="AT3" s="354"/>
    </row>
    <row r="4" spans="1:54" ht="154.19999999999999" customHeight="1" x14ac:dyDescent="0.4">
      <c r="A4" s="348" t="s">
        <v>183</v>
      </c>
      <c r="B4" s="348" t="s">
        <v>186</v>
      </c>
      <c r="C4" s="348" t="s">
        <v>88</v>
      </c>
      <c r="D4" s="348" t="s">
        <v>182</v>
      </c>
      <c r="E4" s="348" t="s">
        <v>187</v>
      </c>
      <c r="F4" s="348" t="s">
        <v>188</v>
      </c>
      <c r="G4" s="348" t="s">
        <v>484</v>
      </c>
      <c r="H4" s="348" t="s">
        <v>189</v>
      </c>
      <c r="I4" s="348" t="s">
        <v>334</v>
      </c>
      <c r="J4" s="348" t="s">
        <v>335</v>
      </c>
      <c r="K4" s="348" t="s">
        <v>336</v>
      </c>
      <c r="L4" s="350" t="s">
        <v>320</v>
      </c>
      <c r="M4" s="350" t="s">
        <v>321</v>
      </c>
      <c r="N4" s="352" t="s">
        <v>322</v>
      </c>
      <c r="O4" s="339" t="s">
        <v>323</v>
      </c>
      <c r="P4" s="339" t="s">
        <v>485</v>
      </c>
      <c r="Q4" s="341" t="s">
        <v>329</v>
      </c>
      <c r="R4" s="339" t="s">
        <v>486</v>
      </c>
      <c r="S4" s="343" t="s">
        <v>487</v>
      </c>
      <c r="T4" s="345" t="s">
        <v>488</v>
      </c>
      <c r="U4" s="346"/>
      <c r="V4" s="346" t="s">
        <v>489</v>
      </c>
      <c r="W4" s="347"/>
      <c r="X4" s="214" t="s">
        <v>490</v>
      </c>
      <c r="Y4" s="215" t="s">
        <v>491</v>
      </c>
      <c r="Z4" s="215" t="s">
        <v>492</v>
      </c>
      <c r="AA4" s="215" t="s">
        <v>493</v>
      </c>
      <c r="AB4" s="215" t="s">
        <v>494</v>
      </c>
      <c r="AC4" s="331" t="s">
        <v>495</v>
      </c>
      <c r="AD4" s="331" t="s">
        <v>496</v>
      </c>
      <c r="AE4" s="331" t="s">
        <v>490</v>
      </c>
      <c r="AF4" s="331" t="s">
        <v>491</v>
      </c>
      <c r="AG4" s="331" t="s">
        <v>492</v>
      </c>
      <c r="AH4" s="331" t="s">
        <v>493</v>
      </c>
      <c r="AI4" s="331" t="s">
        <v>494</v>
      </c>
      <c r="AJ4" s="333" t="s">
        <v>497</v>
      </c>
      <c r="AK4" s="335" t="s">
        <v>498</v>
      </c>
      <c r="AL4" s="335" t="s">
        <v>499</v>
      </c>
      <c r="AM4" s="337" t="s">
        <v>500</v>
      </c>
      <c r="AP4" s="329" t="s">
        <v>189</v>
      </c>
      <c r="AQ4" s="329" t="s">
        <v>475</v>
      </c>
      <c r="AR4" s="329" t="s">
        <v>193</v>
      </c>
      <c r="AS4" s="329" t="s">
        <v>501</v>
      </c>
      <c r="AT4" s="329" t="s">
        <v>502</v>
      </c>
    </row>
    <row r="5" spans="1:54" ht="57" customHeight="1" x14ac:dyDescent="0.4">
      <c r="A5" s="349"/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51"/>
      <c r="M5" s="351"/>
      <c r="N5" s="353"/>
      <c r="O5" s="340"/>
      <c r="P5" s="340"/>
      <c r="Q5" s="342"/>
      <c r="R5" s="340"/>
      <c r="S5" s="344"/>
      <c r="T5" s="216" t="s">
        <v>503</v>
      </c>
      <c r="U5" s="217" t="s">
        <v>504</v>
      </c>
      <c r="V5" s="216" t="s">
        <v>503</v>
      </c>
      <c r="W5" s="217" t="s">
        <v>504</v>
      </c>
      <c r="X5" s="218" t="s">
        <v>505</v>
      </c>
      <c r="Y5" s="219" t="s">
        <v>506</v>
      </c>
      <c r="Z5" s="219" t="s">
        <v>506</v>
      </c>
      <c r="AA5" s="219" t="s">
        <v>507</v>
      </c>
      <c r="AB5" s="219" t="s">
        <v>506</v>
      </c>
      <c r="AC5" s="332"/>
      <c r="AD5" s="332"/>
      <c r="AE5" s="332"/>
      <c r="AF5" s="332"/>
      <c r="AG5" s="332"/>
      <c r="AH5" s="332"/>
      <c r="AI5" s="332"/>
      <c r="AJ5" s="334"/>
      <c r="AK5" s="336"/>
      <c r="AL5" s="336"/>
      <c r="AM5" s="338"/>
      <c r="AP5" s="330"/>
      <c r="AQ5" s="330"/>
      <c r="AR5" s="330"/>
      <c r="AS5" s="330"/>
      <c r="AT5" s="330"/>
    </row>
    <row r="6" spans="1:54" x14ac:dyDescent="0.4">
      <c r="A6" s="220">
        <v>1</v>
      </c>
      <c r="B6" s="220">
        <v>8</v>
      </c>
      <c r="C6" s="221" t="s">
        <v>170</v>
      </c>
      <c r="D6" s="220" t="s">
        <v>5</v>
      </c>
      <c r="E6" s="221" t="s">
        <v>373</v>
      </c>
      <c r="F6" s="220" t="s">
        <v>192</v>
      </c>
      <c r="G6" s="220">
        <v>392</v>
      </c>
      <c r="H6" s="222" t="s">
        <v>228</v>
      </c>
      <c r="I6" s="220" t="s">
        <v>201</v>
      </c>
      <c r="J6" s="220">
        <v>16</v>
      </c>
      <c r="K6" s="220">
        <v>13</v>
      </c>
      <c r="L6" s="223">
        <v>2.624820351613788</v>
      </c>
      <c r="M6" s="223">
        <v>2.4952823959957091</v>
      </c>
      <c r="N6" s="224">
        <v>0.82027325900357961</v>
      </c>
      <c r="O6" s="225">
        <v>343776681.19999999</v>
      </c>
      <c r="P6" s="225">
        <v>154367938.84999999</v>
      </c>
      <c r="Q6" s="226">
        <v>0</v>
      </c>
      <c r="R6" s="225">
        <v>210115528.13</v>
      </c>
      <c r="S6" s="227">
        <v>-42044028.659999996</v>
      </c>
      <c r="T6" s="228">
        <v>24.94</v>
      </c>
      <c r="U6" s="229">
        <v>13.81</v>
      </c>
      <c r="V6" s="230">
        <v>11.55</v>
      </c>
      <c r="W6" s="229">
        <v>3.41</v>
      </c>
      <c r="X6" s="231">
        <v>145</v>
      </c>
      <c r="Y6" s="232">
        <v>110</v>
      </c>
      <c r="Z6" s="232">
        <v>83</v>
      </c>
      <c r="AA6" s="232">
        <v>83</v>
      </c>
      <c r="AB6" s="232">
        <v>27</v>
      </c>
      <c r="AC6" s="233" t="s">
        <v>509</v>
      </c>
      <c r="AD6" s="234" t="s">
        <v>509</v>
      </c>
      <c r="AE6" s="235">
        <v>0</v>
      </c>
      <c r="AF6" s="236" t="s">
        <v>510</v>
      </c>
      <c r="AG6" s="236" t="s">
        <v>510</v>
      </c>
      <c r="AH6" s="234" t="s">
        <v>509</v>
      </c>
      <c r="AI6" s="234" t="s">
        <v>509</v>
      </c>
      <c r="AJ6" s="237">
        <v>4</v>
      </c>
      <c r="AK6" s="238" t="s">
        <v>511</v>
      </c>
      <c r="AL6" s="238" t="s">
        <v>512</v>
      </c>
      <c r="AM6" s="4" t="s">
        <v>510</v>
      </c>
      <c r="AP6" s="239">
        <v>2</v>
      </c>
      <c r="AQ6" s="239">
        <v>37</v>
      </c>
      <c r="AR6" s="240" t="s">
        <v>233</v>
      </c>
      <c r="AS6" s="241">
        <v>8.57</v>
      </c>
      <c r="AT6" s="241">
        <v>-0.22</v>
      </c>
      <c r="AV6" s="242"/>
      <c r="BA6" s="242"/>
      <c r="BB6" s="242"/>
    </row>
    <row r="7" spans="1:54" x14ac:dyDescent="0.4">
      <c r="A7" s="220">
        <v>2</v>
      </c>
      <c r="B7" s="220">
        <v>8</v>
      </c>
      <c r="C7" s="221" t="s">
        <v>170</v>
      </c>
      <c r="D7" s="220" t="s">
        <v>63</v>
      </c>
      <c r="E7" s="221" t="s">
        <v>374</v>
      </c>
      <c r="F7" s="220" t="s">
        <v>191</v>
      </c>
      <c r="G7" s="220">
        <v>30</v>
      </c>
      <c r="H7" s="222" t="s">
        <v>229</v>
      </c>
      <c r="I7" s="220" t="s">
        <v>202</v>
      </c>
      <c r="J7" s="220">
        <v>6</v>
      </c>
      <c r="K7" s="220">
        <v>4</v>
      </c>
      <c r="L7" s="223">
        <v>5.2118630721077563</v>
      </c>
      <c r="M7" s="223">
        <v>4.6763051460702405</v>
      </c>
      <c r="N7" s="224">
        <v>3.2423442989394591</v>
      </c>
      <c r="O7" s="225">
        <v>41314378.5</v>
      </c>
      <c r="P7" s="225">
        <v>-10818231.810000001</v>
      </c>
      <c r="Q7" s="226">
        <v>1</v>
      </c>
      <c r="R7" s="225">
        <v>-5380807.1900000004</v>
      </c>
      <c r="S7" s="227">
        <v>21995268.960000001</v>
      </c>
      <c r="T7" s="228">
        <v>-7.09</v>
      </c>
      <c r="U7" s="229">
        <v>9.33</v>
      </c>
      <c r="V7" s="230">
        <v>-13.95</v>
      </c>
      <c r="W7" s="229">
        <v>3.29</v>
      </c>
      <c r="X7" s="231">
        <v>90</v>
      </c>
      <c r="Y7" s="232">
        <v>54</v>
      </c>
      <c r="Z7" s="232">
        <v>60</v>
      </c>
      <c r="AA7" s="232">
        <v>205</v>
      </c>
      <c r="AB7" s="232">
        <v>66</v>
      </c>
      <c r="AC7" s="233" t="s">
        <v>510</v>
      </c>
      <c r="AD7" s="234" t="s">
        <v>510</v>
      </c>
      <c r="AE7" s="235">
        <v>1</v>
      </c>
      <c r="AF7" s="236" t="s">
        <v>509</v>
      </c>
      <c r="AG7" s="236" t="s">
        <v>509</v>
      </c>
      <c r="AH7" s="234" t="s">
        <v>510</v>
      </c>
      <c r="AI7" s="234" t="s">
        <v>510</v>
      </c>
      <c r="AJ7" s="237">
        <v>3</v>
      </c>
      <c r="AK7" s="238" t="s">
        <v>513</v>
      </c>
      <c r="AL7" s="238" t="s">
        <v>514</v>
      </c>
      <c r="AM7" s="4" t="s">
        <v>510</v>
      </c>
      <c r="AP7" s="239">
        <v>3</v>
      </c>
      <c r="AQ7" s="239">
        <v>22</v>
      </c>
      <c r="AR7" s="240" t="s">
        <v>238</v>
      </c>
      <c r="AS7" s="241">
        <v>13.31</v>
      </c>
      <c r="AT7" s="241">
        <v>0.9</v>
      </c>
      <c r="AV7" s="242"/>
      <c r="BA7" s="242"/>
      <c r="BB7" s="242"/>
    </row>
    <row r="8" spans="1:54" x14ac:dyDescent="0.4">
      <c r="A8" s="220">
        <v>3</v>
      </c>
      <c r="B8" s="220">
        <v>8</v>
      </c>
      <c r="C8" s="221" t="s">
        <v>170</v>
      </c>
      <c r="D8" s="220" t="s">
        <v>64</v>
      </c>
      <c r="E8" s="221" t="s">
        <v>375</v>
      </c>
      <c r="F8" s="220" t="s">
        <v>191</v>
      </c>
      <c r="G8" s="220">
        <v>40</v>
      </c>
      <c r="H8" s="222" t="s">
        <v>229</v>
      </c>
      <c r="I8" s="220" t="s">
        <v>202</v>
      </c>
      <c r="J8" s="220">
        <v>6</v>
      </c>
      <c r="K8" s="220">
        <v>6</v>
      </c>
      <c r="L8" s="223">
        <v>4.5074214419360592</v>
      </c>
      <c r="M8" s="223">
        <v>4.1322511371024531</v>
      </c>
      <c r="N8" s="224">
        <v>2.7806584483414811</v>
      </c>
      <c r="O8" s="225">
        <v>43746066.030000001</v>
      </c>
      <c r="P8" s="225">
        <v>-8080414.9000000004</v>
      </c>
      <c r="Q8" s="226">
        <v>1</v>
      </c>
      <c r="R8" s="225">
        <v>-5404527.8899999997</v>
      </c>
      <c r="S8" s="227">
        <v>22209136.640000001</v>
      </c>
      <c r="T8" s="228">
        <v>-7.27</v>
      </c>
      <c r="U8" s="229">
        <v>9.33</v>
      </c>
      <c r="V8" s="230">
        <v>-11.09</v>
      </c>
      <c r="W8" s="229">
        <v>3.29</v>
      </c>
      <c r="X8" s="231">
        <v>50</v>
      </c>
      <c r="Y8" s="232">
        <v>95</v>
      </c>
      <c r="Z8" s="232">
        <v>64</v>
      </c>
      <c r="AA8" s="232">
        <v>248</v>
      </c>
      <c r="AB8" s="232">
        <v>59</v>
      </c>
      <c r="AC8" s="233" t="s">
        <v>510</v>
      </c>
      <c r="AD8" s="234" t="s">
        <v>510</v>
      </c>
      <c r="AE8" s="235">
        <v>1</v>
      </c>
      <c r="AF8" s="236" t="s">
        <v>510</v>
      </c>
      <c r="AG8" s="236" t="s">
        <v>510</v>
      </c>
      <c r="AH8" s="234" t="s">
        <v>510</v>
      </c>
      <c r="AI8" s="234" t="s">
        <v>509</v>
      </c>
      <c r="AJ8" s="237">
        <v>2</v>
      </c>
      <c r="AK8" s="238" t="s">
        <v>515</v>
      </c>
      <c r="AL8" s="238" t="s">
        <v>516</v>
      </c>
      <c r="AM8" s="4" t="s">
        <v>510</v>
      </c>
      <c r="AP8" s="243">
        <v>4</v>
      </c>
      <c r="AQ8" s="243" t="s">
        <v>300</v>
      </c>
      <c r="AR8" s="244" t="s">
        <v>245</v>
      </c>
      <c r="AS8" s="245">
        <v>0</v>
      </c>
      <c r="AT8" s="245">
        <v>0</v>
      </c>
      <c r="AV8" s="242"/>
      <c r="BA8" s="242"/>
      <c r="BB8" s="242"/>
    </row>
    <row r="9" spans="1:54" x14ac:dyDescent="0.4">
      <c r="A9" s="220">
        <v>4</v>
      </c>
      <c r="B9" s="220">
        <v>8</v>
      </c>
      <c r="C9" s="221" t="s">
        <v>170</v>
      </c>
      <c r="D9" s="220" t="s">
        <v>65</v>
      </c>
      <c r="E9" s="221" t="s">
        <v>376</v>
      </c>
      <c r="F9" s="220" t="s">
        <v>191</v>
      </c>
      <c r="G9" s="220">
        <v>43</v>
      </c>
      <c r="H9" s="222" t="s">
        <v>230</v>
      </c>
      <c r="I9" s="220" t="s">
        <v>202</v>
      </c>
      <c r="J9" s="220">
        <v>5</v>
      </c>
      <c r="K9" s="220">
        <v>5</v>
      </c>
      <c r="L9" s="223">
        <v>2.7320002170263575</v>
      </c>
      <c r="M9" s="223">
        <v>2.4297248535405624</v>
      </c>
      <c r="N9" s="224">
        <v>1.1167327871062915</v>
      </c>
      <c r="O9" s="225">
        <v>24329333.300000001</v>
      </c>
      <c r="P9" s="225">
        <v>-11268949.310000001</v>
      </c>
      <c r="Q9" s="226">
        <v>1</v>
      </c>
      <c r="R9" s="225">
        <v>-6349505.2699999996</v>
      </c>
      <c r="S9" s="227">
        <v>1639740.4900000021</v>
      </c>
      <c r="T9" s="228">
        <v>-8.57</v>
      </c>
      <c r="U9" s="229">
        <v>6.24</v>
      </c>
      <c r="V9" s="230">
        <v>-21.63</v>
      </c>
      <c r="W9" s="229">
        <v>0.73</v>
      </c>
      <c r="X9" s="231">
        <v>75</v>
      </c>
      <c r="Y9" s="232">
        <v>54</v>
      </c>
      <c r="Z9" s="232">
        <v>58</v>
      </c>
      <c r="AA9" s="232">
        <v>266</v>
      </c>
      <c r="AB9" s="232">
        <v>63</v>
      </c>
      <c r="AC9" s="233" t="s">
        <v>510</v>
      </c>
      <c r="AD9" s="234" t="s">
        <v>510</v>
      </c>
      <c r="AE9" s="235">
        <v>1</v>
      </c>
      <c r="AF9" s="236" t="s">
        <v>509</v>
      </c>
      <c r="AG9" s="236" t="s">
        <v>509</v>
      </c>
      <c r="AH9" s="234" t="s">
        <v>510</v>
      </c>
      <c r="AI9" s="234" t="s">
        <v>510</v>
      </c>
      <c r="AJ9" s="237">
        <v>3</v>
      </c>
      <c r="AK9" s="238" t="s">
        <v>513</v>
      </c>
      <c r="AL9" s="238" t="s">
        <v>514</v>
      </c>
      <c r="AM9" s="4" t="s">
        <v>510</v>
      </c>
      <c r="AP9" s="239">
        <v>5</v>
      </c>
      <c r="AQ9" s="239">
        <v>274</v>
      </c>
      <c r="AR9" s="240" t="s">
        <v>230</v>
      </c>
      <c r="AS9" s="241">
        <v>6.24</v>
      </c>
      <c r="AT9" s="241">
        <v>0.73</v>
      </c>
      <c r="AV9" s="242"/>
      <c r="BA9" s="242"/>
      <c r="BB9" s="242"/>
    </row>
    <row r="10" spans="1:54" x14ac:dyDescent="0.4">
      <c r="A10" s="220">
        <v>5</v>
      </c>
      <c r="B10" s="220">
        <v>8</v>
      </c>
      <c r="C10" s="221" t="s">
        <v>170</v>
      </c>
      <c r="D10" s="220" t="s">
        <v>66</v>
      </c>
      <c r="E10" s="221" t="s">
        <v>377</v>
      </c>
      <c r="F10" s="220" t="s">
        <v>191</v>
      </c>
      <c r="G10" s="220">
        <v>36</v>
      </c>
      <c r="H10" s="222" t="s">
        <v>230</v>
      </c>
      <c r="I10" s="220" t="s">
        <v>202</v>
      </c>
      <c r="J10" s="220">
        <v>5</v>
      </c>
      <c r="K10" s="220">
        <v>2</v>
      </c>
      <c r="L10" s="223">
        <v>3.0501443377361128</v>
      </c>
      <c r="M10" s="223">
        <v>2.8509466094391738</v>
      </c>
      <c r="N10" s="224">
        <v>1.181120224093793</v>
      </c>
      <c r="O10" s="225">
        <v>26776442.73</v>
      </c>
      <c r="P10" s="225">
        <v>3254007.89</v>
      </c>
      <c r="Q10" s="226">
        <v>0</v>
      </c>
      <c r="R10" s="225">
        <v>7437127.6100000003</v>
      </c>
      <c r="S10" s="227">
        <v>2365567.7400000002</v>
      </c>
      <c r="T10" s="228">
        <v>12.88</v>
      </c>
      <c r="U10" s="229">
        <v>6.24</v>
      </c>
      <c r="V10" s="230">
        <v>4.7</v>
      </c>
      <c r="W10" s="229">
        <v>0.73</v>
      </c>
      <c r="X10" s="231">
        <v>190</v>
      </c>
      <c r="Y10" s="232">
        <v>139</v>
      </c>
      <c r="Z10" s="232">
        <v>89</v>
      </c>
      <c r="AA10" s="232">
        <v>323</v>
      </c>
      <c r="AB10" s="232">
        <v>61</v>
      </c>
      <c r="AC10" s="233" t="s">
        <v>509</v>
      </c>
      <c r="AD10" s="234" t="s">
        <v>509</v>
      </c>
      <c r="AE10" s="235">
        <v>0</v>
      </c>
      <c r="AF10" s="236" t="s">
        <v>510</v>
      </c>
      <c r="AG10" s="236" t="s">
        <v>510</v>
      </c>
      <c r="AH10" s="234" t="s">
        <v>510</v>
      </c>
      <c r="AI10" s="234" t="s">
        <v>510</v>
      </c>
      <c r="AJ10" s="237">
        <v>2</v>
      </c>
      <c r="AK10" s="238" t="s">
        <v>515</v>
      </c>
      <c r="AL10" s="238" t="s">
        <v>517</v>
      </c>
      <c r="AM10" s="4" t="s">
        <v>510</v>
      </c>
      <c r="AP10" s="239">
        <v>6</v>
      </c>
      <c r="AQ10" s="239">
        <v>174</v>
      </c>
      <c r="AR10" s="240" t="s">
        <v>229</v>
      </c>
      <c r="AS10" s="241">
        <v>9.33</v>
      </c>
      <c r="AT10" s="241">
        <v>3.29</v>
      </c>
      <c r="AV10" s="242"/>
      <c r="BA10" s="242"/>
      <c r="BB10" s="242"/>
    </row>
    <row r="11" spans="1:54" x14ac:dyDescent="0.4">
      <c r="A11" s="220">
        <v>6</v>
      </c>
      <c r="B11" s="220">
        <v>8</v>
      </c>
      <c r="C11" s="221" t="s">
        <v>170</v>
      </c>
      <c r="D11" s="220" t="s">
        <v>67</v>
      </c>
      <c r="E11" s="221" t="s">
        <v>378</v>
      </c>
      <c r="F11" s="220" t="s">
        <v>191</v>
      </c>
      <c r="G11" s="220">
        <v>30</v>
      </c>
      <c r="H11" s="222" t="s">
        <v>229</v>
      </c>
      <c r="I11" s="220" t="s">
        <v>202</v>
      </c>
      <c r="J11" s="220">
        <v>6</v>
      </c>
      <c r="K11" s="220">
        <v>5</v>
      </c>
      <c r="L11" s="223">
        <v>1.7040280713219758</v>
      </c>
      <c r="M11" s="223">
        <v>1.42638373180929</v>
      </c>
      <c r="N11" s="224">
        <v>0.38643868556488953</v>
      </c>
      <c r="O11" s="225">
        <v>17242100.030000001</v>
      </c>
      <c r="P11" s="225">
        <v>3337482.6</v>
      </c>
      <c r="Q11" s="226">
        <v>1</v>
      </c>
      <c r="R11" s="225">
        <v>6716403.9199999999</v>
      </c>
      <c r="S11" s="227">
        <v>-15026511.000000004</v>
      </c>
      <c r="T11" s="228">
        <v>7.17</v>
      </c>
      <c r="U11" s="229">
        <v>9.33</v>
      </c>
      <c r="V11" s="230">
        <v>5.24</v>
      </c>
      <c r="W11" s="229">
        <v>3.29</v>
      </c>
      <c r="X11" s="231">
        <v>126</v>
      </c>
      <c r="Y11" s="232">
        <v>44</v>
      </c>
      <c r="Z11" s="232">
        <v>30</v>
      </c>
      <c r="AA11" s="232">
        <v>240</v>
      </c>
      <c r="AB11" s="232">
        <v>66</v>
      </c>
      <c r="AC11" s="233" t="s">
        <v>510</v>
      </c>
      <c r="AD11" s="234" t="s">
        <v>509</v>
      </c>
      <c r="AE11" s="235">
        <v>1</v>
      </c>
      <c r="AF11" s="236" t="s">
        <v>509</v>
      </c>
      <c r="AG11" s="236" t="s">
        <v>509</v>
      </c>
      <c r="AH11" s="234" t="s">
        <v>510</v>
      </c>
      <c r="AI11" s="234" t="s">
        <v>510</v>
      </c>
      <c r="AJ11" s="237">
        <v>4</v>
      </c>
      <c r="AK11" s="238" t="s">
        <v>511</v>
      </c>
      <c r="AL11" s="238" t="s">
        <v>518</v>
      </c>
      <c r="AM11" s="4" t="s">
        <v>510</v>
      </c>
      <c r="AP11" s="243">
        <v>7</v>
      </c>
      <c r="AQ11" s="243" t="s">
        <v>300</v>
      </c>
      <c r="AR11" s="244" t="s">
        <v>246</v>
      </c>
      <c r="AS11" s="245">
        <v>0</v>
      </c>
      <c r="AT11" s="245">
        <v>0</v>
      </c>
      <c r="AV11" s="242"/>
      <c r="BA11" s="242"/>
      <c r="BB11" s="242"/>
    </row>
    <row r="12" spans="1:54" x14ac:dyDescent="0.4">
      <c r="A12" s="220">
        <v>7</v>
      </c>
      <c r="B12" s="220">
        <v>8</v>
      </c>
      <c r="C12" s="221" t="s">
        <v>170</v>
      </c>
      <c r="D12" s="220" t="s">
        <v>68</v>
      </c>
      <c r="E12" s="221" t="s">
        <v>379</v>
      </c>
      <c r="F12" s="220" t="s">
        <v>191</v>
      </c>
      <c r="G12" s="220">
        <v>61</v>
      </c>
      <c r="H12" s="222" t="s">
        <v>229</v>
      </c>
      <c r="I12" s="220" t="s">
        <v>202</v>
      </c>
      <c r="J12" s="220">
        <v>6</v>
      </c>
      <c r="K12" s="220">
        <v>8</v>
      </c>
      <c r="L12" s="223">
        <v>3.9489272775439015</v>
      </c>
      <c r="M12" s="223">
        <v>3.5542696918229066</v>
      </c>
      <c r="N12" s="224">
        <v>1.6212474028314863</v>
      </c>
      <c r="O12" s="225">
        <v>51894814.600000001</v>
      </c>
      <c r="P12" s="225">
        <v>318063.26</v>
      </c>
      <c r="Q12" s="226">
        <v>0</v>
      </c>
      <c r="R12" s="225">
        <v>4294544.68</v>
      </c>
      <c r="S12" s="227">
        <v>10932625.920000002</v>
      </c>
      <c r="T12" s="228">
        <v>3.7</v>
      </c>
      <c r="U12" s="229">
        <v>9.33</v>
      </c>
      <c r="V12" s="230">
        <v>0.36</v>
      </c>
      <c r="W12" s="229">
        <v>3.29</v>
      </c>
      <c r="X12" s="231">
        <v>70</v>
      </c>
      <c r="Y12" s="232">
        <v>38</v>
      </c>
      <c r="Z12" s="232">
        <v>47</v>
      </c>
      <c r="AA12" s="232">
        <v>230</v>
      </c>
      <c r="AB12" s="232">
        <v>80</v>
      </c>
      <c r="AC12" s="233" t="s">
        <v>510</v>
      </c>
      <c r="AD12" s="234" t="s">
        <v>510</v>
      </c>
      <c r="AE12" s="235">
        <v>1</v>
      </c>
      <c r="AF12" s="236" t="s">
        <v>509</v>
      </c>
      <c r="AG12" s="236" t="s">
        <v>509</v>
      </c>
      <c r="AH12" s="234" t="s">
        <v>510</v>
      </c>
      <c r="AI12" s="234" t="s">
        <v>510</v>
      </c>
      <c r="AJ12" s="237">
        <v>3</v>
      </c>
      <c r="AK12" s="238" t="s">
        <v>513</v>
      </c>
      <c r="AL12" s="238" t="s">
        <v>519</v>
      </c>
      <c r="AM12" s="4" t="s">
        <v>510</v>
      </c>
      <c r="AP12" s="239">
        <v>9</v>
      </c>
      <c r="AQ12" s="239">
        <v>84</v>
      </c>
      <c r="AR12" s="240" t="s">
        <v>296</v>
      </c>
      <c r="AS12" s="241">
        <v>6.68</v>
      </c>
      <c r="AT12" s="241">
        <v>0.49</v>
      </c>
      <c r="AV12" s="242"/>
      <c r="BA12" s="242"/>
      <c r="BB12" s="242"/>
    </row>
    <row r="13" spans="1:54" x14ac:dyDescent="0.4">
      <c r="A13" s="220">
        <v>8</v>
      </c>
      <c r="B13" s="220">
        <v>8</v>
      </c>
      <c r="C13" s="221" t="s">
        <v>170</v>
      </c>
      <c r="D13" s="220" t="s">
        <v>69</v>
      </c>
      <c r="E13" s="221" t="s">
        <v>380</v>
      </c>
      <c r="F13" s="220" t="s">
        <v>191</v>
      </c>
      <c r="G13" s="220">
        <v>90</v>
      </c>
      <c r="H13" s="222" t="s">
        <v>235</v>
      </c>
      <c r="I13" s="220" t="s">
        <v>204</v>
      </c>
      <c r="J13" s="220">
        <v>12</v>
      </c>
      <c r="K13" s="220">
        <v>9</v>
      </c>
      <c r="L13" s="223">
        <v>2.3430865753835701</v>
      </c>
      <c r="M13" s="223">
        <v>1.9694750291681968</v>
      </c>
      <c r="N13" s="224">
        <v>0.52114863078799101</v>
      </c>
      <c r="O13" s="225">
        <v>54736912.75</v>
      </c>
      <c r="P13" s="225">
        <v>-5466331.8099999996</v>
      </c>
      <c r="Q13" s="226">
        <v>2</v>
      </c>
      <c r="R13" s="225">
        <v>3129546.63</v>
      </c>
      <c r="S13" s="227">
        <v>-19515380.539999999</v>
      </c>
      <c r="T13" s="228">
        <v>1.76</v>
      </c>
      <c r="U13" s="229">
        <v>9.81</v>
      </c>
      <c r="V13" s="230">
        <v>-3.65</v>
      </c>
      <c r="W13" s="229">
        <v>1.53</v>
      </c>
      <c r="X13" s="231">
        <v>82</v>
      </c>
      <c r="Y13" s="232">
        <v>61</v>
      </c>
      <c r="Z13" s="232">
        <v>55</v>
      </c>
      <c r="AA13" s="232">
        <v>236</v>
      </c>
      <c r="AB13" s="232">
        <v>85</v>
      </c>
      <c r="AC13" s="233" t="s">
        <v>510</v>
      </c>
      <c r="AD13" s="234" t="s">
        <v>510</v>
      </c>
      <c r="AE13" s="235">
        <v>1</v>
      </c>
      <c r="AF13" s="236" t="s">
        <v>510</v>
      </c>
      <c r="AG13" s="236" t="s">
        <v>509</v>
      </c>
      <c r="AH13" s="234" t="s">
        <v>510</v>
      </c>
      <c r="AI13" s="234" t="s">
        <v>510</v>
      </c>
      <c r="AJ13" s="237">
        <v>2</v>
      </c>
      <c r="AK13" s="238" t="s">
        <v>515</v>
      </c>
      <c r="AL13" s="238" t="s">
        <v>520</v>
      </c>
      <c r="AM13" s="4" t="s">
        <v>510</v>
      </c>
      <c r="AP13" s="239">
        <v>10</v>
      </c>
      <c r="AQ13" s="239">
        <v>69</v>
      </c>
      <c r="AR13" s="240" t="s">
        <v>231</v>
      </c>
      <c r="AS13" s="241">
        <v>6.01</v>
      </c>
      <c r="AT13" s="241">
        <v>1.66</v>
      </c>
      <c r="AV13" s="242"/>
      <c r="BA13" s="242"/>
      <c r="BB13" s="242"/>
    </row>
    <row r="14" spans="1:54" x14ac:dyDescent="0.4">
      <c r="A14" s="220">
        <v>9</v>
      </c>
      <c r="B14" s="220">
        <v>8</v>
      </c>
      <c r="C14" s="221" t="s">
        <v>170</v>
      </c>
      <c r="D14" s="220" t="s">
        <v>70</v>
      </c>
      <c r="E14" s="221" t="s">
        <v>381</v>
      </c>
      <c r="F14" s="220" t="s">
        <v>191</v>
      </c>
      <c r="G14" s="220">
        <v>48</v>
      </c>
      <c r="H14" s="222" t="s">
        <v>229</v>
      </c>
      <c r="I14" s="220" t="s">
        <v>202</v>
      </c>
      <c r="J14" s="220">
        <v>6</v>
      </c>
      <c r="K14" s="220">
        <v>6</v>
      </c>
      <c r="L14" s="223">
        <v>3.5619302449425412</v>
      </c>
      <c r="M14" s="223">
        <v>3.1761758465071739</v>
      </c>
      <c r="N14" s="224">
        <v>1.6260149058475624</v>
      </c>
      <c r="O14" s="225">
        <v>31570288.370000001</v>
      </c>
      <c r="P14" s="225">
        <v>-4602288.33</v>
      </c>
      <c r="Q14" s="226">
        <v>1</v>
      </c>
      <c r="R14" s="225">
        <v>67104.2</v>
      </c>
      <c r="S14" s="227">
        <v>7714289.3100000024</v>
      </c>
      <c r="T14" s="228">
        <v>0.08</v>
      </c>
      <c r="U14" s="229">
        <v>9.33</v>
      </c>
      <c r="V14" s="230">
        <v>-5.84</v>
      </c>
      <c r="W14" s="229">
        <v>3.29</v>
      </c>
      <c r="X14" s="231">
        <v>89</v>
      </c>
      <c r="Y14" s="232">
        <v>57</v>
      </c>
      <c r="Z14" s="232">
        <v>51</v>
      </c>
      <c r="AA14" s="232">
        <v>322</v>
      </c>
      <c r="AB14" s="232">
        <v>69</v>
      </c>
      <c r="AC14" s="233" t="s">
        <v>510</v>
      </c>
      <c r="AD14" s="234" t="s">
        <v>510</v>
      </c>
      <c r="AE14" s="235">
        <v>1</v>
      </c>
      <c r="AF14" s="236" t="s">
        <v>509</v>
      </c>
      <c r="AG14" s="236" t="s">
        <v>509</v>
      </c>
      <c r="AH14" s="234" t="s">
        <v>510</v>
      </c>
      <c r="AI14" s="234" t="s">
        <v>510</v>
      </c>
      <c r="AJ14" s="237">
        <v>3</v>
      </c>
      <c r="AK14" s="238" t="s">
        <v>513</v>
      </c>
      <c r="AL14" s="238" t="s">
        <v>514</v>
      </c>
      <c r="AM14" s="4" t="s">
        <v>510</v>
      </c>
      <c r="AP14" s="239">
        <v>12</v>
      </c>
      <c r="AQ14" s="239">
        <v>35</v>
      </c>
      <c r="AR14" s="240" t="s">
        <v>235</v>
      </c>
      <c r="AS14" s="241">
        <v>9.81</v>
      </c>
      <c r="AT14" s="241">
        <v>1.53</v>
      </c>
      <c r="AV14" s="242"/>
      <c r="BA14" s="242"/>
      <c r="BB14" s="242"/>
    </row>
    <row r="15" spans="1:54" x14ac:dyDescent="0.4">
      <c r="A15" s="220">
        <v>10</v>
      </c>
      <c r="B15" s="220">
        <v>8</v>
      </c>
      <c r="C15" s="221" t="s">
        <v>170</v>
      </c>
      <c r="D15" s="220" t="s">
        <v>71</v>
      </c>
      <c r="E15" s="221" t="s">
        <v>382</v>
      </c>
      <c r="F15" s="220" t="s">
        <v>191</v>
      </c>
      <c r="G15" s="220">
        <v>50</v>
      </c>
      <c r="H15" s="222" t="s">
        <v>229</v>
      </c>
      <c r="I15" s="220" t="s">
        <v>202</v>
      </c>
      <c r="J15" s="220">
        <v>6</v>
      </c>
      <c r="K15" s="220">
        <v>7</v>
      </c>
      <c r="L15" s="223">
        <v>3.953420618876891</v>
      </c>
      <c r="M15" s="223">
        <v>3.4545480954551624</v>
      </c>
      <c r="N15" s="224">
        <v>1.3283831778466715</v>
      </c>
      <c r="O15" s="225">
        <v>35732822.789999999</v>
      </c>
      <c r="P15" s="225">
        <v>-12894044.25</v>
      </c>
      <c r="Q15" s="226">
        <v>1</v>
      </c>
      <c r="R15" s="225">
        <v>-4262918.45</v>
      </c>
      <c r="S15" s="227">
        <v>3923039.879999999</v>
      </c>
      <c r="T15" s="228">
        <v>-4.82</v>
      </c>
      <c r="U15" s="229">
        <v>9.33</v>
      </c>
      <c r="V15" s="230">
        <v>-9.68</v>
      </c>
      <c r="W15" s="229">
        <v>3.29</v>
      </c>
      <c r="X15" s="231">
        <v>64</v>
      </c>
      <c r="Y15" s="232">
        <v>44</v>
      </c>
      <c r="Z15" s="232">
        <v>49</v>
      </c>
      <c r="AA15" s="232">
        <v>269</v>
      </c>
      <c r="AB15" s="232">
        <v>64</v>
      </c>
      <c r="AC15" s="233" t="s">
        <v>510</v>
      </c>
      <c r="AD15" s="234" t="s">
        <v>510</v>
      </c>
      <c r="AE15" s="235">
        <v>1</v>
      </c>
      <c r="AF15" s="236" t="s">
        <v>509</v>
      </c>
      <c r="AG15" s="236" t="s">
        <v>509</v>
      </c>
      <c r="AH15" s="234" t="s">
        <v>510</v>
      </c>
      <c r="AI15" s="234" t="s">
        <v>510</v>
      </c>
      <c r="AJ15" s="237">
        <v>3</v>
      </c>
      <c r="AK15" s="238" t="s">
        <v>513</v>
      </c>
      <c r="AL15" s="238" t="s">
        <v>514</v>
      </c>
      <c r="AM15" s="4" t="s">
        <v>510</v>
      </c>
      <c r="AP15" s="239">
        <v>13</v>
      </c>
      <c r="AQ15" s="239">
        <v>75</v>
      </c>
      <c r="AR15" s="240" t="s">
        <v>232</v>
      </c>
      <c r="AS15" s="241">
        <v>10.53</v>
      </c>
      <c r="AT15" s="241">
        <v>2.1</v>
      </c>
      <c r="AV15" s="242"/>
      <c r="BA15" s="242"/>
      <c r="BB15" s="242"/>
    </row>
    <row r="16" spans="1:54" x14ac:dyDescent="0.4">
      <c r="A16" s="220">
        <v>11</v>
      </c>
      <c r="B16" s="220">
        <v>8</v>
      </c>
      <c r="C16" s="221" t="s">
        <v>170</v>
      </c>
      <c r="D16" s="220" t="s">
        <v>76</v>
      </c>
      <c r="E16" s="221" t="s">
        <v>383</v>
      </c>
      <c r="F16" s="220" t="s">
        <v>191</v>
      </c>
      <c r="G16" s="220">
        <v>234</v>
      </c>
      <c r="H16" s="222" t="s">
        <v>232</v>
      </c>
      <c r="I16" s="220" t="s">
        <v>204</v>
      </c>
      <c r="J16" s="220">
        <v>13</v>
      </c>
      <c r="K16" s="220">
        <v>10</v>
      </c>
      <c r="L16" s="223">
        <v>1.2250800777804489</v>
      </c>
      <c r="M16" s="223">
        <v>1.0878971456555191</v>
      </c>
      <c r="N16" s="224">
        <v>0.21720329035325364</v>
      </c>
      <c r="O16" s="225">
        <v>19041892.699999999</v>
      </c>
      <c r="P16" s="225">
        <v>47065758.030000001</v>
      </c>
      <c r="Q16" s="226">
        <v>2</v>
      </c>
      <c r="R16" s="225">
        <v>36966354.399999999</v>
      </c>
      <c r="S16" s="227">
        <v>-66225012.43999999</v>
      </c>
      <c r="T16" s="228">
        <v>15.79</v>
      </c>
      <c r="U16" s="229">
        <v>10.53</v>
      </c>
      <c r="V16" s="230">
        <v>15.39</v>
      </c>
      <c r="W16" s="229">
        <v>2.1</v>
      </c>
      <c r="X16" s="231">
        <v>241</v>
      </c>
      <c r="Y16" s="232">
        <v>43</v>
      </c>
      <c r="Z16" s="232">
        <v>49</v>
      </c>
      <c r="AA16" s="232">
        <v>172</v>
      </c>
      <c r="AB16" s="232">
        <v>51</v>
      </c>
      <c r="AC16" s="233" t="s">
        <v>509</v>
      </c>
      <c r="AD16" s="234" t="s">
        <v>509</v>
      </c>
      <c r="AE16" s="235">
        <v>0</v>
      </c>
      <c r="AF16" s="236" t="s">
        <v>509</v>
      </c>
      <c r="AG16" s="236" t="s">
        <v>509</v>
      </c>
      <c r="AH16" s="234" t="s">
        <v>510</v>
      </c>
      <c r="AI16" s="234" t="s">
        <v>509</v>
      </c>
      <c r="AJ16" s="237">
        <v>5</v>
      </c>
      <c r="AK16" s="238" t="s">
        <v>521</v>
      </c>
      <c r="AL16" s="238" t="s">
        <v>522</v>
      </c>
      <c r="AM16" s="4" t="s">
        <v>509</v>
      </c>
      <c r="AP16" s="243">
        <v>14</v>
      </c>
      <c r="AQ16" s="243" t="s">
        <v>300</v>
      </c>
      <c r="AR16" s="244" t="s">
        <v>297</v>
      </c>
      <c r="AS16" s="245">
        <v>0</v>
      </c>
      <c r="AT16" s="245">
        <v>0</v>
      </c>
      <c r="AV16" s="242"/>
      <c r="BA16" s="242"/>
      <c r="BB16" s="242"/>
    </row>
    <row r="17" spans="1:54" x14ac:dyDescent="0.4">
      <c r="A17" s="220">
        <v>12</v>
      </c>
      <c r="B17" s="220">
        <v>8</v>
      </c>
      <c r="C17" s="221" t="s">
        <v>170</v>
      </c>
      <c r="D17" s="220" t="s">
        <v>87</v>
      </c>
      <c r="E17" s="221" t="s">
        <v>384</v>
      </c>
      <c r="F17" s="220" t="s">
        <v>191</v>
      </c>
      <c r="G17" s="220">
        <v>20</v>
      </c>
      <c r="H17" s="222" t="s">
        <v>233</v>
      </c>
      <c r="I17" s="220" t="s">
        <v>206</v>
      </c>
      <c r="J17" s="220">
        <v>2</v>
      </c>
      <c r="K17" s="220">
        <v>1</v>
      </c>
      <c r="L17" s="223">
        <v>1.3057833876806035</v>
      </c>
      <c r="M17" s="223">
        <v>1.093577253726548</v>
      </c>
      <c r="N17" s="224">
        <v>0.31656461082007015</v>
      </c>
      <c r="O17" s="225">
        <v>3764708.94</v>
      </c>
      <c r="P17" s="225">
        <v>104505.21</v>
      </c>
      <c r="Q17" s="226">
        <v>2</v>
      </c>
      <c r="R17" s="225">
        <v>4921815.26</v>
      </c>
      <c r="S17" s="227">
        <v>-8414241.7899999991</v>
      </c>
      <c r="T17" s="228">
        <v>16.059999999999999</v>
      </c>
      <c r="U17" s="229">
        <v>8.57</v>
      </c>
      <c r="V17" s="230">
        <v>0.19</v>
      </c>
      <c r="W17" s="229">
        <v>-0.22</v>
      </c>
      <c r="X17" s="231">
        <v>304</v>
      </c>
      <c r="Y17" s="232">
        <v>47</v>
      </c>
      <c r="Z17" s="232">
        <v>60</v>
      </c>
      <c r="AA17" s="232">
        <v>84</v>
      </c>
      <c r="AB17" s="232">
        <v>87</v>
      </c>
      <c r="AC17" s="233" t="s">
        <v>509</v>
      </c>
      <c r="AD17" s="234" t="s">
        <v>509</v>
      </c>
      <c r="AE17" s="235">
        <v>0</v>
      </c>
      <c r="AF17" s="236" t="s">
        <v>509</v>
      </c>
      <c r="AG17" s="236" t="s">
        <v>509</v>
      </c>
      <c r="AH17" s="234" t="s">
        <v>509</v>
      </c>
      <c r="AI17" s="234" t="s">
        <v>510</v>
      </c>
      <c r="AJ17" s="237">
        <v>5</v>
      </c>
      <c r="AK17" s="238" t="s">
        <v>521</v>
      </c>
      <c r="AL17" s="238" t="s">
        <v>522</v>
      </c>
      <c r="AM17" s="4" t="s">
        <v>509</v>
      </c>
      <c r="AP17" s="239">
        <v>15</v>
      </c>
      <c r="AQ17" s="239">
        <v>41</v>
      </c>
      <c r="AR17" s="240" t="s">
        <v>237</v>
      </c>
      <c r="AS17" s="241">
        <v>16.16</v>
      </c>
      <c r="AT17" s="241">
        <v>4.5599999999999996</v>
      </c>
      <c r="AV17" s="242"/>
      <c r="BA17" s="242"/>
      <c r="BB17" s="242"/>
    </row>
    <row r="18" spans="1:54" x14ac:dyDescent="0.4">
      <c r="A18" s="220">
        <v>13</v>
      </c>
      <c r="B18" s="220">
        <v>8</v>
      </c>
      <c r="C18" s="221" t="s">
        <v>89</v>
      </c>
      <c r="D18" s="220" t="s">
        <v>37</v>
      </c>
      <c r="E18" s="221" t="s">
        <v>385</v>
      </c>
      <c r="F18" s="220" t="s">
        <v>192</v>
      </c>
      <c r="G18" s="220">
        <v>273</v>
      </c>
      <c r="H18" s="222" t="s">
        <v>228</v>
      </c>
      <c r="I18" s="220" t="s">
        <v>201</v>
      </c>
      <c r="J18" s="220">
        <v>16</v>
      </c>
      <c r="K18" s="220">
        <v>12</v>
      </c>
      <c r="L18" s="223">
        <v>2.9458489373810535</v>
      </c>
      <c r="M18" s="223">
        <v>2.6116076608887449</v>
      </c>
      <c r="N18" s="224">
        <v>1.2912852952522622</v>
      </c>
      <c r="O18" s="225">
        <v>219271448.96000001</v>
      </c>
      <c r="P18" s="225">
        <v>6643634.4699999997</v>
      </c>
      <c r="Q18" s="226">
        <v>0</v>
      </c>
      <c r="R18" s="225">
        <v>57294274.460000001</v>
      </c>
      <c r="S18" s="227">
        <v>32828001.660000041</v>
      </c>
      <c r="T18" s="228">
        <v>11.65</v>
      </c>
      <c r="U18" s="229">
        <v>13.81</v>
      </c>
      <c r="V18" s="230">
        <v>0.92</v>
      </c>
      <c r="W18" s="229">
        <v>3.41</v>
      </c>
      <c r="X18" s="231">
        <v>64</v>
      </c>
      <c r="Y18" s="232">
        <v>70</v>
      </c>
      <c r="Z18" s="232">
        <v>64</v>
      </c>
      <c r="AA18" s="232">
        <v>133</v>
      </c>
      <c r="AB18" s="232">
        <v>57</v>
      </c>
      <c r="AC18" s="233" t="s">
        <v>510</v>
      </c>
      <c r="AD18" s="234" t="s">
        <v>510</v>
      </c>
      <c r="AE18" s="235">
        <v>1</v>
      </c>
      <c r="AF18" s="236" t="s">
        <v>510</v>
      </c>
      <c r="AG18" s="236" t="s">
        <v>510</v>
      </c>
      <c r="AH18" s="234" t="s">
        <v>510</v>
      </c>
      <c r="AI18" s="234" t="s">
        <v>509</v>
      </c>
      <c r="AJ18" s="237">
        <v>2</v>
      </c>
      <c r="AK18" s="238" t="s">
        <v>515</v>
      </c>
      <c r="AL18" s="238" t="s">
        <v>517</v>
      </c>
      <c r="AM18" s="4" t="s">
        <v>510</v>
      </c>
      <c r="AP18" s="239">
        <v>16</v>
      </c>
      <c r="AQ18" s="239">
        <v>29</v>
      </c>
      <c r="AR18" s="240" t="s">
        <v>228</v>
      </c>
      <c r="AS18" s="241">
        <v>13.81</v>
      </c>
      <c r="AT18" s="241">
        <v>3.41</v>
      </c>
      <c r="AV18" s="242"/>
      <c r="BA18" s="242"/>
      <c r="BB18" s="242"/>
    </row>
    <row r="19" spans="1:54" x14ac:dyDescent="0.4">
      <c r="A19" s="220">
        <v>14</v>
      </c>
      <c r="B19" s="220">
        <v>8</v>
      </c>
      <c r="C19" s="221" t="s">
        <v>89</v>
      </c>
      <c r="D19" s="220" t="s">
        <v>38</v>
      </c>
      <c r="E19" s="221" t="s">
        <v>386</v>
      </c>
      <c r="F19" s="220" t="s">
        <v>191</v>
      </c>
      <c r="G19" s="220">
        <v>37</v>
      </c>
      <c r="H19" s="222" t="s">
        <v>229</v>
      </c>
      <c r="I19" s="220" t="s">
        <v>202</v>
      </c>
      <c r="J19" s="220">
        <v>6</v>
      </c>
      <c r="K19" s="220">
        <v>7</v>
      </c>
      <c r="L19" s="223">
        <v>3.4002802638179532</v>
      </c>
      <c r="M19" s="223">
        <v>3.1087844387053774</v>
      </c>
      <c r="N19" s="224">
        <v>1.4898334700705702</v>
      </c>
      <c r="O19" s="225">
        <v>38933546.82</v>
      </c>
      <c r="P19" s="225">
        <v>1827745.43</v>
      </c>
      <c r="Q19" s="226">
        <v>0</v>
      </c>
      <c r="R19" s="225">
        <v>5092775.0599999996</v>
      </c>
      <c r="S19" s="227">
        <v>7945303.1500000004</v>
      </c>
      <c r="T19" s="228">
        <v>5.5</v>
      </c>
      <c r="U19" s="229">
        <v>9.33</v>
      </c>
      <c r="V19" s="230">
        <v>2.2799999999999998</v>
      </c>
      <c r="W19" s="229">
        <v>3.29</v>
      </c>
      <c r="X19" s="231">
        <v>65</v>
      </c>
      <c r="Y19" s="232">
        <v>49</v>
      </c>
      <c r="Z19" s="232">
        <v>46</v>
      </c>
      <c r="AA19" s="232">
        <v>121</v>
      </c>
      <c r="AB19" s="232">
        <v>51</v>
      </c>
      <c r="AC19" s="233" t="s">
        <v>510</v>
      </c>
      <c r="AD19" s="234" t="s">
        <v>510</v>
      </c>
      <c r="AE19" s="235">
        <v>1</v>
      </c>
      <c r="AF19" s="236" t="s">
        <v>509</v>
      </c>
      <c r="AG19" s="236" t="s">
        <v>509</v>
      </c>
      <c r="AH19" s="234" t="s">
        <v>510</v>
      </c>
      <c r="AI19" s="234" t="s">
        <v>509</v>
      </c>
      <c r="AJ19" s="237">
        <v>4</v>
      </c>
      <c r="AK19" s="238" t="s">
        <v>511</v>
      </c>
      <c r="AL19" s="238" t="s">
        <v>512</v>
      </c>
      <c r="AM19" s="4" t="s">
        <v>510</v>
      </c>
      <c r="AP19" s="239">
        <v>17</v>
      </c>
      <c r="AQ19" s="239">
        <v>27</v>
      </c>
      <c r="AR19" s="240" t="s">
        <v>234</v>
      </c>
      <c r="AS19" s="241">
        <v>14.66</v>
      </c>
      <c r="AT19" s="241">
        <v>3.99</v>
      </c>
      <c r="AV19" s="242"/>
      <c r="BA19" s="242"/>
      <c r="BB19" s="242"/>
    </row>
    <row r="20" spans="1:54" x14ac:dyDescent="0.4">
      <c r="A20" s="220">
        <v>15</v>
      </c>
      <c r="B20" s="220">
        <v>8</v>
      </c>
      <c r="C20" s="221" t="s">
        <v>89</v>
      </c>
      <c r="D20" s="220" t="s">
        <v>40</v>
      </c>
      <c r="E20" s="221" t="s">
        <v>387</v>
      </c>
      <c r="F20" s="220" t="s">
        <v>191</v>
      </c>
      <c r="G20" s="220">
        <v>73</v>
      </c>
      <c r="H20" s="222" t="s">
        <v>296</v>
      </c>
      <c r="I20" s="220" t="s">
        <v>203</v>
      </c>
      <c r="J20" s="220">
        <v>9</v>
      </c>
      <c r="K20" s="220">
        <v>9</v>
      </c>
      <c r="L20" s="223">
        <v>1.6961912183030505</v>
      </c>
      <c r="M20" s="223">
        <v>1.4919462330225501</v>
      </c>
      <c r="N20" s="224">
        <v>0.39411178258446855</v>
      </c>
      <c r="O20" s="225">
        <v>18767025.57</v>
      </c>
      <c r="P20" s="225">
        <v>3571027.66</v>
      </c>
      <c r="Q20" s="226">
        <v>1</v>
      </c>
      <c r="R20" s="225">
        <v>6591771.5800000001</v>
      </c>
      <c r="S20" s="227">
        <v>-16332753.659999996</v>
      </c>
      <c r="T20" s="228">
        <v>5.09</v>
      </c>
      <c r="U20" s="229">
        <v>6.68</v>
      </c>
      <c r="V20" s="230">
        <v>4.2300000000000004</v>
      </c>
      <c r="W20" s="229">
        <v>0.49</v>
      </c>
      <c r="X20" s="231">
        <v>100</v>
      </c>
      <c r="Y20" s="232">
        <v>47</v>
      </c>
      <c r="Z20" s="232">
        <v>39</v>
      </c>
      <c r="AA20" s="232">
        <v>113</v>
      </c>
      <c r="AB20" s="232">
        <v>59</v>
      </c>
      <c r="AC20" s="233" t="s">
        <v>510</v>
      </c>
      <c r="AD20" s="234" t="s">
        <v>509</v>
      </c>
      <c r="AE20" s="235">
        <v>1</v>
      </c>
      <c r="AF20" s="236" t="s">
        <v>509</v>
      </c>
      <c r="AG20" s="236" t="s">
        <v>509</v>
      </c>
      <c r="AH20" s="234" t="s">
        <v>509</v>
      </c>
      <c r="AI20" s="234" t="s">
        <v>509</v>
      </c>
      <c r="AJ20" s="237">
        <v>6</v>
      </c>
      <c r="AK20" s="238" t="s">
        <v>523</v>
      </c>
      <c r="AL20" s="238" t="s">
        <v>524</v>
      </c>
      <c r="AM20" s="4" t="s">
        <v>509</v>
      </c>
      <c r="AP20" s="239">
        <v>18</v>
      </c>
      <c r="AQ20" s="239">
        <v>12</v>
      </c>
      <c r="AR20" s="240" t="s">
        <v>298</v>
      </c>
      <c r="AS20" s="241">
        <v>9.92</v>
      </c>
      <c r="AT20" s="241">
        <v>2.48</v>
      </c>
      <c r="AV20" s="242"/>
      <c r="BA20" s="242"/>
      <c r="BB20" s="242"/>
    </row>
    <row r="21" spans="1:54" x14ac:dyDescent="0.4">
      <c r="A21" s="220">
        <v>16</v>
      </c>
      <c r="B21" s="220">
        <v>8</v>
      </c>
      <c r="C21" s="221" t="s">
        <v>89</v>
      </c>
      <c r="D21" s="220" t="s">
        <v>43</v>
      </c>
      <c r="E21" s="221" t="s">
        <v>388</v>
      </c>
      <c r="F21" s="220" t="s">
        <v>191</v>
      </c>
      <c r="G21" s="220">
        <v>125</v>
      </c>
      <c r="H21" s="222" t="s">
        <v>232</v>
      </c>
      <c r="I21" s="220" t="s">
        <v>204</v>
      </c>
      <c r="J21" s="220">
        <v>13</v>
      </c>
      <c r="K21" s="220">
        <v>10</v>
      </c>
      <c r="L21" s="223">
        <v>4.3302589086244767</v>
      </c>
      <c r="M21" s="223">
        <v>4.0012007610552534</v>
      </c>
      <c r="N21" s="224">
        <v>0.82758236365398596</v>
      </c>
      <c r="O21" s="225">
        <v>104829289.48</v>
      </c>
      <c r="P21" s="225">
        <v>21370236.530000001</v>
      </c>
      <c r="Q21" s="226">
        <v>0</v>
      </c>
      <c r="R21" s="225">
        <v>30019214.440000001</v>
      </c>
      <c r="S21" s="227">
        <v>-5462191.9699999951</v>
      </c>
      <c r="T21" s="228">
        <v>17.32</v>
      </c>
      <c r="U21" s="229">
        <v>10.53</v>
      </c>
      <c r="V21" s="230">
        <v>8.7200000000000006</v>
      </c>
      <c r="W21" s="229">
        <v>2.1</v>
      </c>
      <c r="X21" s="231">
        <v>119</v>
      </c>
      <c r="Y21" s="232">
        <v>284</v>
      </c>
      <c r="Z21" s="232">
        <v>84</v>
      </c>
      <c r="AA21" s="232">
        <v>113</v>
      </c>
      <c r="AB21" s="232">
        <v>58</v>
      </c>
      <c r="AC21" s="233" t="s">
        <v>509</v>
      </c>
      <c r="AD21" s="234" t="s">
        <v>509</v>
      </c>
      <c r="AE21" s="235">
        <v>0</v>
      </c>
      <c r="AF21" s="236" t="s">
        <v>510</v>
      </c>
      <c r="AG21" s="236" t="s">
        <v>510</v>
      </c>
      <c r="AH21" s="234" t="s">
        <v>509</v>
      </c>
      <c r="AI21" s="234" t="s">
        <v>509</v>
      </c>
      <c r="AJ21" s="237">
        <v>4</v>
      </c>
      <c r="AK21" s="238" t="s">
        <v>511</v>
      </c>
      <c r="AL21" s="238" t="s">
        <v>512</v>
      </c>
      <c r="AM21" s="4" t="s">
        <v>510</v>
      </c>
      <c r="AP21" s="239">
        <v>19</v>
      </c>
      <c r="AQ21" s="239">
        <v>19</v>
      </c>
      <c r="AR21" s="240" t="s">
        <v>236</v>
      </c>
      <c r="AS21" s="241">
        <v>13.36</v>
      </c>
      <c r="AT21" s="241">
        <v>4.01</v>
      </c>
      <c r="AV21" s="242"/>
      <c r="BA21" s="242"/>
      <c r="BB21" s="242"/>
    </row>
    <row r="22" spans="1:54" x14ac:dyDescent="0.4">
      <c r="A22" s="220">
        <v>17</v>
      </c>
      <c r="B22" s="220">
        <v>8</v>
      </c>
      <c r="C22" s="221" t="s">
        <v>89</v>
      </c>
      <c r="D22" s="220" t="s">
        <v>44</v>
      </c>
      <c r="E22" s="221" t="s">
        <v>389</v>
      </c>
      <c r="F22" s="220" t="s">
        <v>191</v>
      </c>
      <c r="G22" s="220">
        <v>41</v>
      </c>
      <c r="H22" s="222" t="s">
        <v>229</v>
      </c>
      <c r="I22" s="220" t="s">
        <v>202</v>
      </c>
      <c r="J22" s="220">
        <v>6</v>
      </c>
      <c r="K22" s="220">
        <v>6</v>
      </c>
      <c r="L22" s="223">
        <v>4.2602978997293635</v>
      </c>
      <c r="M22" s="223">
        <v>3.7461198906256916</v>
      </c>
      <c r="N22" s="224">
        <v>1.6110716178729907</v>
      </c>
      <c r="O22" s="225">
        <v>35721692.689999998</v>
      </c>
      <c r="P22" s="225">
        <v>-1424389.17</v>
      </c>
      <c r="Q22" s="226">
        <v>1</v>
      </c>
      <c r="R22" s="225">
        <v>3081323.19</v>
      </c>
      <c r="S22" s="227">
        <v>6695250.9299999997</v>
      </c>
      <c r="T22" s="228">
        <v>3.67</v>
      </c>
      <c r="U22" s="229">
        <v>9.33</v>
      </c>
      <c r="V22" s="230">
        <v>-1.65</v>
      </c>
      <c r="W22" s="229">
        <v>3.29</v>
      </c>
      <c r="X22" s="231">
        <v>76</v>
      </c>
      <c r="Y22" s="232">
        <v>64</v>
      </c>
      <c r="Z22" s="232">
        <v>35</v>
      </c>
      <c r="AA22" s="232">
        <v>123</v>
      </c>
      <c r="AB22" s="232">
        <v>54</v>
      </c>
      <c r="AC22" s="233" t="s">
        <v>510</v>
      </c>
      <c r="AD22" s="234" t="s">
        <v>510</v>
      </c>
      <c r="AE22" s="235">
        <v>1</v>
      </c>
      <c r="AF22" s="236" t="s">
        <v>510</v>
      </c>
      <c r="AG22" s="236" t="s">
        <v>509</v>
      </c>
      <c r="AH22" s="234" t="s">
        <v>510</v>
      </c>
      <c r="AI22" s="234" t="s">
        <v>509</v>
      </c>
      <c r="AJ22" s="237">
        <v>3</v>
      </c>
      <c r="AK22" s="238" t="s">
        <v>513</v>
      </c>
      <c r="AL22" s="238" t="s">
        <v>514</v>
      </c>
      <c r="AM22" s="4" t="s">
        <v>510</v>
      </c>
      <c r="AP22" s="239">
        <v>20</v>
      </c>
      <c r="AQ22" s="239">
        <v>4</v>
      </c>
      <c r="AR22" s="240" t="s">
        <v>239</v>
      </c>
      <c r="AS22" s="241">
        <v>9.1300000000000008</v>
      </c>
      <c r="AT22" s="241">
        <v>1.79</v>
      </c>
      <c r="AV22" s="242"/>
      <c r="BA22" s="242"/>
      <c r="BB22" s="242"/>
    </row>
    <row r="23" spans="1:54" x14ac:dyDescent="0.4">
      <c r="A23" s="220">
        <v>18</v>
      </c>
      <c r="B23" s="220">
        <v>8</v>
      </c>
      <c r="C23" s="221" t="s">
        <v>89</v>
      </c>
      <c r="D23" s="220" t="s">
        <v>45</v>
      </c>
      <c r="E23" s="221" t="s">
        <v>390</v>
      </c>
      <c r="F23" s="220" t="s">
        <v>191</v>
      </c>
      <c r="G23" s="220">
        <v>52</v>
      </c>
      <c r="H23" s="222" t="s">
        <v>229</v>
      </c>
      <c r="I23" s="220" t="s">
        <v>202</v>
      </c>
      <c r="J23" s="220">
        <v>6</v>
      </c>
      <c r="K23" s="220">
        <v>7</v>
      </c>
      <c r="L23" s="223">
        <v>5.2033025196749829</v>
      </c>
      <c r="M23" s="223">
        <v>4.6171792953131003</v>
      </c>
      <c r="N23" s="224">
        <v>2.0962803880493932</v>
      </c>
      <c r="O23" s="225">
        <v>50173275.32</v>
      </c>
      <c r="P23" s="225">
        <v>17706732.969999999</v>
      </c>
      <c r="Q23" s="226">
        <v>0</v>
      </c>
      <c r="R23" s="225">
        <v>22564067.489999998</v>
      </c>
      <c r="S23" s="227">
        <v>13085895.550000001</v>
      </c>
      <c r="T23" s="228">
        <v>22.47</v>
      </c>
      <c r="U23" s="229">
        <v>9.33</v>
      </c>
      <c r="V23" s="230">
        <v>17.309999999999999</v>
      </c>
      <c r="W23" s="229">
        <v>3.29</v>
      </c>
      <c r="X23" s="231">
        <v>66</v>
      </c>
      <c r="Y23" s="232">
        <v>67</v>
      </c>
      <c r="Z23" s="232">
        <v>37</v>
      </c>
      <c r="AA23" s="232">
        <v>115</v>
      </c>
      <c r="AB23" s="232">
        <v>90</v>
      </c>
      <c r="AC23" s="233" t="s">
        <v>509</v>
      </c>
      <c r="AD23" s="234" t="s">
        <v>509</v>
      </c>
      <c r="AE23" s="235">
        <v>1</v>
      </c>
      <c r="AF23" s="236" t="s">
        <v>510</v>
      </c>
      <c r="AG23" s="236" t="s">
        <v>509</v>
      </c>
      <c r="AH23" s="234" t="s">
        <v>509</v>
      </c>
      <c r="AI23" s="234" t="s">
        <v>510</v>
      </c>
      <c r="AJ23" s="237">
        <v>5</v>
      </c>
      <c r="AK23" s="238" t="s">
        <v>521</v>
      </c>
      <c r="AL23" s="238" t="s">
        <v>525</v>
      </c>
      <c r="AM23" s="4" t="s">
        <v>509</v>
      </c>
      <c r="AP23" s="246" t="s">
        <v>508</v>
      </c>
      <c r="AQ23" s="246">
        <v>902</v>
      </c>
      <c r="AR23" s="247"/>
      <c r="AS23" s="248"/>
      <c r="AT23" s="248"/>
      <c r="AV23" s="242"/>
      <c r="BA23" s="242"/>
      <c r="BB23" s="242"/>
    </row>
    <row r="24" spans="1:54" x14ac:dyDescent="0.4">
      <c r="A24" s="220">
        <v>19</v>
      </c>
      <c r="B24" s="220">
        <v>8</v>
      </c>
      <c r="C24" s="221" t="s">
        <v>89</v>
      </c>
      <c r="D24" s="220" t="s">
        <v>46</v>
      </c>
      <c r="E24" s="221" t="s">
        <v>391</v>
      </c>
      <c r="F24" s="220" t="s">
        <v>191</v>
      </c>
      <c r="G24" s="220">
        <v>38</v>
      </c>
      <c r="H24" s="222" t="s">
        <v>229</v>
      </c>
      <c r="I24" s="220" t="s">
        <v>202</v>
      </c>
      <c r="J24" s="220">
        <v>6</v>
      </c>
      <c r="K24" s="220">
        <v>6</v>
      </c>
      <c r="L24" s="223">
        <v>2.154285179533181</v>
      </c>
      <c r="M24" s="223">
        <v>1.9877687448520456</v>
      </c>
      <c r="N24" s="224">
        <v>0.85193776030124024</v>
      </c>
      <c r="O24" s="225">
        <v>23178904.870000001</v>
      </c>
      <c r="P24" s="225">
        <v>-3210705.41</v>
      </c>
      <c r="Q24" s="226">
        <v>1</v>
      </c>
      <c r="R24" s="225">
        <v>-818143.21</v>
      </c>
      <c r="S24" s="227">
        <v>-2976434.5800000019</v>
      </c>
      <c r="T24" s="228">
        <v>-1.1100000000000001</v>
      </c>
      <c r="U24" s="229">
        <v>9.33</v>
      </c>
      <c r="V24" s="230">
        <v>-5.31</v>
      </c>
      <c r="W24" s="229">
        <v>3.29</v>
      </c>
      <c r="X24" s="231">
        <v>48</v>
      </c>
      <c r="Y24" s="232">
        <v>49</v>
      </c>
      <c r="Z24" s="232">
        <v>90</v>
      </c>
      <c r="AA24" s="232">
        <v>127</v>
      </c>
      <c r="AB24" s="232">
        <v>56</v>
      </c>
      <c r="AC24" s="233" t="s">
        <v>510</v>
      </c>
      <c r="AD24" s="234" t="s">
        <v>510</v>
      </c>
      <c r="AE24" s="235">
        <v>1</v>
      </c>
      <c r="AF24" s="236" t="s">
        <v>509</v>
      </c>
      <c r="AG24" s="236" t="s">
        <v>510</v>
      </c>
      <c r="AH24" s="234" t="s">
        <v>510</v>
      </c>
      <c r="AI24" s="234" t="s">
        <v>509</v>
      </c>
      <c r="AJ24" s="237">
        <v>3</v>
      </c>
      <c r="AK24" s="238" t="s">
        <v>513</v>
      </c>
      <c r="AL24" s="238" t="s">
        <v>514</v>
      </c>
      <c r="AM24" s="4" t="s">
        <v>510</v>
      </c>
      <c r="AV24" s="242"/>
    </row>
    <row r="25" spans="1:54" x14ac:dyDescent="0.4">
      <c r="A25" s="220">
        <v>20</v>
      </c>
      <c r="B25" s="220">
        <v>8</v>
      </c>
      <c r="C25" s="221" t="s">
        <v>89</v>
      </c>
      <c r="D25" s="220" t="s">
        <v>47</v>
      </c>
      <c r="E25" s="221" t="s">
        <v>392</v>
      </c>
      <c r="F25" s="220" t="s">
        <v>191</v>
      </c>
      <c r="G25" s="220">
        <v>32</v>
      </c>
      <c r="H25" s="222" t="s">
        <v>233</v>
      </c>
      <c r="I25" s="220" t="s">
        <v>206</v>
      </c>
      <c r="J25" s="220">
        <v>2</v>
      </c>
      <c r="K25" s="220">
        <v>2</v>
      </c>
      <c r="L25" s="223">
        <v>1.5399237941735713</v>
      </c>
      <c r="M25" s="223">
        <v>1.3347455160731172</v>
      </c>
      <c r="N25" s="224">
        <v>0.25553347700039608</v>
      </c>
      <c r="O25" s="225">
        <v>6241519.3899999997</v>
      </c>
      <c r="P25" s="225">
        <v>-132130.44</v>
      </c>
      <c r="Q25" s="226">
        <v>2</v>
      </c>
      <c r="R25" s="225">
        <v>4708459.84</v>
      </c>
      <c r="S25" s="227">
        <v>-8606033.4600000009</v>
      </c>
      <c r="T25" s="228">
        <v>10.24</v>
      </c>
      <c r="U25" s="229">
        <v>8.57</v>
      </c>
      <c r="V25" s="230">
        <v>-0.35</v>
      </c>
      <c r="W25" s="229">
        <v>-0.22</v>
      </c>
      <c r="X25" s="231">
        <v>156</v>
      </c>
      <c r="Y25" s="232">
        <v>31</v>
      </c>
      <c r="Z25" s="232">
        <v>39</v>
      </c>
      <c r="AA25" s="232">
        <v>120</v>
      </c>
      <c r="AB25" s="232">
        <v>67</v>
      </c>
      <c r="AC25" s="233" t="s">
        <v>509</v>
      </c>
      <c r="AD25" s="234" t="s">
        <v>510</v>
      </c>
      <c r="AE25" s="235">
        <v>1</v>
      </c>
      <c r="AF25" s="236" t="s">
        <v>509</v>
      </c>
      <c r="AG25" s="236" t="s">
        <v>509</v>
      </c>
      <c r="AH25" s="234" t="s">
        <v>509</v>
      </c>
      <c r="AI25" s="234" t="s">
        <v>510</v>
      </c>
      <c r="AJ25" s="237">
        <v>5</v>
      </c>
      <c r="AK25" s="238" t="s">
        <v>521</v>
      </c>
      <c r="AL25" s="238" t="s">
        <v>522</v>
      </c>
      <c r="AM25" s="4" t="s">
        <v>509</v>
      </c>
      <c r="AV25" s="242"/>
    </row>
    <row r="26" spans="1:54" x14ac:dyDescent="0.4">
      <c r="A26" s="220">
        <v>21</v>
      </c>
      <c r="B26" s="220">
        <v>8</v>
      </c>
      <c r="C26" s="221" t="s">
        <v>127</v>
      </c>
      <c r="D26" s="220" t="s">
        <v>2</v>
      </c>
      <c r="E26" s="221" t="s">
        <v>393</v>
      </c>
      <c r="F26" s="220" t="s">
        <v>192</v>
      </c>
      <c r="G26" s="220">
        <v>558</v>
      </c>
      <c r="H26" s="222" t="s">
        <v>234</v>
      </c>
      <c r="I26" s="220" t="s">
        <v>201</v>
      </c>
      <c r="J26" s="220">
        <v>17</v>
      </c>
      <c r="K26" s="220">
        <v>13</v>
      </c>
      <c r="L26" s="223">
        <v>2.3852764082223885</v>
      </c>
      <c r="M26" s="223">
        <v>2.1664195697290483</v>
      </c>
      <c r="N26" s="224">
        <v>0.76851329537651036</v>
      </c>
      <c r="O26" s="225">
        <v>391857141.86000001</v>
      </c>
      <c r="P26" s="225">
        <v>622843038.97000003</v>
      </c>
      <c r="Q26" s="226">
        <v>1</v>
      </c>
      <c r="R26" s="225">
        <v>690679799.57000005</v>
      </c>
      <c r="S26" s="227">
        <v>-65481313.270000041</v>
      </c>
      <c r="T26" s="228">
        <v>69.11</v>
      </c>
      <c r="U26" s="229">
        <v>14.66</v>
      </c>
      <c r="V26" s="230">
        <v>37.54</v>
      </c>
      <c r="W26" s="229">
        <v>3.99</v>
      </c>
      <c r="X26" s="231">
        <v>176</v>
      </c>
      <c r="Y26" s="232">
        <v>76</v>
      </c>
      <c r="Z26" s="232">
        <v>61</v>
      </c>
      <c r="AA26" s="232">
        <v>82</v>
      </c>
      <c r="AB26" s="232">
        <v>53</v>
      </c>
      <c r="AC26" s="233" t="s">
        <v>509</v>
      </c>
      <c r="AD26" s="234" t="s">
        <v>509</v>
      </c>
      <c r="AE26" s="235">
        <v>1</v>
      </c>
      <c r="AF26" s="236" t="s">
        <v>510</v>
      </c>
      <c r="AG26" s="236" t="s">
        <v>510</v>
      </c>
      <c r="AH26" s="234" t="s">
        <v>509</v>
      </c>
      <c r="AI26" s="234" t="s">
        <v>509</v>
      </c>
      <c r="AJ26" s="237">
        <v>5</v>
      </c>
      <c r="AK26" s="238" t="s">
        <v>521</v>
      </c>
      <c r="AL26" s="238" t="s">
        <v>526</v>
      </c>
      <c r="AM26" s="4" t="s">
        <v>509</v>
      </c>
      <c r="AV26" s="242"/>
    </row>
    <row r="27" spans="1:54" x14ac:dyDescent="0.4">
      <c r="A27" s="220">
        <v>22</v>
      </c>
      <c r="B27" s="220">
        <v>8</v>
      </c>
      <c r="C27" s="221" t="s">
        <v>127</v>
      </c>
      <c r="D27" s="220" t="s">
        <v>27</v>
      </c>
      <c r="E27" s="221" t="s">
        <v>394</v>
      </c>
      <c r="F27" s="220" t="s">
        <v>191</v>
      </c>
      <c r="G27" s="220">
        <v>30</v>
      </c>
      <c r="H27" s="222" t="s">
        <v>230</v>
      </c>
      <c r="I27" s="220" t="s">
        <v>202</v>
      </c>
      <c r="J27" s="220">
        <v>5</v>
      </c>
      <c r="K27" s="220">
        <v>5</v>
      </c>
      <c r="L27" s="223">
        <v>4.3041396098624052</v>
      </c>
      <c r="M27" s="223">
        <v>4.1279303433895995</v>
      </c>
      <c r="N27" s="224">
        <v>2.5798179131782506</v>
      </c>
      <c r="O27" s="225">
        <v>41118850.719999999</v>
      </c>
      <c r="P27" s="225">
        <v>-1122754.21</v>
      </c>
      <c r="Q27" s="226">
        <v>1</v>
      </c>
      <c r="R27" s="225">
        <v>4381401.5199999996</v>
      </c>
      <c r="S27" s="227">
        <v>19660276.080000002</v>
      </c>
      <c r="T27" s="228">
        <v>6.9</v>
      </c>
      <c r="U27" s="229">
        <v>6.24</v>
      </c>
      <c r="V27" s="249">
        <v>-1.17</v>
      </c>
      <c r="W27" s="229">
        <v>0.73</v>
      </c>
      <c r="X27" s="231">
        <v>78</v>
      </c>
      <c r="Y27" s="232">
        <v>24</v>
      </c>
      <c r="Z27" s="232">
        <v>43</v>
      </c>
      <c r="AA27" s="232">
        <v>125</v>
      </c>
      <c r="AB27" s="232">
        <v>46</v>
      </c>
      <c r="AC27" s="233" t="s">
        <v>509</v>
      </c>
      <c r="AD27" s="234" t="s">
        <v>510</v>
      </c>
      <c r="AE27" s="235">
        <v>1</v>
      </c>
      <c r="AF27" s="236" t="s">
        <v>509</v>
      </c>
      <c r="AG27" s="236" t="s">
        <v>509</v>
      </c>
      <c r="AH27" s="234" t="s">
        <v>510</v>
      </c>
      <c r="AI27" s="234" t="s">
        <v>509</v>
      </c>
      <c r="AJ27" s="237">
        <v>5</v>
      </c>
      <c r="AK27" s="238" t="s">
        <v>521</v>
      </c>
      <c r="AL27" s="238" t="s">
        <v>526</v>
      </c>
      <c r="AM27" s="4" t="s">
        <v>509</v>
      </c>
      <c r="AV27" s="242"/>
    </row>
    <row r="28" spans="1:54" x14ac:dyDescent="0.4">
      <c r="A28" s="220">
        <v>23</v>
      </c>
      <c r="B28" s="220">
        <v>8</v>
      </c>
      <c r="C28" s="221" t="s">
        <v>127</v>
      </c>
      <c r="D28" s="220" t="s">
        <v>28</v>
      </c>
      <c r="E28" s="221" t="s">
        <v>395</v>
      </c>
      <c r="F28" s="220" t="s">
        <v>191</v>
      </c>
      <c r="G28" s="220">
        <v>59</v>
      </c>
      <c r="H28" s="222" t="s">
        <v>229</v>
      </c>
      <c r="I28" s="220" t="s">
        <v>202</v>
      </c>
      <c r="J28" s="220">
        <v>6</v>
      </c>
      <c r="K28" s="220">
        <v>8</v>
      </c>
      <c r="L28" s="223">
        <v>1.8411930389182227</v>
      </c>
      <c r="M28" s="223">
        <v>1.6231958412970973</v>
      </c>
      <c r="N28" s="224">
        <v>0.54828700000255459</v>
      </c>
      <c r="O28" s="225">
        <v>33286191.030000001</v>
      </c>
      <c r="P28" s="225">
        <v>19051573.27</v>
      </c>
      <c r="Q28" s="226">
        <v>1</v>
      </c>
      <c r="R28" s="225">
        <v>26429510.32</v>
      </c>
      <c r="S28" s="227">
        <v>-17922139.210000001</v>
      </c>
      <c r="T28" s="228">
        <v>22.48</v>
      </c>
      <c r="U28" s="229">
        <v>9.33</v>
      </c>
      <c r="V28" s="230">
        <v>10.36</v>
      </c>
      <c r="W28" s="229">
        <v>3.29</v>
      </c>
      <c r="X28" s="231">
        <v>243</v>
      </c>
      <c r="Y28" s="232">
        <v>34</v>
      </c>
      <c r="Z28" s="232">
        <v>62</v>
      </c>
      <c r="AA28" s="232">
        <v>90</v>
      </c>
      <c r="AB28" s="232">
        <v>82</v>
      </c>
      <c r="AC28" s="233" t="s">
        <v>509</v>
      </c>
      <c r="AD28" s="234" t="s">
        <v>509</v>
      </c>
      <c r="AE28" s="235">
        <v>0</v>
      </c>
      <c r="AF28" s="236" t="s">
        <v>509</v>
      </c>
      <c r="AG28" s="236" t="s">
        <v>510</v>
      </c>
      <c r="AH28" s="234" t="s">
        <v>509</v>
      </c>
      <c r="AI28" s="234" t="s">
        <v>510</v>
      </c>
      <c r="AJ28" s="237">
        <v>4</v>
      </c>
      <c r="AK28" s="238" t="s">
        <v>511</v>
      </c>
      <c r="AL28" s="238" t="s">
        <v>518</v>
      </c>
      <c r="AM28" s="4" t="s">
        <v>510</v>
      </c>
      <c r="AV28" s="242"/>
    </row>
    <row r="29" spans="1:54" x14ac:dyDescent="0.4">
      <c r="A29" s="220">
        <v>24</v>
      </c>
      <c r="B29" s="220">
        <v>8</v>
      </c>
      <c r="C29" s="221" t="s">
        <v>127</v>
      </c>
      <c r="D29" s="220" t="s">
        <v>29</v>
      </c>
      <c r="E29" s="221" t="s">
        <v>396</v>
      </c>
      <c r="F29" s="220" t="s">
        <v>191</v>
      </c>
      <c r="G29" s="220">
        <v>34</v>
      </c>
      <c r="H29" s="222" t="s">
        <v>229</v>
      </c>
      <c r="I29" s="220" t="s">
        <v>202</v>
      </c>
      <c r="J29" s="220">
        <v>6</v>
      </c>
      <c r="K29" s="220">
        <v>7</v>
      </c>
      <c r="L29" s="223">
        <v>2.9040847799910026</v>
      </c>
      <c r="M29" s="223">
        <v>2.3469717567785162</v>
      </c>
      <c r="N29" s="224">
        <v>1.0938075924498285</v>
      </c>
      <c r="O29" s="225">
        <v>37683256.719999999</v>
      </c>
      <c r="P29" s="225">
        <v>14257928.609999999</v>
      </c>
      <c r="Q29" s="226">
        <v>0</v>
      </c>
      <c r="R29" s="225">
        <v>19260429.52</v>
      </c>
      <c r="S29" s="227">
        <v>1856522.1600000001</v>
      </c>
      <c r="T29" s="228">
        <v>20.65</v>
      </c>
      <c r="U29" s="229">
        <v>9.33</v>
      </c>
      <c r="V29" s="230">
        <v>13.56</v>
      </c>
      <c r="W29" s="229">
        <v>3.29</v>
      </c>
      <c r="X29" s="231">
        <v>127</v>
      </c>
      <c r="Y29" s="232">
        <v>45</v>
      </c>
      <c r="Z29" s="232">
        <v>54</v>
      </c>
      <c r="AA29" s="232">
        <v>68</v>
      </c>
      <c r="AB29" s="232">
        <v>77</v>
      </c>
      <c r="AC29" s="233" t="s">
        <v>509</v>
      </c>
      <c r="AD29" s="234" t="s">
        <v>509</v>
      </c>
      <c r="AE29" s="235">
        <v>0</v>
      </c>
      <c r="AF29" s="236" t="s">
        <v>509</v>
      </c>
      <c r="AG29" s="236" t="s">
        <v>509</v>
      </c>
      <c r="AH29" s="234" t="s">
        <v>509</v>
      </c>
      <c r="AI29" s="234" t="s">
        <v>510</v>
      </c>
      <c r="AJ29" s="237">
        <v>5</v>
      </c>
      <c r="AK29" s="238" t="s">
        <v>521</v>
      </c>
      <c r="AL29" s="238" t="s">
        <v>525</v>
      </c>
      <c r="AM29" s="4" t="s">
        <v>509</v>
      </c>
      <c r="AV29" s="242"/>
    </row>
    <row r="30" spans="1:54" x14ac:dyDescent="0.4">
      <c r="A30" s="220">
        <v>25</v>
      </c>
      <c r="B30" s="220">
        <v>8</v>
      </c>
      <c r="C30" s="221" t="s">
        <v>127</v>
      </c>
      <c r="D30" s="220" t="s">
        <v>30</v>
      </c>
      <c r="E30" s="221" t="s">
        <v>397</v>
      </c>
      <c r="F30" s="220" t="s">
        <v>191</v>
      </c>
      <c r="G30" s="220">
        <v>20</v>
      </c>
      <c r="H30" s="222" t="s">
        <v>233</v>
      </c>
      <c r="I30" s="220" t="s">
        <v>206</v>
      </c>
      <c r="J30" s="220">
        <v>2</v>
      </c>
      <c r="K30" s="220">
        <v>2</v>
      </c>
      <c r="L30" s="223">
        <v>1.2999024965742163</v>
      </c>
      <c r="M30" s="223">
        <v>1.0807097439962072</v>
      </c>
      <c r="N30" s="224">
        <v>0.18218210031303633</v>
      </c>
      <c r="O30" s="225">
        <v>3255731.69</v>
      </c>
      <c r="P30" s="225">
        <v>2555838.96</v>
      </c>
      <c r="Q30" s="226">
        <v>2</v>
      </c>
      <c r="R30" s="225">
        <v>5311964</v>
      </c>
      <c r="S30" s="227">
        <v>-8878204.3599999994</v>
      </c>
      <c r="T30" s="228">
        <v>11.78</v>
      </c>
      <c r="U30" s="229">
        <v>8.57</v>
      </c>
      <c r="V30" s="230">
        <v>8.56</v>
      </c>
      <c r="W30" s="229">
        <v>-0.22</v>
      </c>
      <c r="X30" s="231">
        <v>179</v>
      </c>
      <c r="Y30" s="232">
        <v>26</v>
      </c>
      <c r="Z30" s="232">
        <v>49</v>
      </c>
      <c r="AA30" s="232">
        <v>78</v>
      </c>
      <c r="AB30" s="232">
        <v>59</v>
      </c>
      <c r="AC30" s="233" t="s">
        <v>509</v>
      </c>
      <c r="AD30" s="234" t="s">
        <v>509</v>
      </c>
      <c r="AE30" s="235">
        <v>1</v>
      </c>
      <c r="AF30" s="236" t="s">
        <v>509</v>
      </c>
      <c r="AG30" s="236" t="s">
        <v>509</v>
      </c>
      <c r="AH30" s="234" t="s">
        <v>509</v>
      </c>
      <c r="AI30" s="234" t="s">
        <v>509</v>
      </c>
      <c r="AJ30" s="237">
        <v>7</v>
      </c>
      <c r="AK30" s="238" t="s">
        <v>207</v>
      </c>
      <c r="AL30" s="238" t="s">
        <v>527</v>
      </c>
      <c r="AM30" s="4" t="s">
        <v>509</v>
      </c>
      <c r="AV30" s="242"/>
    </row>
    <row r="31" spans="1:54" x14ac:dyDescent="0.4">
      <c r="A31" s="220">
        <v>26</v>
      </c>
      <c r="B31" s="220">
        <v>8</v>
      </c>
      <c r="C31" s="221" t="s">
        <v>127</v>
      </c>
      <c r="D31" s="220" t="s">
        <v>31</v>
      </c>
      <c r="E31" s="221" t="s">
        <v>398</v>
      </c>
      <c r="F31" s="220" t="s">
        <v>191</v>
      </c>
      <c r="G31" s="220">
        <v>30</v>
      </c>
      <c r="H31" s="222" t="s">
        <v>230</v>
      </c>
      <c r="I31" s="220" t="s">
        <v>202</v>
      </c>
      <c r="J31" s="220">
        <v>5</v>
      </c>
      <c r="K31" s="220">
        <v>4</v>
      </c>
      <c r="L31" s="223">
        <v>3.1023027361104756</v>
      </c>
      <c r="M31" s="223">
        <v>2.8432590654686019</v>
      </c>
      <c r="N31" s="224">
        <v>0.96035134677889245</v>
      </c>
      <c r="O31" s="225">
        <v>21892999.210000001</v>
      </c>
      <c r="P31" s="225">
        <v>6312971.0800000001</v>
      </c>
      <c r="Q31" s="226">
        <v>0</v>
      </c>
      <c r="R31" s="225">
        <v>9209431.9199999999</v>
      </c>
      <c r="S31" s="227">
        <v>-412893.88000000082</v>
      </c>
      <c r="T31" s="228">
        <v>16.170000000000002</v>
      </c>
      <c r="U31" s="229">
        <v>6.24</v>
      </c>
      <c r="V31" s="230">
        <v>10.93</v>
      </c>
      <c r="W31" s="229">
        <v>0.73</v>
      </c>
      <c r="X31" s="231">
        <v>102</v>
      </c>
      <c r="Y31" s="232">
        <v>28</v>
      </c>
      <c r="Z31" s="232">
        <v>58</v>
      </c>
      <c r="AA31" s="232">
        <v>90</v>
      </c>
      <c r="AB31" s="232">
        <v>76</v>
      </c>
      <c r="AC31" s="233" t="s">
        <v>509</v>
      </c>
      <c r="AD31" s="234" t="s">
        <v>509</v>
      </c>
      <c r="AE31" s="235">
        <v>0</v>
      </c>
      <c r="AF31" s="236" t="s">
        <v>509</v>
      </c>
      <c r="AG31" s="236" t="s">
        <v>509</v>
      </c>
      <c r="AH31" s="234" t="s">
        <v>509</v>
      </c>
      <c r="AI31" s="234" t="s">
        <v>510</v>
      </c>
      <c r="AJ31" s="237">
        <v>5</v>
      </c>
      <c r="AK31" s="238" t="s">
        <v>521</v>
      </c>
      <c r="AL31" s="238" t="s">
        <v>525</v>
      </c>
      <c r="AM31" s="4" t="s">
        <v>509</v>
      </c>
      <c r="AV31" s="242"/>
    </row>
    <row r="32" spans="1:54" x14ac:dyDescent="0.4">
      <c r="A32" s="220">
        <v>27</v>
      </c>
      <c r="B32" s="220">
        <v>8</v>
      </c>
      <c r="C32" s="221" t="s">
        <v>127</v>
      </c>
      <c r="D32" s="220" t="s">
        <v>32</v>
      </c>
      <c r="E32" s="221" t="s">
        <v>399</v>
      </c>
      <c r="F32" s="220" t="s">
        <v>191</v>
      </c>
      <c r="G32" s="220">
        <v>35</v>
      </c>
      <c r="H32" s="222" t="s">
        <v>230</v>
      </c>
      <c r="I32" s="220" t="s">
        <v>202</v>
      </c>
      <c r="J32" s="220">
        <v>5</v>
      </c>
      <c r="K32" s="220">
        <v>5</v>
      </c>
      <c r="L32" s="223">
        <v>3.8750995319534352</v>
      </c>
      <c r="M32" s="223">
        <v>3.5297188935078276</v>
      </c>
      <c r="N32" s="224">
        <v>0.90159256992141756</v>
      </c>
      <c r="O32" s="225">
        <v>33619199.409999996</v>
      </c>
      <c r="P32" s="225">
        <v>-233566.54</v>
      </c>
      <c r="Q32" s="226">
        <v>1</v>
      </c>
      <c r="R32" s="225">
        <v>4803182.93</v>
      </c>
      <c r="S32" s="227">
        <v>-1659029.6899999995</v>
      </c>
      <c r="T32" s="228">
        <v>7.43</v>
      </c>
      <c r="U32" s="229">
        <v>6.24</v>
      </c>
      <c r="V32" s="249">
        <v>-0.27</v>
      </c>
      <c r="W32" s="229">
        <v>0.73</v>
      </c>
      <c r="X32" s="231">
        <v>87</v>
      </c>
      <c r="Y32" s="232">
        <v>69</v>
      </c>
      <c r="Z32" s="232">
        <v>89</v>
      </c>
      <c r="AA32" s="232">
        <v>160</v>
      </c>
      <c r="AB32" s="232">
        <v>58</v>
      </c>
      <c r="AC32" s="233" t="s">
        <v>509</v>
      </c>
      <c r="AD32" s="234" t="s">
        <v>510</v>
      </c>
      <c r="AE32" s="235">
        <v>1</v>
      </c>
      <c r="AF32" s="236" t="s">
        <v>510</v>
      </c>
      <c r="AG32" s="236" t="s">
        <v>510</v>
      </c>
      <c r="AH32" s="234" t="s">
        <v>510</v>
      </c>
      <c r="AI32" s="234" t="s">
        <v>509</v>
      </c>
      <c r="AJ32" s="237">
        <v>3</v>
      </c>
      <c r="AK32" s="238" t="s">
        <v>513</v>
      </c>
      <c r="AL32" s="238" t="s">
        <v>514</v>
      </c>
      <c r="AM32" s="4" t="s">
        <v>510</v>
      </c>
      <c r="AV32" s="242"/>
    </row>
    <row r="33" spans="1:48" x14ac:dyDescent="0.4">
      <c r="A33" s="220">
        <v>28</v>
      </c>
      <c r="B33" s="220">
        <v>8</v>
      </c>
      <c r="C33" s="221" t="s">
        <v>127</v>
      </c>
      <c r="D33" s="220" t="s">
        <v>33</v>
      </c>
      <c r="E33" s="221" t="s">
        <v>400</v>
      </c>
      <c r="F33" s="220" t="s">
        <v>191</v>
      </c>
      <c r="G33" s="220">
        <v>120</v>
      </c>
      <c r="H33" s="222" t="s">
        <v>232</v>
      </c>
      <c r="I33" s="220" t="s">
        <v>204</v>
      </c>
      <c r="J33" s="220">
        <v>13</v>
      </c>
      <c r="K33" s="220">
        <v>10</v>
      </c>
      <c r="L33" s="223">
        <v>1.1905206488321902</v>
      </c>
      <c r="M33" s="223">
        <v>1.0617772197667543</v>
      </c>
      <c r="N33" s="224">
        <v>0.22665562442956838</v>
      </c>
      <c r="O33" s="225">
        <v>19897251.170000002</v>
      </c>
      <c r="P33" s="225">
        <v>20791585.670000002</v>
      </c>
      <c r="Q33" s="226">
        <v>2</v>
      </c>
      <c r="R33" s="225">
        <v>32823000.489999998</v>
      </c>
      <c r="S33" s="227">
        <v>-80765142.13000001</v>
      </c>
      <c r="T33" s="228">
        <v>13.69</v>
      </c>
      <c r="U33" s="229">
        <v>10.53</v>
      </c>
      <c r="V33" s="230">
        <v>7.52</v>
      </c>
      <c r="W33" s="229">
        <v>2.1</v>
      </c>
      <c r="X33" s="231">
        <v>213</v>
      </c>
      <c r="Y33" s="232">
        <v>56</v>
      </c>
      <c r="Z33" s="232">
        <v>60</v>
      </c>
      <c r="AA33" s="232">
        <v>135</v>
      </c>
      <c r="AB33" s="232">
        <v>47</v>
      </c>
      <c r="AC33" s="233" t="s">
        <v>509</v>
      </c>
      <c r="AD33" s="234" t="s">
        <v>509</v>
      </c>
      <c r="AE33" s="235">
        <v>0</v>
      </c>
      <c r="AF33" s="236" t="s">
        <v>509</v>
      </c>
      <c r="AG33" s="236" t="s">
        <v>509</v>
      </c>
      <c r="AH33" s="234" t="s">
        <v>510</v>
      </c>
      <c r="AI33" s="234" t="s">
        <v>509</v>
      </c>
      <c r="AJ33" s="237">
        <v>5</v>
      </c>
      <c r="AK33" s="238" t="s">
        <v>521</v>
      </c>
      <c r="AL33" s="238" t="s">
        <v>522</v>
      </c>
      <c r="AM33" s="4" t="s">
        <v>509</v>
      </c>
      <c r="AV33" s="242"/>
    </row>
    <row r="34" spans="1:48" x14ac:dyDescent="0.4">
      <c r="A34" s="220">
        <v>29</v>
      </c>
      <c r="B34" s="220">
        <v>8</v>
      </c>
      <c r="C34" s="221" t="s">
        <v>127</v>
      </c>
      <c r="D34" s="220" t="s">
        <v>34</v>
      </c>
      <c r="E34" s="221" t="s">
        <v>401</v>
      </c>
      <c r="F34" s="220" t="s">
        <v>191</v>
      </c>
      <c r="G34" s="220">
        <v>32</v>
      </c>
      <c r="H34" s="222" t="s">
        <v>230</v>
      </c>
      <c r="I34" s="220" t="s">
        <v>202</v>
      </c>
      <c r="J34" s="220">
        <v>5</v>
      </c>
      <c r="K34" s="220">
        <v>6</v>
      </c>
      <c r="L34" s="223">
        <v>1.6375317560098386</v>
      </c>
      <c r="M34" s="223">
        <v>1.4852953300268465</v>
      </c>
      <c r="N34" s="224">
        <v>0.60928960839295976</v>
      </c>
      <c r="O34" s="225">
        <v>11336276.16</v>
      </c>
      <c r="P34" s="225">
        <v>4526399.3499999996</v>
      </c>
      <c r="Q34" s="226">
        <v>1</v>
      </c>
      <c r="R34" s="225">
        <v>7498365.8799999999</v>
      </c>
      <c r="S34" s="227">
        <v>-6947420.0400000066</v>
      </c>
      <c r="T34" s="228">
        <v>12.52</v>
      </c>
      <c r="U34" s="229">
        <v>6.24</v>
      </c>
      <c r="V34" s="230">
        <v>7.9</v>
      </c>
      <c r="W34" s="229">
        <v>0.73</v>
      </c>
      <c r="X34" s="231">
        <v>257</v>
      </c>
      <c r="Y34" s="232">
        <v>40</v>
      </c>
      <c r="Z34" s="232">
        <v>51</v>
      </c>
      <c r="AA34" s="232">
        <v>114</v>
      </c>
      <c r="AB34" s="232">
        <v>59</v>
      </c>
      <c r="AC34" s="233" t="s">
        <v>509</v>
      </c>
      <c r="AD34" s="234" t="s">
        <v>509</v>
      </c>
      <c r="AE34" s="235">
        <v>0</v>
      </c>
      <c r="AF34" s="236" t="s">
        <v>509</v>
      </c>
      <c r="AG34" s="236" t="s">
        <v>509</v>
      </c>
      <c r="AH34" s="234" t="s">
        <v>509</v>
      </c>
      <c r="AI34" s="234" t="s">
        <v>509</v>
      </c>
      <c r="AJ34" s="237">
        <v>6</v>
      </c>
      <c r="AK34" s="238" t="s">
        <v>523</v>
      </c>
      <c r="AL34" s="238" t="s">
        <v>524</v>
      </c>
      <c r="AM34" s="4" t="s">
        <v>509</v>
      </c>
      <c r="AV34" s="242"/>
    </row>
    <row r="35" spans="1:48" x14ac:dyDescent="0.4">
      <c r="A35" s="220">
        <v>30</v>
      </c>
      <c r="B35" s="220">
        <v>8</v>
      </c>
      <c r="C35" s="221" t="s">
        <v>127</v>
      </c>
      <c r="D35" s="220" t="s">
        <v>35</v>
      </c>
      <c r="E35" s="221" t="s">
        <v>402</v>
      </c>
      <c r="F35" s="220" t="s">
        <v>191</v>
      </c>
      <c r="G35" s="220">
        <v>40</v>
      </c>
      <c r="H35" s="222" t="s">
        <v>230</v>
      </c>
      <c r="I35" s="220" t="s">
        <v>202</v>
      </c>
      <c r="J35" s="220">
        <v>5</v>
      </c>
      <c r="K35" s="220">
        <v>6</v>
      </c>
      <c r="L35" s="223">
        <v>1.6120892975249346</v>
      </c>
      <c r="M35" s="223">
        <v>1.4514031079402354</v>
      </c>
      <c r="N35" s="224">
        <v>0.23798353445515033</v>
      </c>
      <c r="O35" s="225">
        <v>13997394.869999999</v>
      </c>
      <c r="P35" s="225">
        <v>4626150.01</v>
      </c>
      <c r="Q35" s="226">
        <v>1</v>
      </c>
      <c r="R35" s="225">
        <v>7571259.9000000004</v>
      </c>
      <c r="S35" s="227">
        <v>-17425962.860000003</v>
      </c>
      <c r="T35" s="228">
        <v>10.61</v>
      </c>
      <c r="U35" s="229">
        <v>6.24</v>
      </c>
      <c r="V35" s="230">
        <v>7.59</v>
      </c>
      <c r="W35" s="229">
        <v>0.73</v>
      </c>
      <c r="X35" s="231">
        <v>220</v>
      </c>
      <c r="Y35" s="232">
        <v>70</v>
      </c>
      <c r="Z35" s="232">
        <v>80</v>
      </c>
      <c r="AA35" s="232">
        <v>96</v>
      </c>
      <c r="AB35" s="232">
        <v>75</v>
      </c>
      <c r="AC35" s="233" t="s">
        <v>509</v>
      </c>
      <c r="AD35" s="234" t="s">
        <v>509</v>
      </c>
      <c r="AE35" s="235">
        <v>0</v>
      </c>
      <c r="AF35" s="236" t="s">
        <v>510</v>
      </c>
      <c r="AG35" s="236" t="s">
        <v>510</v>
      </c>
      <c r="AH35" s="234" t="s">
        <v>509</v>
      </c>
      <c r="AI35" s="234" t="s">
        <v>510</v>
      </c>
      <c r="AJ35" s="237">
        <v>3</v>
      </c>
      <c r="AK35" s="238" t="s">
        <v>513</v>
      </c>
      <c r="AL35" s="238" t="s">
        <v>514</v>
      </c>
      <c r="AM35" s="4" t="s">
        <v>510</v>
      </c>
      <c r="AV35" s="242"/>
    </row>
    <row r="36" spans="1:48" x14ac:dyDescent="0.4">
      <c r="A36" s="220">
        <v>31</v>
      </c>
      <c r="B36" s="220">
        <v>8</v>
      </c>
      <c r="C36" s="221" t="s">
        <v>127</v>
      </c>
      <c r="D36" s="220" t="s">
        <v>36</v>
      </c>
      <c r="E36" s="221" t="s">
        <v>403</v>
      </c>
      <c r="F36" s="220" t="s">
        <v>191</v>
      </c>
      <c r="G36" s="220">
        <v>40</v>
      </c>
      <c r="H36" s="222" t="s">
        <v>229</v>
      </c>
      <c r="I36" s="220" t="s">
        <v>202</v>
      </c>
      <c r="J36" s="220">
        <v>6</v>
      </c>
      <c r="K36" s="220">
        <v>7</v>
      </c>
      <c r="L36" s="223">
        <v>1.1000710094540398</v>
      </c>
      <c r="M36" s="223">
        <v>0.96709077195555626</v>
      </c>
      <c r="N36" s="224">
        <v>0.25765407851957445</v>
      </c>
      <c r="O36" s="225">
        <v>3118414.76</v>
      </c>
      <c r="P36" s="225">
        <v>10128627.84</v>
      </c>
      <c r="Q36" s="226">
        <v>3</v>
      </c>
      <c r="R36" s="225">
        <v>15593230.279999999</v>
      </c>
      <c r="S36" s="227">
        <v>-23132998.170000002</v>
      </c>
      <c r="T36" s="228">
        <v>18.510000000000002</v>
      </c>
      <c r="U36" s="229">
        <v>9.33</v>
      </c>
      <c r="V36" s="230">
        <v>12.48</v>
      </c>
      <c r="W36" s="229">
        <v>3.29</v>
      </c>
      <c r="X36" s="231">
        <v>191</v>
      </c>
      <c r="Y36" s="232">
        <v>23</v>
      </c>
      <c r="Z36" s="232">
        <v>56</v>
      </c>
      <c r="AA36" s="232">
        <v>75</v>
      </c>
      <c r="AB36" s="232">
        <v>51</v>
      </c>
      <c r="AC36" s="233" t="s">
        <v>509</v>
      </c>
      <c r="AD36" s="234" t="s">
        <v>509</v>
      </c>
      <c r="AE36" s="235">
        <v>0</v>
      </c>
      <c r="AF36" s="236" t="s">
        <v>509</v>
      </c>
      <c r="AG36" s="236" t="s">
        <v>509</v>
      </c>
      <c r="AH36" s="234" t="s">
        <v>509</v>
      </c>
      <c r="AI36" s="234" t="s">
        <v>509</v>
      </c>
      <c r="AJ36" s="237">
        <v>6</v>
      </c>
      <c r="AK36" s="238" t="s">
        <v>523</v>
      </c>
      <c r="AL36" s="238" t="s">
        <v>528</v>
      </c>
      <c r="AM36" s="4" t="s">
        <v>509</v>
      </c>
      <c r="AV36" s="242"/>
    </row>
    <row r="37" spans="1:48" x14ac:dyDescent="0.4">
      <c r="A37" s="220">
        <v>32</v>
      </c>
      <c r="B37" s="220">
        <v>8</v>
      </c>
      <c r="C37" s="221" t="s">
        <v>127</v>
      </c>
      <c r="D37" s="220" t="s">
        <v>73</v>
      </c>
      <c r="E37" s="221" t="s">
        <v>404</v>
      </c>
      <c r="F37" s="220" t="s">
        <v>191</v>
      </c>
      <c r="G37" s="220">
        <v>60</v>
      </c>
      <c r="H37" s="222" t="s">
        <v>235</v>
      </c>
      <c r="I37" s="220" t="s">
        <v>204</v>
      </c>
      <c r="J37" s="220">
        <v>12</v>
      </c>
      <c r="K37" s="220">
        <v>8</v>
      </c>
      <c r="L37" s="223">
        <v>1.5221431661583327</v>
      </c>
      <c r="M37" s="223">
        <v>1.4011377303961059</v>
      </c>
      <c r="N37" s="224">
        <v>0.53029216975106508</v>
      </c>
      <c r="O37" s="225">
        <v>26922784.170000002</v>
      </c>
      <c r="P37" s="225">
        <v>12048670.050000001</v>
      </c>
      <c r="Q37" s="226">
        <v>1</v>
      </c>
      <c r="R37" s="225">
        <v>17375865.73</v>
      </c>
      <c r="S37" s="227">
        <v>-24219109.539999988</v>
      </c>
      <c r="T37" s="228">
        <v>12.73</v>
      </c>
      <c r="U37" s="229">
        <v>9.81</v>
      </c>
      <c r="V37" s="230">
        <v>9.58</v>
      </c>
      <c r="W37" s="229">
        <v>1.53</v>
      </c>
      <c r="X37" s="231">
        <v>293</v>
      </c>
      <c r="Y37" s="232">
        <v>73</v>
      </c>
      <c r="Z37" s="232">
        <v>105</v>
      </c>
      <c r="AA37" s="232">
        <v>76</v>
      </c>
      <c r="AB37" s="232">
        <v>51</v>
      </c>
      <c r="AC37" s="233" t="s">
        <v>509</v>
      </c>
      <c r="AD37" s="234" t="s">
        <v>509</v>
      </c>
      <c r="AE37" s="235">
        <v>0</v>
      </c>
      <c r="AF37" s="236" t="s">
        <v>510</v>
      </c>
      <c r="AG37" s="236" t="s">
        <v>510</v>
      </c>
      <c r="AH37" s="234" t="s">
        <v>509</v>
      </c>
      <c r="AI37" s="234" t="s">
        <v>509</v>
      </c>
      <c r="AJ37" s="237">
        <v>4</v>
      </c>
      <c r="AK37" s="238" t="s">
        <v>511</v>
      </c>
      <c r="AL37" s="238" t="s">
        <v>518</v>
      </c>
      <c r="AM37" s="4" t="s">
        <v>510</v>
      </c>
      <c r="AV37" s="242"/>
    </row>
    <row r="38" spans="1:48" x14ac:dyDescent="0.4">
      <c r="A38" s="220">
        <v>33</v>
      </c>
      <c r="B38" s="220">
        <v>8</v>
      </c>
      <c r="C38" s="221" t="s">
        <v>127</v>
      </c>
      <c r="D38" s="220" t="s">
        <v>77</v>
      </c>
      <c r="E38" s="221" t="s">
        <v>405</v>
      </c>
      <c r="F38" s="220" t="s">
        <v>191</v>
      </c>
      <c r="G38" s="220">
        <v>32</v>
      </c>
      <c r="H38" s="222" t="s">
        <v>229</v>
      </c>
      <c r="I38" s="220" t="s">
        <v>202</v>
      </c>
      <c r="J38" s="220">
        <v>6</v>
      </c>
      <c r="K38" s="220">
        <v>6</v>
      </c>
      <c r="L38" s="223">
        <v>4.3616710037046342</v>
      </c>
      <c r="M38" s="223">
        <v>4.0455583871188248</v>
      </c>
      <c r="N38" s="224">
        <v>2.6691485176798264</v>
      </c>
      <c r="O38" s="225">
        <v>40608028.219999999</v>
      </c>
      <c r="P38" s="225">
        <v>-6375066.6799999997</v>
      </c>
      <c r="Q38" s="226">
        <v>1</v>
      </c>
      <c r="R38" s="225">
        <v>-1469811.89</v>
      </c>
      <c r="S38" s="227">
        <v>20162838.670000002</v>
      </c>
      <c r="T38" s="228">
        <v>-2.2400000000000002</v>
      </c>
      <c r="U38" s="229">
        <v>9.33</v>
      </c>
      <c r="V38" s="249">
        <v>-6.04</v>
      </c>
      <c r="W38" s="229">
        <v>3.29</v>
      </c>
      <c r="X38" s="231">
        <v>104</v>
      </c>
      <c r="Y38" s="232">
        <v>60</v>
      </c>
      <c r="Z38" s="232">
        <v>55</v>
      </c>
      <c r="AA38" s="232">
        <v>72</v>
      </c>
      <c r="AB38" s="232">
        <v>52</v>
      </c>
      <c r="AC38" s="233" t="s">
        <v>510</v>
      </c>
      <c r="AD38" s="234" t="s">
        <v>510</v>
      </c>
      <c r="AE38" s="235">
        <v>0</v>
      </c>
      <c r="AF38" s="236" t="s">
        <v>509</v>
      </c>
      <c r="AG38" s="236" t="s">
        <v>509</v>
      </c>
      <c r="AH38" s="234" t="s">
        <v>509</v>
      </c>
      <c r="AI38" s="234" t="s">
        <v>509</v>
      </c>
      <c r="AJ38" s="237">
        <v>4</v>
      </c>
      <c r="AK38" s="238" t="s">
        <v>511</v>
      </c>
      <c r="AL38" s="238" t="s">
        <v>518</v>
      </c>
      <c r="AM38" s="4" t="s">
        <v>510</v>
      </c>
      <c r="AV38" s="242"/>
    </row>
    <row r="39" spans="1:48" x14ac:dyDescent="0.4">
      <c r="A39" s="220">
        <v>34</v>
      </c>
      <c r="B39" s="220">
        <v>8</v>
      </c>
      <c r="C39" s="221" t="s">
        <v>127</v>
      </c>
      <c r="D39" s="220" t="s">
        <v>86</v>
      </c>
      <c r="E39" s="221" t="s">
        <v>406</v>
      </c>
      <c r="F39" s="220" t="s">
        <v>191</v>
      </c>
      <c r="G39" s="220">
        <v>30</v>
      </c>
      <c r="H39" s="222" t="s">
        <v>230</v>
      </c>
      <c r="I39" s="220" t="s">
        <v>202</v>
      </c>
      <c r="J39" s="220">
        <v>5</v>
      </c>
      <c r="K39" s="220">
        <v>3</v>
      </c>
      <c r="L39" s="223">
        <v>1.988719586776482</v>
      </c>
      <c r="M39" s="223">
        <v>1.6494736639794989</v>
      </c>
      <c r="N39" s="224">
        <v>0.60405086394745688</v>
      </c>
      <c r="O39" s="225">
        <v>12943731.34</v>
      </c>
      <c r="P39" s="225">
        <v>-2992282.53</v>
      </c>
      <c r="Q39" s="226">
        <v>2</v>
      </c>
      <c r="R39" s="225">
        <v>1371886.38</v>
      </c>
      <c r="S39" s="227">
        <v>-5183531.6199999982</v>
      </c>
      <c r="T39" s="228">
        <v>2.98</v>
      </c>
      <c r="U39" s="229">
        <v>6.24</v>
      </c>
      <c r="V39" s="249">
        <v>-4.1100000000000003</v>
      </c>
      <c r="W39" s="229">
        <v>0.73</v>
      </c>
      <c r="X39" s="231">
        <v>177</v>
      </c>
      <c r="Y39" s="232">
        <v>39</v>
      </c>
      <c r="Z39" s="232">
        <v>155</v>
      </c>
      <c r="AA39" s="232">
        <v>90</v>
      </c>
      <c r="AB39" s="232">
        <v>101</v>
      </c>
      <c r="AC39" s="233" t="s">
        <v>510</v>
      </c>
      <c r="AD39" s="234" t="s">
        <v>510</v>
      </c>
      <c r="AE39" s="235">
        <v>1</v>
      </c>
      <c r="AF39" s="236" t="s">
        <v>509</v>
      </c>
      <c r="AG39" s="236" t="s">
        <v>510</v>
      </c>
      <c r="AH39" s="234" t="s">
        <v>509</v>
      </c>
      <c r="AI39" s="234" t="s">
        <v>510</v>
      </c>
      <c r="AJ39" s="237">
        <v>3</v>
      </c>
      <c r="AK39" s="238" t="s">
        <v>513</v>
      </c>
      <c r="AL39" s="238" t="s">
        <v>529</v>
      </c>
      <c r="AM39" s="4" t="s">
        <v>510</v>
      </c>
      <c r="AV39" s="242"/>
    </row>
    <row r="40" spans="1:48" x14ac:dyDescent="0.4">
      <c r="A40" s="220">
        <v>35</v>
      </c>
      <c r="B40" s="220">
        <v>8</v>
      </c>
      <c r="C40" s="221" t="s">
        <v>152</v>
      </c>
      <c r="D40" s="220" t="s">
        <v>4</v>
      </c>
      <c r="E40" s="221" t="s">
        <v>407</v>
      </c>
      <c r="F40" s="220" t="s">
        <v>190</v>
      </c>
      <c r="G40" s="220">
        <v>907</v>
      </c>
      <c r="H40" s="222" t="s">
        <v>236</v>
      </c>
      <c r="I40" s="220" t="s">
        <v>207</v>
      </c>
      <c r="J40" s="220">
        <v>19</v>
      </c>
      <c r="K40" s="220">
        <v>14</v>
      </c>
      <c r="L40" s="223">
        <v>5.2410532197144262</v>
      </c>
      <c r="M40" s="223">
        <v>4.812420453633564</v>
      </c>
      <c r="N40" s="224">
        <v>0.64911621323490032</v>
      </c>
      <c r="O40" s="225">
        <v>1172567359.6199999</v>
      </c>
      <c r="P40" s="225">
        <v>579151490.90999997</v>
      </c>
      <c r="Q40" s="226">
        <v>1</v>
      </c>
      <c r="R40" s="225">
        <v>639897822.44000006</v>
      </c>
      <c r="S40" s="227">
        <v>-98010785.23999998</v>
      </c>
      <c r="T40" s="228">
        <v>28.55</v>
      </c>
      <c r="U40" s="229">
        <v>13.36</v>
      </c>
      <c r="V40" s="230">
        <v>22.26</v>
      </c>
      <c r="W40" s="229">
        <v>4.01</v>
      </c>
      <c r="X40" s="231">
        <v>89</v>
      </c>
      <c r="Y40" s="232">
        <v>126</v>
      </c>
      <c r="Z40" s="232">
        <v>59</v>
      </c>
      <c r="AA40" s="232">
        <v>76</v>
      </c>
      <c r="AB40" s="232">
        <v>50</v>
      </c>
      <c r="AC40" s="233" t="s">
        <v>509</v>
      </c>
      <c r="AD40" s="234" t="s">
        <v>509</v>
      </c>
      <c r="AE40" s="235">
        <v>1</v>
      </c>
      <c r="AF40" s="236" t="s">
        <v>510</v>
      </c>
      <c r="AG40" s="236" t="s">
        <v>509</v>
      </c>
      <c r="AH40" s="234" t="s">
        <v>509</v>
      </c>
      <c r="AI40" s="234" t="s">
        <v>509</v>
      </c>
      <c r="AJ40" s="237">
        <v>6</v>
      </c>
      <c r="AK40" s="238" t="s">
        <v>523</v>
      </c>
      <c r="AL40" s="238" t="s">
        <v>524</v>
      </c>
      <c r="AM40" s="4" t="s">
        <v>509</v>
      </c>
      <c r="AV40" s="242"/>
    </row>
    <row r="41" spans="1:48" x14ac:dyDescent="0.4">
      <c r="A41" s="220">
        <v>36</v>
      </c>
      <c r="B41" s="220">
        <v>8</v>
      </c>
      <c r="C41" s="221" t="s">
        <v>152</v>
      </c>
      <c r="D41" s="220" t="s">
        <v>48</v>
      </c>
      <c r="E41" s="221" t="s">
        <v>408</v>
      </c>
      <c r="F41" s="220" t="s">
        <v>191</v>
      </c>
      <c r="G41" s="220">
        <v>40</v>
      </c>
      <c r="H41" s="222" t="s">
        <v>229</v>
      </c>
      <c r="I41" s="220" t="s">
        <v>202</v>
      </c>
      <c r="J41" s="220">
        <v>6</v>
      </c>
      <c r="K41" s="220">
        <v>6</v>
      </c>
      <c r="L41" s="223">
        <v>6.8366818082305736</v>
      </c>
      <c r="M41" s="223">
        <v>6.514528386580789</v>
      </c>
      <c r="N41" s="224">
        <v>4.7560426051294584</v>
      </c>
      <c r="O41" s="225">
        <v>66269126.329999998</v>
      </c>
      <c r="P41" s="225">
        <v>13664522.039999999</v>
      </c>
      <c r="Q41" s="226">
        <v>0</v>
      </c>
      <c r="R41" s="225">
        <v>17814863.34</v>
      </c>
      <c r="S41" s="227">
        <v>42645748.060000002</v>
      </c>
      <c r="T41" s="228">
        <v>19.98</v>
      </c>
      <c r="U41" s="229">
        <v>9.33</v>
      </c>
      <c r="V41" s="230">
        <v>12.27</v>
      </c>
      <c r="W41" s="229">
        <v>3.29</v>
      </c>
      <c r="X41" s="231">
        <v>58</v>
      </c>
      <c r="Y41" s="232">
        <v>32</v>
      </c>
      <c r="Z41" s="232">
        <v>51</v>
      </c>
      <c r="AA41" s="232">
        <v>85</v>
      </c>
      <c r="AB41" s="232">
        <v>59</v>
      </c>
      <c r="AC41" s="233" t="s">
        <v>509</v>
      </c>
      <c r="AD41" s="234" t="s">
        <v>509</v>
      </c>
      <c r="AE41" s="235">
        <v>1</v>
      </c>
      <c r="AF41" s="236" t="s">
        <v>509</v>
      </c>
      <c r="AG41" s="236" t="s">
        <v>509</v>
      </c>
      <c r="AH41" s="234" t="s">
        <v>509</v>
      </c>
      <c r="AI41" s="234" t="s">
        <v>509</v>
      </c>
      <c r="AJ41" s="237">
        <v>7</v>
      </c>
      <c r="AK41" s="238" t="s">
        <v>207</v>
      </c>
      <c r="AL41" s="238" t="s">
        <v>530</v>
      </c>
      <c r="AM41" s="4" t="s">
        <v>509</v>
      </c>
      <c r="AV41" s="242"/>
    </row>
    <row r="42" spans="1:48" x14ac:dyDescent="0.4">
      <c r="A42" s="220">
        <v>37</v>
      </c>
      <c r="B42" s="220">
        <v>8</v>
      </c>
      <c r="C42" s="221" t="s">
        <v>152</v>
      </c>
      <c r="D42" s="220" t="s">
        <v>49</v>
      </c>
      <c r="E42" s="221" t="s">
        <v>409</v>
      </c>
      <c r="F42" s="220" t="s">
        <v>191</v>
      </c>
      <c r="G42" s="220">
        <v>39</v>
      </c>
      <c r="H42" s="222" t="s">
        <v>230</v>
      </c>
      <c r="I42" s="220" t="s">
        <v>202</v>
      </c>
      <c r="J42" s="220">
        <v>5</v>
      </c>
      <c r="K42" s="220">
        <v>4</v>
      </c>
      <c r="L42" s="223">
        <v>5.7901262671600353</v>
      </c>
      <c r="M42" s="223">
        <v>5.5040338009594034</v>
      </c>
      <c r="N42" s="224">
        <v>3.2082705162870195</v>
      </c>
      <c r="O42" s="225">
        <v>35667129.439999998</v>
      </c>
      <c r="P42" s="225">
        <v>6492710.5800000001</v>
      </c>
      <c r="Q42" s="226">
        <v>0</v>
      </c>
      <c r="R42" s="225">
        <v>9249505.6500000004</v>
      </c>
      <c r="S42" s="227">
        <v>16442712.77</v>
      </c>
      <c r="T42" s="228">
        <v>14.17</v>
      </c>
      <c r="U42" s="229">
        <v>6.24</v>
      </c>
      <c r="V42" s="230">
        <v>10.07</v>
      </c>
      <c r="W42" s="229">
        <v>0.73</v>
      </c>
      <c r="X42" s="231">
        <v>95</v>
      </c>
      <c r="Y42" s="232">
        <v>37</v>
      </c>
      <c r="Z42" s="232">
        <v>37</v>
      </c>
      <c r="AA42" s="232">
        <v>101</v>
      </c>
      <c r="AB42" s="232">
        <v>53</v>
      </c>
      <c r="AC42" s="233" t="s">
        <v>509</v>
      </c>
      <c r="AD42" s="234" t="s">
        <v>509</v>
      </c>
      <c r="AE42" s="235">
        <v>0</v>
      </c>
      <c r="AF42" s="236" t="s">
        <v>509</v>
      </c>
      <c r="AG42" s="236" t="s">
        <v>509</v>
      </c>
      <c r="AH42" s="234" t="s">
        <v>509</v>
      </c>
      <c r="AI42" s="234" t="s">
        <v>509</v>
      </c>
      <c r="AJ42" s="237">
        <v>6</v>
      </c>
      <c r="AK42" s="238" t="s">
        <v>523</v>
      </c>
      <c r="AL42" s="238" t="s">
        <v>531</v>
      </c>
      <c r="AM42" s="4" t="s">
        <v>509</v>
      </c>
      <c r="AV42" s="242"/>
    </row>
    <row r="43" spans="1:48" x14ac:dyDescent="0.4">
      <c r="A43" s="220">
        <v>38</v>
      </c>
      <c r="B43" s="220">
        <v>8</v>
      </c>
      <c r="C43" s="221" t="s">
        <v>152</v>
      </c>
      <c r="D43" s="220" t="s">
        <v>50</v>
      </c>
      <c r="E43" s="221" t="s">
        <v>410</v>
      </c>
      <c r="F43" s="220" t="s">
        <v>191</v>
      </c>
      <c r="G43" s="220">
        <v>90</v>
      </c>
      <c r="H43" s="222" t="s">
        <v>231</v>
      </c>
      <c r="I43" s="220" t="s">
        <v>203</v>
      </c>
      <c r="J43" s="220">
        <v>10</v>
      </c>
      <c r="K43" s="220">
        <v>9</v>
      </c>
      <c r="L43" s="223">
        <v>2.4604329047120972</v>
      </c>
      <c r="M43" s="223">
        <v>2.056409529269946</v>
      </c>
      <c r="N43" s="224">
        <v>0.49816961482875738</v>
      </c>
      <c r="O43" s="225">
        <v>73643464.400000006</v>
      </c>
      <c r="P43" s="225">
        <v>85376164.409999996</v>
      </c>
      <c r="Q43" s="226">
        <v>1</v>
      </c>
      <c r="R43" s="225">
        <v>92725954.129999995</v>
      </c>
      <c r="S43" s="227">
        <v>-25305187.239999998</v>
      </c>
      <c r="T43" s="228">
        <v>48.31</v>
      </c>
      <c r="U43" s="229">
        <v>6.01</v>
      </c>
      <c r="V43" s="230">
        <v>39.4</v>
      </c>
      <c r="W43" s="229">
        <v>1.66</v>
      </c>
      <c r="X43" s="231">
        <v>180</v>
      </c>
      <c r="Y43" s="232">
        <v>60</v>
      </c>
      <c r="Z43" s="232">
        <v>53</v>
      </c>
      <c r="AA43" s="232">
        <v>102</v>
      </c>
      <c r="AB43" s="232">
        <v>57</v>
      </c>
      <c r="AC43" s="233" t="s">
        <v>509</v>
      </c>
      <c r="AD43" s="234" t="s">
        <v>509</v>
      </c>
      <c r="AE43" s="235">
        <v>1</v>
      </c>
      <c r="AF43" s="236" t="s">
        <v>509</v>
      </c>
      <c r="AG43" s="236" t="s">
        <v>509</v>
      </c>
      <c r="AH43" s="234" t="s">
        <v>509</v>
      </c>
      <c r="AI43" s="234" t="s">
        <v>509</v>
      </c>
      <c r="AJ43" s="237">
        <v>7</v>
      </c>
      <c r="AK43" s="238" t="s">
        <v>207</v>
      </c>
      <c r="AL43" s="238" t="s">
        <v>532</v>
      </c>
      <c r="AM43" s="4" t="s">
        <v>509</v>
      </c>
      <c r="AV43" s="242"/>
    </row>
    <row r="44" spans="1:48" x14ac:dyDescent="0.4">
      <c r="A44" s="220">
        <v>39</v>
      </c>
      <c r="B44" s="220">
        <v>8</v>
      </c>
      <c r="C44" s="221" t="s">
        <v>152</v>
      </c>
      <c r="D44" s="220" t="s">
        <v>51</v>
      </c>
      <c r="E44" s="221" t="s">
        <v>411</v>
      </c>
      <c r="F44" s="220" t="s">
        <v>191</v>
      </c>
      <c r="G44" s="220">
        <v>107</v>
      </c>
      <c r="H44" s="222" t="s">
        <v>232</v>
      </c>
      <c r="I44" s="220" t="s">
        <v>204</v>
      </c>
      <c r="J44" s="220">
        <v>13</v>
      </c>
      <c r="K44" s="220">
        <v>9</v>
      </c>
      <c r="L44" s="223">
        <v>2.7839062330744309</v>
      </c>
      <c r="M44" s="223">
        <v>2.5085113118679772</v>
      </c>
      <c r="N44" s="224">
        <v>0.8</v>
      </c>
      <c r="O44" s="225">
        <v>46250229.670000002</v>
      </c>
      <c r="P44" s="225">
        <v>8068089.8899999997</v>
      </c>
      <c r="Q44" s="226">
        <v>1</v>
      </c>
      <c r="R44" s="225">
        <v>14857485.17</v>
      </c>
      <c r="S44" s="227">
        <v>-5258605.1900000013</v>
      </c>
      <c r="T44" s="228">
        <v>10.28</v>
      </c>
      <c r="U44" s="229">
        <v>10.53</v>
      </c>
      <c r="V44" s="230">
        <v>6.4</v>
      </c>
      <c r="W44" s="229">
        <v>2.1</v>
      </c>
      <c r="X44" s="231">
        <v>113</v>
      </c>
      <c r="Y44" s="232">
        <v>43</v>
      </c>
      <c r="Z44" s="232">
        <v>34</v>
      </c>
      <c r="AA44" s="232">
        <v>75</v>
      </c>
      <c r="AB44" s="232">
        <v>50</v>
      </c>
      <c r="AC44" s="233" t="s">
        <v>510</v>
      </c>
      <c r="AD44" s="234" t="s">
        <v>509</v>
      </c>
      <c r="AE44" s="235">
        <v>0</v>
      </c>
      <c r="AF44" s="236" t="s">
        <v>509</v>
      </c>
      <c r="AG44" s="236" t="s">
        <v>509</v>
      </c>
      <c r="AH44" s="234" t="s">
        <v>509</v>
      </c>
      <c r="AI44" s="234" t="s">
        <v>509</v>
      </c>
      <c r="AJ44" s="237">
        <v>5</v>
      </c>
      <c r="AK44" s="238" t="s">
        <v>521</v>
      </c>
      <c r="AL44" s="238" t="s">
        <v>526</v>
      </c>
      <c r="AM44" s="4" t="s">
        <v>509</v>
      </c>
      <c r="AV44" s="242"/>
    </row>
    <row r="45" spans="1:48" x14ac:dyDescent="0.4">
      <c r="A45" s="220">
        <v>40</v>
      </c>
      <c r="B45" s="220">
        <v>8</v>
      </c>
      <c r="C45" s="221" t="s">
        <v>152</v>
      </c>
      <c r="D45" s="220" t="s">
        <v>52</v>
      </c>
      <c r="E45" s="221" t="s">
        <v>412</v>
      </c>
      <c r="F45" s="220" t="s">
        <v>191</v>
      </c>
      <c r="G45" s="220">
        <v>43</v>
      </c>
      <c r="H45" s="222" t="s">
        <v>229</v>
      </c>
      <c r="I45" s="220" t="s">
        <v>202</v>
      </c>
      <c r="J45" s="220">
        <v>6</v>
      </c>
      <c r="K45" s="220">
        <v>6</v>
      </c>
      <c r="L45" s="223">
        <v>2.9889631376978354</v>
      </c>
      <c r="M45" s="223">
        <v>2.6395015494525857</v>
      </c>
      <c r="N45" s="224">
        <v>0.62164777185928966</v>
      </c>
      <c r="O45" s="225">
        <v>25423571.27</v>
      </c>
      <c r="P45" s="225">
        <v>1036341.13</v>
      </c>
      <c r="Q45" s="226">
        <v>1</v>
      </c>
      <c r="R45" s="225">
        <v>6943898.3899999997</v>
      </c>
      <c r="S45" s="227">
        <v>-4836220.7699999996</v>
      </c>
      <c r="T45" s="228">
        <v>8.02</v>
      </c>
      <c r="U45" s="229">
        <v>9.33</v>
      </c>
      <c r="V45" s="230">
        <v>1.21</v>
      </c>
      <c r="W45" s="229">
        <v>3.29</v>
      </c>
      <c r="X45" s="231">
        <v>69</v>
      </c>
      <c r="Y45" s="232">
        <v>40</v>
      </c>
      <c r="Z45" s="232">
        <v>51</v>
      </c>
      <c r="AA45" s="232">
        <v>112</v>
      </c>
      <c r="AB45" s="232">
        <v>53</v>
      </c>
      <c r="AC45" s="233" t="s">
        <v>510</v>
      </c>
      <c r="AD45" s="234" t="s">
        <v>510</v>
      </c>
      <c r="AE45" s="235">
        <v>1</v>
      </c>
      <c r="AF45" s="236" t="s">
        <v>509</v>
      </c>
      <c r="AG45" s="236" t="s">
        <v>509</v>
      </c>
      <c r="AH45" s="234" t="s">
        <v>509</v>
      </c>
      <c r="AI45" s="234" t="s">
        <v>509</v>
      </c>
      <c r="AJ45" s="237">
        <v>5</v>
      </c>
      <c r="AK45" s="238" t="s">
        <v>521</v>
      </c>
      <c r="AL45" s="238" t="s">
        <v>526</v>
      </c>
      <c r="AM45" s="4" t="s">
        <v>509</v>
      </c>
      <c r="AV45" s="242"/>
    </row>
    <row r="46" spans="1:48" x14ac:dyDescent="0.4">
      <c r="A46" s="220">
        <v>41</v>
      </c>
      <c r="B46" s="220">
        <v>8</v>
      </c>
      <c r="C46" s="221" t="s">
        <v>152</v>
      </c>
      <c r="D46" s="220" t="s">
        <v>53</v>
      </c>
      <c r="E46" s="221" t="s">
        <v>413</v>
      </c>
      <c r="F46" s="220" t="s">
        <v>191</v>
      </c>
      <c r="G46" s="220">
        <v>15</v>
      </c>
      <c r="H46" s="222" t="s">
        <v>233</v>
      </c>
      <c r="I46" s="220" t="s">
        <v>206</v>
      </c>
      <c r="J46" s="220">
        <v>2</v>
      </c>
      <c r="K46" s="220">
        <v>1</v>
      </c>
      <c r="L46" s="223">
        <v>3.2452365524451978</v>
      </c>
      <c r="M46" s="223">
        <v>3.0364933661659044</v>
      </c>
      <c r="N46" s="224">
        <v>1.6332551238651121</v>
      </c>
      <c r="O46" s="225">
        <v>13345923.029999999</v>
      </c>
      <c r="P46" s="225">
        <v>-6127522.7599999998</v>
      </c>
      <c r="Q46" s="226">
        <v>1</v>
      </c>
      <c r="R46" s="225">
        <v>-3395936.07</v>
      </c>
      <c r="S46" s="227">
        <v>3695635.2899999991</v>
      </c>
      <c r="T46" s="228">
        <v>-9.8800000000000008</v>
      </c>
      <c r="U46" s="229">
        <v>8.57</v>
      </c>
      <c r="V46" s="230">
        <v>-18.46</v>
      </c>
      <c r="W46" s="229">
        <v>-0.22</v>
      </c>
      <c r="X46" s="231">
        <v>75</v>
      </c>
      <c r="Y46" s="232">
        <v>28</v>
      </c>
      <c r="Z46" s="232">
        <v>53</v>
      </c>
      <c r="AA46" s="232">
        <v>112</v>
      </c>
      <c r="AB46" s="232">
        <v>57</v>
      </c>
      <c r="AC46" s="233" t="s">
        <v>510</v>
      </c>
      <c r="AD46" s="234" t="s">
        <v>510</v>
      </c>
      <c r="AE46" s="235">
        <v>1</v>
      </c>
      <c r="AF46" s="236" t="s">
        <v>509</v>
      </c>
      <c r="AG46" s="236" t="s">
        <v>509</v>
      </c>
      <c r="AH46" s="234" t="s">
        <v>509</v>
      </c>
      <c r="AI46" s="234" t="s">
        <v>509</v>
      </c>
      <c r="AJ46" s="237">
        <v>5</v>
      </c>
      <c r="AK46" s="238" t="s">
        <v>521</v>
      </c>
      <c r="AL46" s="238" t="s">
        <v>526</v>
      </c>
      <c r="AM46" s="4" t="s">
        <v>509</v>
      </c>
      <c r="AV46" s="242"/>
    </row>
    <row r="47" spans="1:48" x14ac:dyDescent="0.4">
      <c r="A47" s="220">
        <v>42</v>
      </c>
      <c r="B47" s="220">
        <v>8</v>
      </c>
      <c r="C47" s="221" t="s">
        <v>152</v>
      </c>
      <c r="D47" s="220" t="s">
        <v>54</v>
      </c>
      <c r="E47" s="221" t="s">
        <v>414</v>
      </c>
      <c r="F47" s="220" t="s">
        <v>192</v>
      </c>
      <c r="G47" s="220">
        <v>264</v>
      </c>
      <c r="H47" s="222" t="s">
        <v>237</v>
      </c>
      <c r="I47" s="220" t="s">
        <v>208</v>
      </c>
      <c r="J47" s="220">
        <v>15</v>
      </c>
      <c r="K47" s="220">
        <v>12</v>
      </c>
      <c r="L47" s="223">
        <v>3.8636984628264286</v>
      </c>
      <c r="M47" s="223">
        <v>3.5808795772607143</v>
      </c>
      <c r="N47" s="224">
        <v>0.68220818857101995</v>
      </c>
      <c r="O47" s="225">
        <v>209660550.75</v>
      </c>
      <c r="P47" s="225">
        <v>123339071.5</v>
      </c>
      <c r="Q47" s="226">
        <v>1</v>
      </c>
      <c r="R47" s="225">
        <v>151647609.28</v>
      </c>
      <c r="S47" s="227">
        <v>-23267557.940000005</v>
      </c>
      <c r="T47" s="228">
        <v>28.75</v>
      </c>
      <c r="U47" s="229">
        <v>16.16</v>
      </c>
      <c r="V47" s="230">
        <v>22.14</v>
      </c>
      <c r="W47" s="229">
        <v>4.5599999999999996</v>
      </c>
      <c r="X47" s="231">
        <v>59</v>
      </c>
      <c r="Y47" s="232">
        <v>57</v>
      </c>
      <c r="Z47" s="232">
        <v>57</v>
      </c>
      <c r="AA47" s="232">
        <v>98</v>
      </c>
      <c r="AB47" s="232">
        <v>34</v>
      </c>
      <c r="AC47" s="233" t="s">
        <v>509</v>
      </c>
      <c r="AD47" s="234" t="s">
        <v>509</v>
      </c>
      <c r="AE47" s="235">
        <v>1</v>
      </c>
      <c r="AF47" s="236" t="s">
        <v>509</v>
      </c>
      <c r="AG47" s="236" t="s">
        <v>509</v>
      </c>
      <c r="AH47" s="234" t="s">
        <v>509</v>
      </c>
      <c r="AI47" s="234" t="s">
        <v>509</v>
      </c>
      <c r="AJ47" s="237">
        <v>7</v>
      </c>
      <c r="AK47" s="238" t="s">
        <v>207</v>
      </c>
      <c r="AL47" s="238" t="s">
        <v>532</v>
      </c>
      <c r="AM47" s="4" t="s">
        <v>509</v>
      </c>
      <c r="AV47" s="242"/>
    </row>
    <row r="48" spans="1:48" x14ac:dyDescent="0.4">
      <c r="A48" s="220">
        <v>43</v>
      </c>
      <c r="B48" s="220">
        <v>8</v>
      </c>
      <c r="C48" s="221" t="s">
        <v>152</v>
      </c>
      <c r="D48" s="220" t="s">
        <v>55</v>
      </c>
      <c r="E48" s="221" t="s">
        <v>415</v>
      </c>
      <c r="F48" s="220" t="s">
        <v>191</v>
      </c>
      <c r="G48" s="220">
        <v>40</v>
      </c>
      <c r="H48" s="222" t="s">
        <v>229</v>
      </c>
      <c r="I48" s="220" t="s">
        <v>202</v>
      </c>
      <c r="J48" s="220">
        <v>6</v>
      </c>
      <c r="K48" s="220">
        <v>7</v>
      </c>
      <c r="L48" s="223">
        <v>5.4867874125714708</v>
      </c>
      <c r="M48" s="223">
        <v>5.1216961015022573</v>
      </c>
      <c r="N48" s="224">
        <v>2.6030421966404242</v>
      </c>
      <c r="O48" s="225">
        <v>52664373.609999999</v>
      </c>
      <c r="P48" s="225">
        <v>10679964.060000001</v>
      </c>
      <c r="Q48" s="226">
        <v>0</v>
      </c>
      <c r="R48" s="225">
        <v>16178337.970000001</v>
      </c>
      <c r="S48" s="227">
        <v>18694460.149999999</v>
      </c>
      <c r="T48" s="228">
        <v>18.96</v>
      </c>
      <c r="U48" s="229">
        <v>9.33</v>
      </c>
      <c r="V48" s="230">
        <v>10.69</v>
      </c>
      <c r="W48" s="229">
        <v>3.29</v>
      </c>
      <c r="X48" s="231">
        <v>76</v>
      </c>
      <c r="Y48" s="232">
        <v>44</v>
      </c>
      <c r="Z48" s="232">
        <v>56</v>
      </c>
      <c r="AA48" s="232">
        <v>50</v>
      </c>
      <c r="AB48" s="232">
        <v>57</v>
      </c>
      <c r="AC48" s="233" t="s">
        <v>509</v>
      </c>
      <c r="AD48" s="234" t="s">
        <v>509</v>
      </c>
      <c r="AE48" s="235">
        <v>1</v>
      </c>
      <c r="AF48" s="236" t="s">
        <v>509</v>
      </c>
      <c r="AG48" s="236" t="s">
        <v>509</v>
      </c>
      <c r="AH48" s="234" t="s">
        <v>509</v>
      </c>
      <c r="AI48" s="234" t="s">
        <v>509</v>
      </c>
      <c r="AJ48" s="237">
        <v>7</v>
      </c>
      <c r="AK48" s="238" t="s">
        <v>207</v>
      </c>
      <c r="AL48" s="238" t="s">
        <v>530</v>
      </c>
      <c r="AM48" s="4" t="s">
        <v>509</v>
      </c>
      <c r="AV48" s="242"/>
    </row>
    <row r="49" spans="1:48" x14ac:dyDescent="0.4">
      <c r="A49" s="220">
        <v>44</v>
      </c>
      <c r="B49" s="220">
        <v>8</v>
      </c>
      <c r="C49" s="221" t="s">
        <v>152</v>
      </c>
      <c r="D49" s="220" t="s">
        <v>56</v>
      </c>
      <c r="E49" s="221" t="s">
        <v>416</v>
      </c>
      <c r="F49" s="220" t="s">
        <v>191</v>
      </c>
      <c r="G49" s="220">
        <v>82</v>
      </c>
      <c r="H49" s="222" t="s">
        <v>231</v>
      </c>
      <c r="I49" s="220" t="s">
        <v>203</v>
      </c>
      <c r="J49" s="220">
        <v>10</v>
      </c>
      <c r="K49" s="220">
        <v>9</v>
      </c>
      <c r="L49" s="223">
        <v>2.7515890259857811</v>
      </c>
      <c r="M49" s="223">
        <v>2.5632691551324656</v>
      </c>
      <c r="N49" s="224">
        <v>0.6511863390418664</v>
      </c>
      <c r="O49" s="225">
        <v>48961467.109999999</v>
      </c>
      <c r="P49" s="225">
        <v>33274327.149999999</v>
      </c>
      <c r="Q49" s="226">
        <v>1</v>
      </c>
      <c r="R49" s="225">
        <v>42080188.369999997</v>
      </c>
      <c r="S49" s="227">
        <v>-9959248.6800000034</v>
      </c>
      <c r="T49" s="228">
        <v>23.53</v>
      </c>
      <c r="U49" s="229">
        <v>6.01</v>
      </c>
      <c r="V49" s="230">
        <v>19.239999999999998</v>
      </c>
      <c r="W49" s="229">
        <v>1.66</v>
      </c>
      <c r="X49" s="231">
        <v>177</v>
      </c>
      <c r="Y49" s="232">
        <v>19</v>
      </c>
      <c r="Z49" s="232">
        <v>61</v>
      </c>
      <c r="AA49" s="232">
        <v>102</v>
      </c>
      <c r="AB49" s="232">
        <v>40</v>
      </c>
      <c r="AC49" s="233" t="s">
        <v>509</v>
      </c>
      <c r="AD49" s="234" t="s">
        <v>509</v>
      </c>
      <c r="AE49" s="235">
        <v>1</v>
      </c>
      <c r="AF49" s="236" t="s">
        <v>509</v>
      </c>
      <c r="AG49" s="236" t="s">
        <v>510</v>
      </c>
      <c r="AH49" s="234" t="s">
        <v>509</v>
      </c>
      <c r="AI49" s="234" t="s">
        <v>509</v>
      </c>
      <c r="AJ49" s="237">
        <v>6</v>
      </c>
      <c r="AK49" s="238" t="s">
        <v>523</v>
      </c>
      <c r="AL49" s="238" t="s">
        <v>524</v>
      </c>
      <c r="AM49" s="4" t="s">
        <v>509</v>
      </c>
      <c r="AV49" s="242"/>
    </row>
    <row r="50" spans="1:48" x14ac:dyDescent="0.4">
      <c r="A50" s="220">
        <v>45</v>
      </c>
      <c r="B50" s="220">
        <v>8</v>
      </c>
      <c r="C50" s="221" t="s">
        <v>152</v>
      </c>
      <c r="D50" s="220" t="s">
        <v>57</v>
      </c>
      <c r="E50" s="221" t="s">
        <v>417</v>
      </c>
      <c r="F50" s="220" t="s">
        <v>191</v>
      </c>
      <c r="G50" s="220">
        <v>82</v>
      </c>
      <c r="H50" s="222" t="s">
        <v>231</v>
      </c>
      <c r="I50" s="220" t="s">
        <v>203</v>
      </c>
      <c r="J50" s="220">
        <v>10</v>
      </c>
      <c r="K50" s="220">
        <v>9</v>
      </c>
      <c r="L50" s="223">
        <v>2.077418114050384</v>
      </c>
      <c r="M50" s="223">
        <v>1.8705471586598272</v>
      </c>
      <c r="N50" s="224">
        <v>0.52977642313015916</v>
      </c>
      <c r="O50" s="225">
        <v>35915283.43</v>
      </c>
      <c r="P50" s="225">
        <v>21101650.219999999</v>
      </c>
      <c r="Q50" s="226">
        <v>1</v>
      </c>
      <c r="R50" s="225">
        <v>26579984.120000001</v>
      </c>
      <c r="S50" s="227">
        <v>-15910174.799999993</v>
      </c>
      <c r="T50" s="228">
        <v>17.91</v>
      </c>
      <c r="U50" s="229">
        <v>6.01</v>
      </c>
      <c r="V50" s="230">
        <v>14.35</v>
      </c>
      <c r="W50" s="229">
        <v>1.66</v>
      </c>
      <c r="X50" s="231">
        <v>160</v>
      </c>
      <c r="Y50" s="232">
        <v>23</v>
      </c>
      <c r="Z50" s="232">
        <v>30</v>
      </c>
      <c r="AA50" s="232">
        <v>87</v>
      </c>
      <c r="AB50" s="232">
        <v>51</v>
      </c>
      <c r="AC50" s="233" t="s">
        <v>509</v>
      </c>
      <c r="AD50" s="234" t="s">
        <v>509</v>
      </c>
      <c r="AE50" s="235">
        <v>1</v>
      </c>
      <c r="AF50" s="236" t="s">
        <v>509</v>
      </c>
      <c r="AG50" s="236" t="s">
        <v>509</v>
      </c>
      <c r="AH50" s="234" t="s">
        <v>509</v>
      </c>
      <c r="AI50" s="234" t="s">
        <v>509</v>
      </c>
      <c r="AJ50" s="237">
        <v>7</v>
      </c>
      <c r="AK50" s="238" t="s">
        <v>207</v>
      </c>
      <c r="AL50" s="238" t="s">
        <v>532</v>
      </c>
      <c r="AM50" s="4" t="s">
        <v>509</v>
      </c>
      <c r="AV50" s="242"/>
    </row>
    <row r="51" spans="1:48" x14ac:dyDescent="0.4">
      <c r="A51" s="220">
        <v>46</v>
      </c>
      <c r="B51" s="220">
        <v>8</v>
      </c>
      <c r="C51" s="221" t="s">
        <v>152</v>
      </c>
      <c r="D51" s="220" t="s">
        <v>58</v>
      </c>
      <c r="E51" s="221" t="s">
        <v>418</v>
      </c>
      <c r="F51" s="220" t="s">
        <v>191</v>
      </c>
      <c r="G51" s="220">
        <v>38</v>
      </c>
      <c r="H51" s="222" t="s">
        <v>230</v>
      </c>
      <c r="I51" s="220" t="s">
        <v>202</v>
      </c>
      <c r="J51" s="220">
        <v>5</v>
      </c>
      <c r="K51" s="220">
        <v>6</v>
      </c>
      <c r="L51" s="223">
        <v>5.1442880067468737</v>
      </c>
      <c r="M51" s="223">
        <v>4.866413117765128</v>
      </c>
      <c r="N51" s="224">
        <v>2.6599045718872398</v>
      </c>
      <c r="O51" s="225">
        <v>39517407.969999999</v>
      </c>
      <c r="P51" s="225">
        <v>13286400.57</v>
      </c>
      <c r="Q51" s="226">
        <v>0</v>
      </c>
      <c r="R51" s="225">
        <v>16161893.609999999</v>
      </c>
      <c r="S51" s="227">
        <v>15700339.68</v>
      </c>
      <c r="T51" s="228">
        <v>20.95</v>
      </c>
      <c r="U51" s="229">
        <v>6.24</v>
      </c>
      <c r="V51" s="230">
        <v>17.53</v>
      </c>
      <c r="W51" s="229">
        <v>0.73</v>
      </c>
      <c r="X51" s="231">
        <v>53</v>
      </c>
      <c r="Y51" s="232">
        <v>30</v>
      </c>
      <c r="Z51" s="232">
        <v>49</v>
      </c>
      <c r="AA51" s="232">
        <v>111</v>
      </c>
      <c r="AB51" s="232">
        <v>40</v>
      </c>
      <c r="AC51" s="233" t="s">
        <v>509</v>
      </c>
      <c r="AD51" s="234" t="s">
        <v>509</v>
      </c>
      <c r="AE51" s="235">
        <v>1</v>
      </c>
      <c r="AF51" s="236" t="s">
        <v>509</v>
      </c>
      <c r="AG51" s="236" t="s">
        <v>509</v>
      </c>
      <c r="AH51" s="234" t="s">
        <v>509</v>
      </c>
      <c r="AI51" s="234" t="s">
        <v>509</v>
      </c>
      <c r="AJ51" s="237">
        <v>7</v>
      </c>
      <c r="AK51" s="238" t="s">
        <v>207</v>
      </c>
      <c r="AL51" s="238" t="s">
        <v>530</v>
      </c>
      <c r="AM51" s="4" t="s">
        <v>509</v>
      </c>
      <c r="AV51" s="242"/>
    </row>
    <row r="52" spans="1:48" x14ac:dyDescent="0.4">
      <c r="A52" s="220">
        <v>47</v>
      </c>
      <c r="B52" s="220">
        <v>8</v>
      </c>
      <c r="C52" s="221" t="s">
        <v>152</v>
      </c>
      <c r="D52" s="220" t="s">
        <v>59</v>
      </c>
      <c r="E52" s="221" t="s">
        <v>419</v>
      </c>
      <c r="F52" s="220" t="s">
        <v>191</v>
      </c>
      <c r="G52" s="220">
        <v>35</v>
      </c>
      <c r="H52" s="222" t="s">
        <v>230</v>
      </c>
      <c r="I52" s="220" t="s">
        <v>202</v>
      </c>
      <c r="J52" s="220">
        <v>5</v>
      </c>
      <c r="K52" s="220">
        <v>4</v>
      </c>
      <c r="L52" s="223">
        <v>3.3524714832227538</v>
      </c>
      <c r="M52" s="223">
        <v>3.0158310411906353</v>
      </c>
      <c r="N52" s="224">
        <v>1.5214443854285395</v>
      </c>
      <c r="O52" s="225">
        <v>16894652.539999999</v>
      </c>
      <c r="P52" s="225">
        <v>415140.81</v>
      </c>
      <c r="Q52" s="226">
        <v>0</v>
      </c>
      <c r="R52" s="225">
        <v>2833059.94</v>
      </c>
      <c r="S52" s="227">
        <v>3619836.7700000023</v>
      </c>
      <c r="T52" s="228">
        <v>6.1</v>
      </c>
      <c r="U52" s="229">
        <v>6.24</v>
      </c>
      <c r="V52" s="230">
        <v>0.88</v>
      </c>
      <c r="W52" s="229">
        <v>0.73</v>
      </c>
      <c r="X52" s="231">
        <v>129</v>
      </c>
      <c r="Y52" s="232">
        <v>47</v>
      </c>
      <c r="Z52" s="232">
        <v>65</v>
      </c>
      <c r="AA52" s="232">
        <v>88</v>
      </c>
      <c r="AB52" s="232">
        <v>56</v>
      </c>
      <c r="AC52" s="233" t="s">
        <v>510</v>
      </c>
      <c r="AD52" s="234" t="s">
        <v>509</v>
      </c>
      <c r="AE52" s="235">
        <v>0</v>
      </c>
      <c r="AF52" s="236" t="s">
        <v>509</v>
      </c>
      <c r="AG52" s="236" t="s">
        <v>510</v>
      </c>
      <c r="AH52" s="234" t="s">
        <v>509</v>
      </c>
      <c r="AI52" s="234" t="s">
        <v>509</v>
      </c>
      <c r="AJ52" s="237">
        <v>4</v>
      </c>
      <c r="AK52" s="238" t="s">
        <v>511</v>
      </c>
      <c r="AL52" s="238" t="s">
        <v>512</v>
      </c>
      <c r="AM52" s="4" t="s">
        <v>510</v>
      </c>
      <c r="AV52" s="242"/>
    </row>
    <row r="53" spans="1:48" x14ac:dyDescent="0.4">
      <c r="A53" s="220">
        <v>48</v>
      </c>
      <c r="B53" s="220">
        <v>8</v>
      </c>
      <c r="C53" s="221" t="s">
        <v>152</v>
      </c>
      <c r="D53" s="220" t="s">
        <v>60</v>
      </c>
      <c r="E53" s="221" t="s">
        <v>420</v>
      </c>
      <c r="F53" s="220" t="s">
        <v>191</v>
      </c>
      <c r="G53" s="220">
        <v>42</v>
      </c>
      <c r="H53" s="222" t="s">
        <v>230</v>
      </c>
      <c r="I53" s="220" t="s">
        <v>202</v>
      </c>
      <c r="J53" s="220">
        <v>5</v>
      </c>
      <c r="K53" s="220">
        <v>6</v>
      </c>
      <c r="L53" s="223">
        <v>4.1834221017292901</v>
      </c>
      <c r="M53" s="223">
        <v>3.9352105660367562</v>
      </c>
      <c r="N53" s="224">
        <v>2.3055254067636342</v>
      </c>
      <c r="O53" s="225">
        <v>44278177.869999997</v>
      </c>
      <c r="P53" s="225">
        <v>9634344.6999999993</v>
      </c>
      <c r="Q53" s="226">
        <v>0</v>
      </c>
      <c r="R53" s="225">
        <v>14403569.210000001</v>
      </c>
      <c r="S53" s="227">
        <v>18028036.420000002</v>
      </c>
      <c r="T53" s="228">
        <v>16.39</v>
      </c>
      <c r="U53" s="229">
        <v>6.24</v>
      </c>
      <c r="V53" s="230">
        <v>8.0500000000000007</v>
      </c>
      <c r="W53" s="229">
        <v>0.73</v>
      </c>
      <c r="X53" s="231">
        <v>81</v>
      </c>
      <c r="Y53" s="232">
        <v>26</v>
      </c>
      <c r="Z53" s="232">
        <v>82</v>
      </c>
      <c r="AA53" s="232">
        <v>115</v>
      </c>
      <c r="AB53" s="232">
        <v>47</v>
      </c>
      <c r="AC53" s="233" t="s">
        <v>509</v>
      </c>
      <c r="AD53" s="234" t="s">
        <v>509</v>
      </c>
      <c r="AE53" s="235">
        <v>1</v>
      </c>
      <c r="AF53" s="236" t="s">
        <v>509</v>
      </c>
      <c r="AG53" s="236" t="s">
        <v>510</v>
      </c>
      <c r="AH53" s="234" t="s">
        <v>509</v>
      </c>
      <c r="AI53" s="234" t="s">
        <v>509</v>
      </c>
      <c r="AJ53" s="237">
        <v>6</v>
      </c>
      <c r="AK53" s="238" t="s">
        <v>523</v>
      </c>
      <c r="AL53" s="238" t="s">
        <v>531</v>
      </c>
      <c r="AM53" s="4" t="s">
        <v>509</v>
      </c>
      <c r="AV53" s="242"/>
    </row>
    <row r="54" spans="1:48" x14ac:dyDescent="0.4">
      <c r="A54" s="220">
        <v>49</v>
      </c>
      <c r="B54" s="220">
        <v>8</v>
      </c>
      <c r="C54" s="221" t="s">
        <v>152</v>
      </c>
      <c r="D54" s="220" t="s">
        <v>61</v>
      </c>
      <c r="E54" s="221" t="s">
        <v>421</v>
      </c>
      <c r="F54" s="220" t="s">
        <v>191</v>
      </c>
      <c r="G54" s="220">
        <v>40</v>
      </c>
      <c r="H54" s="222" t="s">
        <v>229</v>
      </c>
      <c r="I54" s="220" t="s">
        <v>202</v>
      </c>
      <c r="J54" s="220">
        <v>6</v>
      </c>
      <c r="K54" s="220">
        <v>5</v>
      </c>
      <c r="L54" s="223">
        <v>2.5438132581741755</v>
      </c>
      <c r="M54" s="223">
        <v>2.3524791068369946</v>
      </c>
      <c r="N54" s="224">
        <v>1.0642574693495039</v>
      </c>
      <c r="O54" s="225">
        <v>26480097.789999999</v>
      </c>
      <c r="P54" s="225">
        <v>11080117.02</v>
      </c>
      <c r="Q54" s="226">
        <v>0</v>
      </c>
      <c r="R54" s="225">
        <v>15887992.43</v>
      </c>
      <c r="S54" s="227">
        <v>996669.62000000104</v>
      </c>
      <c r="T54" s="228">
        <v>19.87</v>
      </c>
      <c r="U54" s="229">
        <v>9.33</v>
      </c>
      <c r="V54" s="230">
        <v>15.08</v>
      </c>
      <c r="W54" s="229">
        <v>3.29</v>
      </c>
      <c r="X54" s="231">
        <v>184</v>
      </c>
      <c r="Y54" s="232">
        <v>50</v>
      </c>
      <c r="Z54" s="232">
        <v>30</v>
      </c>
      <c r="AA54" s="232">
        <v>43</v>
      </c>
      <c r="AB54" s="232">
        <v>57</v>
      </c>
      <c r="AC54" s="233" t="s">
        <v>509</v>
      </c>
      <c r="AD54" s="234" t="s">
        <v>509</v>
      </c>
      <c r="AE54" s="235">
        <v>0</v>
      </c>
      <c r="AF54" s="236" t="s">
        <v>509</v>
      </c>
      <c r="AG54" s="236" t="s">
        <v>509</v>
      </c>
      <c r="AH54" s="234" t="s">
        <v>509</v>
      </c>
      <c r="AI54" s="234" t="s">
        <v>509</v>
      </c>
      <c r="AJ54" s="237">
        <v>6</v>
      </c>
      <c r="AK54" s="238" t="s">
        <v>523</v>
      </c>
      <c r="AL54" s="238" t="s">
        <v>531</v>
      </c>
      <c r="AM54" s="4" t="s">
        <v>509</v>
      </c>
      <c r="AV54" s="242"/>
    </row>
    <row r="55" spans="1:48" x14ac:dyDescent="0.4">
      <c r="A55" s="220">
        <v>50</v>
      </c>
      <c r="B55" s="220">
        <v>8</v>
      </c>
      <c r="C55" s="221" t="s">
        <v>152</v>
      </c>
      <c r="D55" s="220" t="s">
        <v>62</v>
      </c>
      <c r="E55" s="221" t="s">
        <v>422</v>
      </c>
      <c r="F55" s="220" t="s">
        <v>191</v>
      </c>
      <c r="G55" s="220">
        <v>34</v>
      </c>
      <c r="H55" s="222" t="s">
        <v>230</v>
      </c>
      <c r="I55" s="220" t="s">
        <v>202</v>
      </c>
      <c r="J55" s="220">
        <v>5</v>
      </c>
      <c r="K55" s="220">
        <v>5</v>
      </c>
      <c r="L55" s="223">
        <v>8.4020992958226941</v>
      </c>
      <c r="M55" s="223">
        <v>7.8644533826992022</v>
      </c>
      <c r="N55" s="224">
        <v>4.8314797963765432</v>
      </c>
      <c r="O55" s="225">
        <v>47843184.780000001</v>
      </c>
      <c r="P55" s="225">
        <v>6451928.6299999999</v>
      </c>
      <c r="Q55" s="226">
        <v>0</v>
      </c>
      <c r="R55" s="225">
        <v>12858155.48</v>
      </c>
      <c r="S55" s="227">
        <v>24764622.650000002</v>
      </c>
      <c r="T55" s="228">
        <v>18.829999999999998</v>
      </c>
      <c r="U55" s="229">
        <v>6.24</v>
      </c>
      <c r="V55" s="230">
        <v>6.52</v>
      </c>
      <c r="W55" s="229">
        <v>0.73</v>
      </c>
      <c r="X55" s="231">
        <v>14</v>
      </c>
      <c r="Y55" s="232">
        <v>23</v>
      </c>
      <c r="Z55" s="232">
        <v>48</v>
      </c>
      <c r="AA55" s="232">
        <v>95</v>
      </c>
      <c r="AB55" s="232">
        <v>51</v>
      </c>
      <c r="AC55" s="233" t="s">
        <v>509</v>
      </c>
      <c r="AD55" s="234" t="s">
        <v>509</v>
      </c>
      <c r="AE55" s="235">
        <v>1</v>
      </c>
      <c r="AF55" s="236" t="s">
        <v>509</v>
      </c>
      <c r="AG55" s="236" t="s">
        <v>509</v>
      </c>
      <c r="AH55" s="234" t="s">
        <v>509</v>
      </c>
      <c r="AI55" s="234" t="s">
        <v>509</v>
      </c>
      <c r="AJ55" s="237">
        <v>7</v>
      </c>
      <c r="AK55" s="238" t="s">
        <v>207</v>
      </c>
      <c r="AL55" s="238" t="s">
        <v>530</v>
      </c>
      <c r="AM55" s="4" t="s">
        <v>509</v>
      </c>
      <c r="AV55" s="242"/>
    </row>
    <row r="56" spans="1:48" x14ac:dyDescent="0.4">
      <c r="A56" s="220">
        <v>51</v>
      </c>
      <c r="B56" s="220">
        <v>8</v>
      </c>
      <c r="C56" s="221" t="s">
        <v>152</v>
      </c>
      <c r="D56" s="220" t="s">
        <v>75</v>
      </c>
      <c r="E56" s="221" t="s">
        <v>423</v>
      </c>
      <c r="F56" s="220" t="s">
        <v>192</v>
      </c>
      <c r="G56" s="220">
        <v>276</v>
      </c>
      <c r="H56" s="222" t="s">
        <v>228</v>
      </c>
      <c r="I56" s="220" t="s">
        <v>201</v>
      </c>
      <c r="J56" s="220">
        <v>16</v>
      </c>
      <c r="K56" s="220">
        <v>12</v>
      </c>
      <c r="L56" s="223">
        <v>6.462746980284634</v>
      </c>
      <c r="M56" s="223">
        <v>5.8099905972334378</v>
      </c>
      <c r="N56" s="224">
        <v>3.4697670763830684</v>
      </c>
      <c r="O56" s="225">
        <v>355908166.79000002</v>
      </c>
      <c r="P56" s="225">
        <v>102848363.51000001</v>
      </c>
      <c r="Q56" s="226">
        <v>0</v>
      </c>
      <c r="R56" s="225">
        <v>128595644.65000001</v>
      </c>
      <c r="S56" s="227">
        <v>160908786.98000002</v>
      </c>
      <c r="T56" s="228">
        <v>24.88</v>
      </c>
      <c r="U56" s="229">
        <v>13.81</v>
      </c>
      <c r="V56" s="230">
        <v>12.56</v>
      </c>
      <c r="W56" s="229">
        <v>3.41</v>
      </c>
      <c r="X56" s="231">
        <v>49</v>
      </c>
      <c r="Y56" s="232">
        <v>38</v>
      </c>
      <c r="Z56" s="232">
        <v>50</v>
      </c>
      <c r="AA56" s="232">
        <v>24</v>
      </c>
      <c r="AB56" s="232">
        <v>68</v>
      </c>
      <c r="AC56" s="233" t="s">
        <v>509</v>
      </c>
      <c r="AD56" s="234" t="s">
        <v>509</v>
      </c>
      <c r="AE56" s="235">
        <v>1</v>
      </c>
      <c r="AF56" s="236" t="s">
        <v>509</v>
      </c>
      <c r="AG56" s="236" t="s">
        <v>509</v>
      </c>
      <c r="AH56" s="234" t="s">
        <v>509</v>
      </c>
      <c r="AI56" s="234" t="s">
        <v>510</v>
      </c>
      <c r="AJ56" s="237">
        <v>6</v>
      </c>
      <c r="AK56" s="238" t="s">
        <v>523</v>
      </c>
      <c r="AL56" s="238" t="s">
        <v>531</v>
      </c>
      <c r="AM56" s="4" t="s">
        <v>509</v>
      </c>
      <c r="AV56" s="242"/>
    </row>
    <row r="57" spans="1:48" x14ac:dyDescent="0.4">
      <c r="A57" s="220">
        <v>52</v>
      </c>
      <c r="B57" s="220">
        <v>8</v>
      </c>
      <c r="C57" s="221" t="s">
        <v>152</v>
      </c>
      <c r="D57" s="220" t="s">
        <v>78</v>
      </c>
      <c r="E57" s="221" t="s">
        <v>424</v>
      </c>
      <c r="F57" s="220" t="s">
        <v>191</v>
      </c>
      <c r="G57" s="220">
        <v>40</v>
      </c>
      <c r="H57" s="222" t="s">
        <v>230</v>
      </c>
      <c r="I57" s="220" t="s">
        <v>202</v>
      </c>
      <c r="J57" s="220">
        <v>5</v>
      </c>
      <c r="K57" s="220">
        <v>6</v>
      </c>
      <c r="L57" s="223">
        <v>5.3296996726916293</v>
      </c>
      <c r="M57" s="223">
        <v>5.1086068439114785</v>
      </c>
      <c r="N57" s="224">
        <v>3.7745260195773529</v>
      </c>
      <c r="O57" s="225">
        <v>55797342.490000002</v>
      </c>
      <c r="P57" s="225">
        <v>4817534.54</v>
      </c>
      <c r="Q57" s="226">
        <v>0</v>
      </c>
      <c r="R57" s="225">
        <v>10673967.74</v>
      </c>
      <c r="S57" s="227">
        <v>35638639.019999996</v>
      </c>
      <c r="T57" s="250">
        <v>16.100000000000001</v>
      </c>
      <c r="U57" s="251">
        <v>6.24</v>
      </c>
      <c r="V57" s="252">
        <v>2.96</v>
      </c>
      <c r="W57" s="251">
        <v>0.73</v>
      </c>
      <c r="X57" s="253">
        <v>38</v>
      </c>
      <c r="Y57" s="232">
        <v>35</v>
      </c>
      <c r="Z57" s="232">
        <v>64</v>
      </c>
      <c r="AA57" s="232">
        <v>75</v>
      </c>
      <c r="AB57" s="232">
        <v>42</v>
      </c>
      <c r="AC57" s="233" t="s">
        <v>509</v>
      </c>
      <c r="AD57" s="234" t="s">
        <v>509</v>
      </c>
      <c r="AE57" s="235">
        <v>1</v>
      </c>
      <c r="AF57" s="236" t="s">
        <v>509</v>
      </c>
      <c r="AG57" s="236" t="s">
        <v>510</v>
      </c>
      <c r="AH57" s="234" t="s">
        <v>509</v>
      </c>
      <c r="AI57" s="234" t="s">
        <v>509</v>
      </c>
      <c r="AJ57" s="237">
        <v>6</v>
      </c>
      <c r="AK57" s="238" t="s">
        <v>523</v>
      </c>
      <c r="AL57" s="238" t="s">
        <v>531</v>
      </c>
      <c r="AM57" s="4" t="s">
        <v>509</v>
      </c>
      <c r="AV57" s="242"/>
    </row>
    <row r="58" spans="1:48" x14ac:dyDescent="0.4">
      <c r="A58" s="220">
        <v>53</v>
      </c>
      <c r="B58" s="220">
        <v>8</v>
      </c>
      <c r="C58" s="221" t="s">
        <v>142</v>
      </c>
      <c r="D58" s="220" t="s">
        <v>3</v>
      </c>
      <c r="E58" s="221" t="s">
        <v>425</v>
      </c>
      <c r="F58" s="220" t="s">
        <v>192</v>
      </c>
      <c r="G58" s="220">
        <v>420</v>
      </c>
      <c r="H58" s="222" t="s">
        <v>234</v>
      </c>
      <c r="I58" s="220" t="s">
        <v>201</v>
      </c>
      <c r="J58" s="220">
        <v>17</v>
      </c>
      <c r="K58" s="220">
        <v>13</v>
      </c>
      <c r="L58" s="223">
        <v>6.1916105668038073</v>
      </c>
      <c r="M58" s="223">
        <v>5.792831905425798</v>
      </c>
      <c r="N58" s="224">
        <v>3.6738527050402494</v>
      </c>
      <c r="O58" s="225">
        <v>838373662.19000006</v>
      </c>
      <c r="P58" s="225">
        <v>180926932.40000001</v>
      </c>
      <c r="Q58" s="226">
        <v>0</v>
      </c>
      <c r="R58" s="225">
        <v>247191489.56</v>
      </c>
      <c r="S58" s="227">
        <v>449478609.63999999</v>
      </c>
      <c r="T58" s="250">
        <v>25.39</v>
      </c>
      <c r="U58" s="251">
        <v>14.66</v>
      </c>
      <c r="V58" s="252">
        <v>10.55</v>
      </c>
      <c r="W58" s="251">
        <v>3.99</v>
      </c>
      <c r="X58" s="253">
        <v>55</v>
      </c>
      <c r="Y58" s="232">
        <v>80</v>
      </c>
      <c r="Z58" s="232">
        <v>29</v>
      </c>
      <c r="AA58" s="232">
        <v>102</v>
      </c>
      <c r="AB58" s="232">
        <v>50</v>
      </c>
      <c r="AC58" s="233" t="s">
        <v>509</v>
      </c>
      <c r="AD58" s="234" t="s">
        <v>509</v>
      </c>
      <c r="AE58" s="235">
        <v>1</v>
      </c>
      <c r="AF58" s="236" t="s">
        <v>510</v>
      </c>
      <c r="AG58" s="236" t="s">
        <v>509</v>
      </c>
      <c r="AH58" s="234" t="s">
        <v>509</v>
      </c>
      <c r="AI58" s="234" t="s">
        <v>509</v>
      </c>
      <c r="AJ58" s="237">
        <v>6</v>
      </c>
      <c r="AK58" s="238" t="s">
        <v>523</v>
      </c>
      <c r="AL58" s="238" t="s">
        <v>531</v>
      </c>
      <c r="AM58" s="4" t="s">
        <v>509</v>
      </c>
      <c r="AV58" s="242"/>
    </row>
    <row r="59" spans="1:48" x14ac:dyDescent="0.4">
      <c r="A59" s="220">
        <v>54</v>
      </c>
      <c r="B59" s="220">
        <v>8</v>
      </c>
      <c r="C59" s="221" t="s">
        <v>142</v>
      </c>
      <c r="D59" s="220" t="s">
        <v>39</v>
      </c>
      <c r="E59" s="221" t="s">
        <v>426</v>
      </c>
      <c r="F59" s="220" t="s">
        <v>191</v>
      </c>
      <c r="G59" s="220">
        <v>129</v>
      </c>
      <c r="H59" s="222" t="s">
        <v>232</v>
      </c>
      <c r="I59" s="220" t="s">
        <v>204</v>
      </c>
      <c r="J59" s="220">
        <v>13</v>
      </c>
      <c r="K59" s="220">
        <v>10</v>
      </c>
      <c r="L59" s="223">
        <v>1.4223536242020896</v>
      </c>
      <c r="M59" s="223">
        <v>1.2039806160829789</v>
      </c>
      <c r="N59" s="224">
        <v>0.19604490584074782</v>
      </c>
      <c r="O59" s="225">
        <v>28836005.989999998</v>
      </c>
      <c r="P59" s="225">
        <v>18006481.690000001</v>
      </c>
      <c r="Q59" s="226">
        <v>2</v>
      </c>
      <c r="R59" s="225">
        <v>30793993.050000001</v>
      </c>
      <c r="S59" s="227">
        <v>-54889676.759999998</v>
      </c>
      <c r="T59" s="228">
        <v>14.63</v>
      </c>
      <c r="U59" s="229">
        <v>10.53</v>
      </c>
      <c r="V59" s="230">
        <v>8.25</v>
      </c>
      <c r="W59" s="229">
        <v>2.1</v>
      </c>
      <c r="X59" s="231">
        <v>199</v>
      </c>
      <c r="Y59" s="232">
        <v>86</v>
      </c>
      <c r="Z59" s="232">
        <v>89</v>
      </c>
      <c r="AA59" s="232">
        <v>561</v>
      </c>
      <c r="AB59" s="232">
        <v>64</v>
      </c>
      <c r="AC59" s="233" t="s">
        <v>509</v>
      </c>
      <c r="AD59" s="234" t="s">
        <v>509</v>
      </c>
      <c r="AE59" s="235">
        <v>0</v>
      </c>
      <c r="AF59" s="236" t="s">
        <v>510</v>
      </c>
      <c r="AG59" s="236" t="s">
        <v>510</v>
      </c>
      <c r="AH59" s="234" t="s">
        <v>510</v>
      </c>
      <c r="AI59" s="234" t="s">
        <v>510</v>
      </c>
      <c r="AJ59" s="237">
        <v>2</v>
      </c>
      <c r="AK59" s="238" t="s">
        <v>515</v>
      </c>
      <c r="AL59" s="238" t="s">
        <v>520</v>
      </c>
      <c r="AM59" s="4" t="s">
        <v>510</v>
      </c>
      <c r="AV59" s="242"/>
    </row>
    <row r="60" spans="1:48" x14ac:dyDescent="0.4">
      <c r="A60" s="220">
        <v>55</v>
      </c>
      <c r="B60" s="220">
        <v>8</v>
      </c>
      <c r="C60" s="221" t="s">
        <v>142</v>
      </c>
      <c r="D60" s="220" t="s">
        <v>41</v>
      </c>
      <c r="E60" s="221" t="s">
        <v>427</v>
      </c>
      <c r="F60" s="220" t="s">
        <v>191</v>
      </c>
      <c r="G60" s="220">
        <v>30</v>
      </c>
      <c r="H60" s="222" t="s">
        <v>230</v>
      </c>
      <c r="I60" s="220" t="s">
        <v>202</v>
      </c>
      <c r="J60" s="220">
        <v>5</v>
      </c>
      <c r="K60" s="220">
        <v>3</v>
      </c>
      <c r="L60" s="223">
        <v>1.1829002533914206</v>
      </c>
      <c r="M60" s="223">
        <v>1.0621670452411265</v>
      </c>
      <c r="N60" s="224">
        <v>0.22340776623527961</v>
      </c>
      <c r="O60" s="225">
        <v>4384575.7300000004</v>
      </c>
      <c r="P60" s="225">
        <v>1910155.74</v>
      </c>
      <c r="Q60" s="226">
        <v>2</v>
      </c>
      <c r="R60" s="225">
        <v>3926235.65</v>
      </c>
      <c r="S60" s="227">
        <v>-18616854.799999997</v>
      </c>
      <c r="T60" s="228">
        <v>6.11</v>
      </c>
      <c r="U60" s="229">
        <v>6.24</v>
      </c>
      <c r="V60" s="230">
        <v>4.2699999999999996</v>
      </c>
      <c r="W60" s="229">
        <v>0.73</v>
      </c>
      <c r="X60" s="231">
        <v>301</v>
      </c>
      <c r="Y60" s="232">
        <v>37</v>
      </c>
      <c r="Z60" s="232">
        <v>45</v>
      </c>
      <c r="AA60" s="232">
        <v>125</v>
      </c>
      <c r="AB60" s="232">
        <v>60</v>
      </c>
      <c r="AC60" s="233" t="s">
        <v>510</v>
      </c>
      <c r="AD60" s="234" t="s">
        <v>509</v>
      </c>
      <c r="AE60" s="235">
        <v>0</v>
      </c>
      <c r="AF60" s="236" t="s">
        <v>509</v>
      </c>
      <c r="AG60" s="236" t="s">
        <v>509</v>
      </c>
      <c r="AH60" s="234" t="s">
        <v>510</v>
      </c>
      <c r="AI60" s="234" t="s">
        <v>509</v>
      </c>
      <c r="AJ60" s="237">
        <v>4</v>
      </c>
      <c r="AK60" s="238" t="s">
        <v>511</v>
      </c>
      <c r="AL60" s="238" t="s">
        <v>533</v>
      </c>
      <c r="AM60" s="4" t="s">
        <v>510</v>
      </c>
      <c r="AV60" s="242"/>
    </row>
    <row r="61" spans="1:48" x14ac:dyDescent="0.4">
      <c r="A61" s="220">
        <v>56</v>
      </c>
      <c r="B61" s="220">
        <v>8</v>
      </c>
      <c r="C61" s="221" t="s">
        <v>142</v>
      </c>
      <c r="D61" s="220" t="s">
        <v>42</v>
      </c>
      <c r="E61" s="221" t="s">
        <v>428</v>
      </c>
      <c r="F61" s="220" t="s">
        <v>191</v>
      </c>
      <c r="G61" s="220">
        <v>30</v>
      </c>
      <c r="H61" s="222" t="s">
        <v>230</v>
      </c>
      <c r="I61" s="220" t="s">
        <v>202</v>
      </c>
      <c r="J61" s="220">
        <v>5</v>
      </c>
      <c r="K61" s="220">
        <v>4</v>
      </c>
      <c r="L61" s="223">
        <v>1.4076065875096411</v>
      </c>
      <c r="M61" s="223">
        <v>1.2482600237002741</v>
      </c>
      <c r="N61" s="224">
        <v>0.24444006503924876</v>
      </c>
      <c r="O61" s="225">
        <v>8999876.9199999999</v>
      </c>
      <c r="P61" s="225">
        <v>1341050.2</v>
      </c>
      <c r="Q61" s="226">
        <v>2</v>
      </c>
      <c r="R61" s="225">
        <v>10364975.130000001</v>
      </c>
      <c r="S61" s="227">
        <v>-16697781.499999998</v>
      </c>
      <c r="T61" s="228">
        <v>14.08</v>
      </c>
      <c r="U61" s="229">
        <v>6.24</v>
      </c>
      <c r="V61" s="230">
        <v>0.75</v>
      </c>
      <c r="W61" s="229">
        <v>0.73</v>
      </c>
      <c r="X61" s="231">
        <v>209</v>
      </c>
      <c r="Y61" s="232">
        <v>45</v>
      </c>
      <c r="Z61" s="232">
        <v>154</v>
      </c>
      <c r="AA61" s="232">
        <v>124</v>
      </c>
      <c r="AB61" s="232">
        <v>44</v>
      </c>
      <c r="AC61" s="233" t="s">
        <v>509</v>
      </c>
      <c r="AD61" s="234" t="s">
        <v>509</v>
      </c>
      <c r="AE61" s="235">
        <v>0</v>
      </c>
      <c r="AF61" s="236" t="s">
        <v>509</v>
      </c>
      <c r="AG61" s="236" t="s">
        <v>510</v>
      </c>
      <c r="AH61" s="234" t="s">
        <v>510</v>
      </c>
      <c r="AI61" s="234" t="s">
        <v>509</v>
      </c>
      <c r="AJ61" s="237">
        <v>4</v>
      </c>
      <c r="AK61" s="238" t="s">
        <v>511</v>
      </c>
      <c r="AL61" s="238" t="s">
        <v>533</v>
      </c>
      <c r="AM61" s="4" t="s">
        <v>510</v>
      </c>
      <c r="AV61" s="242"/>
    </row>
    <row r="62" spans="1:48" x14ac:dyDescent="0.4">
      <c r="A62" s="220">
        <v>57</v>
      </c>
      <c r="B62" s="220">
        <v>8</v>
      </c>
      <c r="C62" s="221" t="s">
        <v>142</v>
      </c>
      <c r="D62" s="220" t="s">
        <v>74</v>
      </c>
      <c r="E62" s="221" t="s">
        <v>429</v>
      </c>
      <c r="F62" s="220" t="s">
        <v>192</v>
      </c>
      <c r="G62" s="220">
        <v>266</v>
      </c>
      <c r="H62" s="222" t="s">
        <v>237</v>
      </c>
      <c r="I62" s="220" t="s">
        <v>208</v>
      </c>
      <c r="J62" s="220">
        <v>15</v>
      </c>
      <c r="K62" s="220">
        <v>12</v>
      </c>
      <c r="L62" s="223">
        <v>1.4110270730807</v>
      </c>
      <c r="M62" s="223">
        <v>1.2851844847708858</v>
      </c>
      <c r="N62" s="224">
        <v>0.49688705178876297</v>
      </c>
      <c r="O62" s="225">
        <v>82103800.609999999</v>
      </c>
      <c r="P62" s="225">
        <v>220703375.00999999</v>
      </c>
      <c r="Q62" s="226">
        <v>2</v>
      </c>
      <c r="R62" s="225">
        <v>113027210.95</v>
      </c>
      <c r="S62" s="227">
        <v>-100532985.18999997</v>
      </c>
      <c r="T62" s="250">
        <v>22.31</v>
      </c>
      <c r="U62" s="251">
        <v>16.16</v>
      </c>
      <c r="V62" s="252">
        <v>19.670000000000002</v>
      </c>
      <c r="W62" s="251">
        <v>4.5599999999999996</v>
      </c>
      <c r="X62" s="253">
        <v>227</v>
      </c>
      <c r="Y62" s="232">
        <v>52</v>
      </c>
      <c r="Z62" s="232">
        <v>67</v>
      </c>
      <c r="AA62" s="232">
        <v>51</v>
      </c>
      <c r="AB62" s="232">
        <v>46</v>
      </c>
      <c r="AC62" s="233" t="s">
        <v>509</v>
      </c>
      <c r="AD62" s="234" t="s">
        <v>509</v>
      </c>
      <c r="AE62" s="235">
        <v>0</v>
      </c>
      <c r="AF62" s="236" t="s">
        <v>509</v>
      </c>
      <c r="AG62" s="236" t="s">
        <v>510</v>
      </c>
      <c r="AH62" s="234" t="s">
        <v>509</v>
      </c>
      <c r="AI62" s="234" t="s">
        <v>509</v>
      </c>
      <c r="AJ62" s="237">
        <v>5</v>
      </c>
      <c r="AK62" s="238" t="s">
        <v>521</v>
      </c>
      <c r="AL62" s="238" t="s">
        <v>522</v>
      </c>
      <c r="AM62" s="4" t="s">
        <v>509</v>
      </c>
      <c r="AV62" s="242"/>
    </row>
    <row r="63" spans="1:48" x14ac:dyDescent="0.4">
      <c r="A63" s="220">
        <v>58</v>
      </c>
      <c r="B63" s="220">
        <v>8</v>
      </c>
      <c r="C63" s="221" t="s">
        <v>142</v>
      </c>
      <c r="D63" s="220" t="s">
        <v>79</v>
      </c>
      <c r="E63" s="221" t="s">
        <v>430</v>
      </c>
      <c r="F63" s="220" t="s">
        <v>191</v>
      </c>
      <c r="G63" s="220">
        <v>30</v>
      </c>
      <c r="H63" s="222" t="s">
        <v>230</v>
      </c>
      <c r="I63" s="220" t="s">
        <v>202</v>
      </c>
      <c r="J63" s="220">
        <v>5</v>
      </c>
      <c r="K63" s="220">
        <v>3</v>
      </c>
      <c r="L63" s="223">
        <v>5.7842662375293923</v>
      </c>
      <c r="M63" s="223">
        <v>5.3441754435989282</v>
      </c>
      <c r="N63" s="224">
        <v>3.5952176779261751</v>
      </c>
      <c r="O63" s="225">
        <v>30898688.18</v>
      </c>
      <c r="P63" s="225">
        <v>477050.74</v>
      </c>
      <c r="Q63" s="226">
        <v>0</v>
      </c>
      <c r="R63" s="225">
        <v>3981802.03</v>
      </c>
      <c r="S63" s="227">
        <v>15925041.180000003</v>
      </c>
      <c r="T63" s="250">
        <v>8.17</v>
      </c>
      <c r="U63" s="251">
        <v>6.24</v>
      </c>
      <c r="V63" s="252">
        <v>0.7</v>
      </c>
      <c r="W63" s="251">
        <v>0.73</v>
      </c>
      <c r="X63" s="253">
        <v>70</v>
      </c>
      <c r="Y63" s="232">
        <v>29</v>
      </c>
      <c r="Z63" s="232">
        <v>47</v>
      </c>
      <c r="AA63" s="232">
        <v>128</v>
      </c>
      <c r="AB63" s="232">
        <v>56</v>
      </c>
      <c r="AC63" s="233" t="s">
        <v>509</v>
      </c>
      <c r="AD63" s="234" t="s">
        <v>510</v>
      </c>
      <c r="AE63" s="235">
        <v>1</v>
      </c>
      <c r="AF63" s="236" t="s">
        <v>509</v>
      </c>
      <c r="AG63" s="236" t="s">
        <v>509</v>
      </c>
      <c r="AH63" s="234" t="s">
        <v>510</v>
      </c>
      <c r="AI63" s="234" t="s">
        <v>509</v>
      </c>
      <c r="AJ63" s="237">
        <v>5</v>
      </c>
      <c r="AK63" s="238" t="s">
        <v>521</v>
      </c>
      <c r="AL63" s="238" t="s">
        <v>525</v>
      </c>
      <c r="AM63" s="4" t="s">
        <v>509</v>
      </c>
      <c r="AV63" s="242"/>
    </row>
    <row r="64" spans="1:48" x14ac:dyDescent="0.4">
      <c r="A64" s="220">
        <v>59</v>
      </c>
      <c r="B64" s="220">
        <v>8</v>
      </c>
      <c r="C64" s="221" t="s">
        <v>142</v>
      </c>
      <c r="D64" s="220" t="s">
        <v>83</v>
      </c>
      <c r="E64" s="221" t="s">
        <v>431</v>
      </c>
      <c r="F64" s="220" t="s">
        <v>191</v>
      </c>
      <c r="G64" s="220">
        <v>15</v>
      </c>
      <c r="H64" s="222" t="s">
        <v>233</v>
      </c>
      <c r="I64" s="220" t="s">
        <v>206</v>
      </c>
      <c r="J64" s="220">
        <v>2</v>
      </c>
      <c r="K64" s="220">
        <v>1</v>
      </c>
      <c r="L64" s="223">
        <v>1.2406653321748859</v>
      </c>
      <c r="M64" s="223">
        <v>1.1226337846239205</v>
      </c>
      <c r="N64" s="224">
        <v>7.3643005788802646E-2</v>
      </c>
      <c r="O64" s="225">
        <v>4701778.9400000004</v>
      </c>
      <c r="P64" s="225">
        <v>2350955.59</v>
      </c>
      <c r="Q64" s="226">
        <v>2</v>
      </c>
      <c r="R64" s="225">
        <v>8042847.9299999997</v>
      </c>
      <c r="S64" s="227">
        <v>-18097853.009999998</v>
      </c>
      <c r="T64" s="228">
        <v>19.649999999999999</v>
      </c>
      <c r="U64" s="229">
        <v>8.57</v>
      </c>
      <c r="V64" s="230">
        <v>2.94</v>
      </c>
      <c r="W64" s="229">
        <v>-0.22</v>
      </c>
      <c r="X64" s="231">
        <v>362</v>
      </c>
      <c r="Y64" s="232">
        <v>49</v>
      </c>
      <c r="Z64" s="232">
        <v>51</v>
      </c>
      <c r="AA64" s="232">
        <v>180</v>
      </c>
      <c r="AB64" s="232">
        <v>75</v>
      </c>
      <c r="AC64" s="233" t="s">
        <v>509</v>
      </c>
      <c r="AD64" s="234" t="s">
        <v>509</v>
      </c>
      <c r="AE64" s="235">
        <v>0</v>
      </c>
      <c r="AF64" s="236" t="s">
        <v>509</v>
      </c>
      <c r="AG64" s="236" t="s">
        <v>509</v>
      </c>
      <c r="AH64" s="234" t="s">
        <v>510</v>
      </c>
      <c r="AI64" s="234" t="s">
        <v>510</v>
      </c>
      <c r="AJ64" s="237">
        <v>4</v>
      </c>
      <c r="AK64" s="238" t="s">
        <v>511</v>
      </c>
      <c r="AL64" s="238" t="s">
        <v>533</v>
      </c>
      <c r="AM64" s="4" t="s">
        <v>510</v>
      </c>
      <c r="AV64" s="242"/>
    </row>
    <row r="65" spans="1:48" x14ac:dyDescent="0.4">
      <c r="A65" s="220">
        <v>60</v>
      </c>
      <c r="B65" s="220">
        <v>8</v>
      </c>
      <c r="C65" s="221" t="s">
        <v>142</v>
      </c>
      <c r="D65" s="220" t="s">
        <v>84</v>
      </c>
      <c r="E65" s="221" t="s">
        <v>432</v>
      </c>
      <c r="F65" s="220" t="s">
        <v>191</v>
      </c>
      <c r="G65" s="220">
        <v>30</v>
      </c>
      <c r="H65" s="222" t="s">
        <v>229</v>
      </c>
      <c r="I65" s="220" t="s">
        <v>202</v>
      </c>
      <c r="J65" s="220">
        <v>6</v>
      </c>
      <c r="K65" s="220">
        <v>4</v>
      </c>
      <c r="L65" s="223">
        <v>1.9507131054356197</v>
      </c>
      <c r="M65" s="223">
        <v>1.6181746967382693</v>
      </c>
      <c r="N65" s="224">
        <v>0.93615494193418936</v>
      </c>
      <c r="O65" s="225">
        <v>23228912.48</v>
      </c>
      <c r="P65" s="225">
        <v>615633.05000000005</v>
      </c>
      <c r="Q65" s="226">
        <v>0</v>
      </c>
      <c r="R65" s="225">
        <v>3635441.72</v>
      </c>
      <c r="S65" s="227">
        <v>-2241135.6500000022</v>
      </c>
      <c r="T65" s="228">
        <v>6.18</v>
      </c>
      <c r="U65" s="229">
        <v>9.33</v>
      </c>
      <c r="V65" s="230">
        <v>0.69</v>
      </c>
      <c r="W65" s="229">
        <v>3.29</v>
      </c>
      <c r="X65" s="231">
        <v>154</v>
      </c>
      <c r="Y65" s="232">
        <v>45</v>
      </c>
      <c r="Z65" s="232">
        <v>85</v>
      </c>
      <c r="AA65" s="232">
        <v>183</v>
      </c>
      <c r="AB65" s="232">
        <v>127</v>
      </c>
      <c r="AC65" s="233" t="s">
        <v>510</v>
      </c>
      <c r="AD65" s="234" t="s">
        <v>510</v>
      </c>
      <c r="AE65" s="235">
        <v>0</v>
      </c>
      <c r="AF65" s="236" t="s">
        <v>509</v>
      </c>
      <c r="AG65" s="236" t="s">
        <v>510</v>
      </c>
      <c r="AH65" s="234" t="s">
        <v>510</v>
      </c>
      <c r="AI65" s="234" t="s">
        <v>510</v>
      </c>
      <c r="AJ65" s="237">
        <v>1</v>
      </c>
      <c r="AK65" s="238" t="s">
        <v>534</v>
      </c>
      <c r="AL65" s="238" t="s">
        <v>535</v>
      </c>
      <c r="AM65" s="4" t="s">
        <v>510</v>
      </c>
      <c r="AV65" s="242"/>
    </row>
    <row r="66" spans="1:48" x14ac:dyDescent="0.4">
      <c r="A66" s="220">
        <v>61</v>
      </c>
      <c r="B66" s="220">
        <v>8</v>
      </c>
      <c r="C66" s="221" t="s">
        <v>142</v>
      </c>
      <c r="D66" s="220" t="s">
        <v>85</v>
      </c>
      <c r="E66" s="221" t="s">
        <v>433</v>
      </c>
      <c r="F66" s="220" t="s">
        <v>191</v>
      </c>
      <c r="G66" s="220">
        <v>30</v>
      </c>
      <c r="H66" s="222" t="s">
        <v>230</v>
      </c>
      <c r="I66" s="220" t="s">
        <v>202</v>
      </c>
      <c r="J66" s="220">
        <v>5</v>
      </c>
      <c r="K66" s="220">
        <v>4</v>
      </c>
      <c r="L66" s="223">
        <v>2.9395497357408362</v>
      </c>
      <c r="M66" s="223">
        <v>2.6144292352634229</v>
      </c>
      <c r="N66" s="224">
        <v>0.75033377127095979</v>
      </c>
      <c r="O66" s="225">
        <v>24639849.670000002</v>
      </c>
      <c r="P66" s="225">
        <v>10308160.449999999</v>
      </c>
      <c r="Q66" s="226">
        <v>1</v>
      </c>
      <c r="R66" s="225">
        <v>12090628.65</v>
      </c>
      <c r="S66" s="227">
        <v>-3171735.2899999991</v>
      </c>
      <c r="T66" s="228">
        <v>21.3</v>
      </c>
      <c r="U66" s="229">
        <v>6.24</v>
      </c>
      <c r="V66" s="230">
        <v>10.73</v>
      </c>
      <c r="W66" s="229">
        <v>0.73</v>
      </c>
      <c r="X66" s="231">
        <v>115</v>
      </c>
      <c r="Y66" s="232">
        <v>68</v>
      </c>
      <c r="Z66" s="232">
        <v>82</v>
      </c>
      <c r="AA66" s="232">
        <v>152</v>
      </c>
      <c r="AB66" s="232">
        <v>59</v>
      </c>
      <c r="AC66" s="233" t="s">
        <v>509</v>
      </c>
      <c r="AD66" s="234" t="s">
        <v>509</v>
      </c>
      <c r="AE66" s="235">
        <v>1</v>
      </c>
      <c r="AF66" s="236" t="s">
        <v>510</v>
      </c>
      <c r="AG66" s="236" t="s">
        <v>510</v>
      </c>
      <c r="AH66" s="234" t="s">
        <v>510</v>
      </c>
      <c r="AI66" s="234" t="s">
        <v>509</v>
      </c>
      <c r="AJ66" s="237">
        <v>4</v>
      </c>
      <c r="AK66" s="238" t="s">
        <v>511</v>
      </c>
      <c r="AL66" s="238" t="s">
        <v>518</v>
      </c>
      <c r="AM66" s="4" t="s">
        <v>510</v>
      </c>
      <c r="AV66" s="242"/>
    </row>
    <row r="67" spans="1:48" x14ac:dyDescent="0.4">
      <c r="A67" s="220">
        <v>62</v>
      </c>
      <c r="B67" s="220">
        <v>8</v>
      </c>
      <c r="C67" s="221" t="s">
        <v>98</v>
      </c>
      <c r="D67" s="220" t="s">
        <v>1</v>
      </c>
      <c r="E67" s="221" t="s">
        <v>434</v>
      </c>
      <c r="F67" s="220" t="s">
        <v>192</v>
      </c>
      <c r="G67" s="220">
        <v>353</v>
      </c>
      <c r="H67" s="222" t="s">
        <v>228</v>
      </c>
      <c r="I67" s="220" t="s">
        <v>201</v>
      </c>
      <c r="J67" s="220">
        <v>16</v>
      </c>
      <c r="K67" s="220">
        <v>13</v>
      </c>
      <c r="L67" s="223">
        <v>5.4762014787565061</v>
      </c>
      <c r="M67" s="223">
        <v>5.1888002198923937</v>
      </c>
      <c r="N67" s="224">
        <v>2.5899569113892928</v>
      </c>
      <c r="O67" s="225">
        <v>508790927.81999999</v>
      </c>
      <c r="P67" s="225">
        <v>144625098.71000001</v>
      </c>
      <c r="Q67" s="226">
        <v>0</v>
      </c>
      <c r="R67" s="225">
        <v>190482317.25</v>
      </c>
      <c r="S67" s="227">
        <v>180723690.83000004</v>
      </c>
      <c r="T67" s="228">
        <v>29.57</v>
      </c>
      <c r="U67" s="229">
        <v>13.81</v>
      </c>
      <c r="V67" s="230">
        <v>17.78</v>
      </c>
      <c r="W67" s="229">
        <v>3.41</v>
      </c>
      <c r="X67" s="231">
        <v>104</v>
      </c>
      <c r="Y67" s="232">
        <v>98</v>
      </c>
      <c r="Z67" s="232">
        <v>92</v>
      </c>
      <c r="AA67" s="232">
        <v>73</v>
      </c>
      <c r="AB67" s="232">
        <v>56</v>
      </c>
      <c r="AC67" s="233" t="s">
        <v>509</v>
      </c>
      <c r="AD67" s="234" t="s">
        <v>509</v>
      </c>
      <c r="AE67" s="235">
        <v>0</v>
      </c>
      <c r="AF67" s="236" t="s">
        <v>510</v>
      </c>
      <c r="AG67" s="236" t="s">
        <v>510</v>
      </c>
      <c r="AH67" s="234" t="s">
        <v>509</v>
      </c>
      <c r="AI67" s="234" t="s">
        <v>509</v>
      </c>
      <c r="AJ67" s="237">
        <v>4</v>
      </c>
      <c r="AK67" s="238" t="s">
        <v>511</v>
      </c>
      <c r="AL67" s="238" t="s">
        <v>512</v>
      </c>
      <c r="AM67" s="4" t="s">
        <v>510</v>
      </c>
      <c r="AV67" s="242"/>
    </row>
    <row r="68" spans="1:48" x14ac:dyDescent="0.4">
      <c r="A68" s="220">
        <v>63</v>
      </c>
      <c r="B68" s="220">
        <v>8</v>
      </c>
      <c r="C68" s="221" t="s">
        <v>98</v>
      </c>
      <c r="D68" s="220" t="s">
        <v>6</v>
      </c>
      <c r="E68" s="221" t="s">
        <v>435</v>
      </c>
      <c r="F68" s="220" t="s">
        <v>191</v>
      </c>
      <c r="G68" s="220">
        <v>60</v>
      </c>
      <c r="H68" s="222" t="s">
        <v>231</v>
      </c>
      <c r="I68" s="220" t="s">
        <v>203</v>
      </c>
      <c r="J68" s="220">
        <v>10</v>
      </c>
      <c r="K68" s="220">
        <v>9</v>
      </c>
      <c r="L68" s="223">
        <v>2.326324310514579</v>
      </c>
      <c r="M68" s="223">
        <v>2.1177069921445519</v>
      </c>
      <c r="N68" s="224">
        <v>0.87431340920792178</v>
      </c>
      <c r="O68" s="225">
        <v>42856096.130000003</v>
      </c>
      <c r="P68" s="225">
        <v>4761686.87</v>
      </c>
      <c r="Q68" s="226">
        <v>0</v>
      </c>
      <c r="R68" s="225">
        <v>14090334.300000001</v>
      </c>
      <c r="S68" s="227">
        <v>-4061176.1199999973</v>
      </c>
      <c r="T68" s="250">
        <v>10.59</v>
      </c>
      <c r="U68" s="251">
        <v>6.01</v>
      </c>
      <c r="V68" s="252">
        <v>3.67</v>
      </c>
      <c r="W68" s="251">
        <v>1.66</v>
      </c>
      <c r="X68" s="253">
        <v>195</v>
      </c>
      <c r="Y68" s="232">
        <v>48</v>
      </c>
      <c r="Z68" s="232">
        <v>54</v>
      </c>
      <c r="AA68" s="232">
        <v>125</v>
      </c>
      <c r="AB68" s="232">
        <v>54</v>
      </c>
      <c r="AC68" s="233" t="s">
        <v>509</v>
      </c>
      <c r="AD68" s="234" t="s">
        <v>509</v>
      </c>
      <c r="AE68" s="235">
        <v>0</v>
      </c>
      <c r="AF68" s="236" t="s">
        <v>509</v>
      </c>
      <c r="AG68" s="236" t="s">
        <v>509</v>
      </c>
      <c r="AH68" s="234" t="s">
        <v>510</v>
      </c>
      <c r="AI68" s="234" t="s">
        <v>509</v>
      </c>
      <c r="AJ68" s="237">
        <v>5</v>
      </c>
      <c r="AK68" s="238" t="s">
        <v>521</v>
      </c>
      <c r="AL68" s="238" t="s">
        <v>525</v>
      </c>
      <c r="AM68" s="4" t="s">
        <v>509</v>
      </c>
      <c r="AV68" s="242"/>
    </row>
    <row r="69" spans="1:48" x14ac:dyDescent="0.4">
      <c r="A69" s="220">
        <v>64</v>
      </c>
      <c r="B69" s="220">
        <v>8</v>
      </c>
      <c r="C69" s="221" t="s">
        <v>98</v>
      </c>
      <c r="D69" s="220" t="s">
        <v>7</v>
      </c>
      <c r="E69" s="221" t="s">
        <v>436</v>
      </c>
      <c r="F69" s="220" t="s">
        <v>191</v>
      </c>
      <c r="G69" s="220">
        <v>40</v>
      </c>
      <c r="H69" s="222" t="s">
        <v>229</v>
      </c>
      <c r="I69" s="220" t="s">
        <v>202</v>
      </c>
      <c r="J69" s="220">
        <v>6</v>
      </c>
      <c r="K69" s="220">
        <v>7</v>
      </c>
      <c r="L69" s="223">
        <v>3.4801929562269223</v>
      </c>
      <c r="M69" s="223">
        <v>3.1293606347846654</v>
      </c>
      <c r="N69" s="224">
        <v>1.4900598439901191</v>
      </c>
      <c r="O69" s="225">
        <v>33082950.510000002</v>
      </c>
      <c r="P69" s="225">
        <v>2014640.9</v>
      </c>
      <c r="Q69" s="226">
        <v>0</v>
      </c>
      <c r="R69" s="225">
        <v>10633742.99</v>
      </c>
      <c r="S69" s="227">
        <v>6536840.4199999962</v>
      </c>
      <c r="T69" s="250">
        <v>11.16</v>
      </c>
      <c r="U69" s="251">
        <v>9.33</v>
      </c>
      <c r="V69" s="252">
        <v>1.8</v>
      </c>
      <c r="W69" s="251">
        <v>3.29</v>
      </c>
      <c r="X69" s="253">
        <v>89</v>
      </c>
      <c r="Y69" s="232">
        <v>37</v>
      </c>
      <c r="Z69" s="232">
        <v>49</v>
      </c>
      <c r="AA69" s="232">
        <v>160</v>
      </c>
      <c r="AB69" s="232">
        <v>55</v>
      </c>
      <c r="AC69" s="233" t="s">
        <v>509</v>
      </c>
      <c r="AD69" s="234" t="s">
        <v>510</v>
      </c>
      <c r="AE69" s="235">
        <v>1</v>
      </c>
      <c r="AF69" s="236" t="s">
        <v>509</v>
      </c>
      <c r="AG69" s="236" t="s">
        <v>509</v>
      </c>
      <c r="AH69" s="234" t="s">
        <v>510</v>
      </c>
      <c r="AI69" s="234" t="s">
        <v>509</v>
      </c>
      <c r="AJ69" s="237">
        <v>5</v>
      </c>
      <c r="AK69" s="238" t="s">
        <v>521</v>
      </c>
      <c r="AL69" s="238" t="s">
        <v>525</v>
      </c>
      <c r="AM69" s="4" t="s">
        <v>509</v>
      </c>
      <c r="AV69" s="242"/>
    </row>
    <row r="70" spans="1:48" x14ac:dyDescent="0.4">
      <c r="A70" s="220">
        <v>65</v>
      </c>
      <c r="B70" s="220">
        <v>8</v>
      </c>
      <c r="C70" s="221" t="s">
        <v>98</v>
      </c>
      <c r="D70" s="220" t="s">
        <v>8</v>
      </c>
      <c r="E70" s="221" t="s">
        <v>437</v>
      </c>
      <c r="F70" s="220" t="s">
        <v>191</v>
      </c>
      <c r="G70" s="220">
        <v>90</v>
      </c>
      <c r="H70" s="222" t="s">
        <v>235</v>
      </c>
      <c r="I70" s="220" t="s">
        <v>204</v>
      </c>
      <c r="J70" s="220">
        <v>12</v>
      </c>
      <c r="K70" s="220">
        <v>10</v>
      </c>
      <c r="L70" s="223">
        <v>1.3424978510917631</v>
      </c>
      <c r="M70" s="223">
        <v>1.2233993749394771</v>
      </c>
      <c r="N70" s="224">
        <v>0.40335921909389888</v>
      </c>
      <c r="O70" s="225">
        <v>20650673.300000001</v>
      </c>
      <c r="P70" s="225">
        <v>1221249.77</v>
      </c>
      <c r="Q70" s="226">
        <v>2</v>
      </c>
      <c r="R70" s="225">
        <v>12543861.98</v>
      </c>
      <c r="S70" s="227">
        <v>-35974047.149999999</v>
      </c>
      <c r="T70" s="228">
        <v>8.07</v>
      </c>
      <c r="U70" s="229">
        <v>9.81</v>
      </c>
      <c r="V70" s="230">
        <v>0.7</v>
      </c>
      <c r="W70" s="229">
        <v>1.53</v>
      </c>
      <c r="X70" s="231">
        <v>260</v>
      </c>
      <c r="Y70" s="232">
        <v>66</v>
      </c>
      <c r="Z70" s="232">
        <v>95</v>
      </c>
      <c r="AA70" s="232">
        <v>113</v>
      </c>
      <c r="AB70" s="232">
        <v>43</v>
      </c>
      <c r="AC70" s="233" t="s">
        <v>510</v>
      </c>
      <c r="AD70" s="234" t="s">
        <v>510</v>
      </c>
      <c r="AE70" s="235">
        <v>0</v>
      </c>
      <c r="AF70" s="236" t="s">
        <v>510</v>
      </c>
      <c r="AG70" s="236" t="s">
        <v>510</v>
      </c>
      <c r="AH70" s="234" t="s">
        <v>509</v>
      </c>
      <c r="AI70" s="234" t="s">
        <v>509</v>
      </c>
      <c r="AJ70" s="237">
        <v>2</v>
      </c>
      <c r="AK70" s="238" t="s">
        <v>515</v>
      </c>
      <c r="AL70" s="238" t="s">
        <v>520</v>
      </c>
      <c r="AM70" s="4" t="s">
        <v>510</v>
      </c>
      <c r="AV70" s="242"/>
    </row>
    <row r="71" spans="1:48" x14ac:dyDescent="0.4">
      <c r="A71" s="220">
        <v>66</v>
      </c>
      <c r="B71" s="220">
        <v>8</v>
      </c>
      <c r="C71" s="221" t="s">
        <v>98</v>
      </c>
      <c r="D71" s="220" t="s">
        <v>9</v>
      </c>
      <c r="E71" s="221" t="s">
        <v>438</v>
      </c>
      <c r="F71" s="220" t="s">
        <v>191</v>
      </c>
      <c r="G71" s="220">
        <v>40</v>
      </c>
      <c r="H71" s="222" t="s">
        <v>231</v>
      </c>
      <c r="I71" s="220" t="s">
        <v>203</v>
      </c>
      <c r="J71" s="220">
        <v>10</v>
      </c>
      <c r="K71" s="220">
        <v>7</v>
      </c>
      <c r="L71" s="223">
        <v>2.2126817152551284</v>
      </c>
      <c r="M71" s="223">
        <v>1.9410952900638816</v>
      </c>
      <c r="N71" s="224">
        <v>0.71052638250235278</v>
      </c>
      <c r="O71" s="225">
        <v>28452767.149999999</v>
      </c>
      <c r="P71" s="225">
        <v>-237499.66</v>
      </c>
      <c r="Q71" s="226">
        <v>2</v>
      </c>
      <c r="R71" s="225">
        <v>5232152.54</v>
      </c>
      <c r="S71" s="227">
        <v>-6791827.8399999943</v>
      </c>
      <c r="T71" s="228">
        <v>5.0999999999999996</v>
      </c>
      <c r="U71" s="229">
        <v>6.01</v>
      </c>
      <c r="V71" s="230">
        <v>-0.19</v>
      </c>
      <c r="W71" s="229">
        <v>1.66</v>
      </c>
      <c r="X71" s="231">
        <v>127</v>
      </c>
      <c r="Y71" s="232">
        <v>58</v>
      </c>
      <c r="Z71" s="232">
        <v>59</v>
      </c>
      <c r="AA71" s="232">
        <v>135</v>
      </c>
      <c r="AB71" s="232">
        <v>65</v>
      </c>
      <c r="AC71" s="233" t="s">
        <v>510</v>
      </c>
      <c r="AD71" s="234" t="s">
        <v>510</v>
      </c>
      <c r="AE71" s="235">
        <v>1</v>
      </c>
      <c r="AF71" s="236" t="s">
        <v>509</v>
      </c>
      <c r="AG71" s="236" t="s">
        <v>509</v>
      </c>
      <c r="AH71" s="234" t="s">
        <v>510</v>
      </c>
      <c r="AI71" s="234" t="s">
        <v>510</v>
      </c>
      <c r="AJ71" s="237">
        <v>3</v>
      </c>
      <c r="AK71" s="238" t="s">
        <v>513</v>
      </c>
      <c r="AL71" s="238" t="s">
        <v>529</v>
      </c>
      <c r="AM71" s="4" t="s">
        <v>510</v>
      </c>
      <c r="AV71" s="242"/>
    </row>
    <row r="72" spans="1:48" x14ac:dyDescent="0.4">
      <c r="A72" s="220">
        <v>67</v>
      </c>
      <c r="B72" s="220">
        <v>8</v>
      </c>
      <c r="C72" s="221" t="s">
        <v>98</v>
      </c>
      <c r="D72" s="220" t="s">
        <v>80</v>
      </c>
      <c r="E72" s="221" t="s">
        <v>439</v>
      </c>
      <c r="F72" s="220" t="s">
        <v>191</v>
      </c>
      <c r="G72" s="220">
        <v>30</v>
      </c>
      <c r="H72" s="222" t="s">
        <v>230</v>
      </c>
      <c r="I72" s="220" t="s">
        <v>202</v>
      </c>
      <c r="J72" s="220">
        <v>5</v>
      </c>
      <c r="K72" s="220">
        <v>5</v>
      </c>
      <c r="L72" s="223">
        <v>1.6785734270627555</v>
      </c>
      <c r="M72" s="223">
        <v>1.4674481257293579</v>
      </c>
      <c r="N72" s="224">
        <v>0.60978062372295661</v>
      </c>
      <c r="O72" s="225">
        <v>15818573.470000001</v>
      </c>
      <c r="P72" s="225">
        <v>-9968477.4199999999</v>
      </c>
      <c r="Q72" s="226">
        <v>2</v>
      </c>
      <c r="R72" s="225">
        <v>-3153756.49</v>
      </c>
      <c r="S72" s="227">
        <v>-9096604.1800000016</v>
      </c>
      <c r="T72" s="228">
        <v>-4.8</v>
      </c>
      <c r="U72" s="229">
        <v>6.24</v>
      </c>
      <c r="V72" s="230">
        <v>-9.35</v>
      </c>
      <c r="W72" s="229">
        <v>0.73</v>
      </c>
      <c r="X72" s="231">
        <v>166</v>
      </c>
      <c r="Y72" s="232">
        <v>70</v>
      </c>
      <c r="Z72" s="232">
        <v>63</v>
      </c>
      <c r="AA72" s="232">
        <v>137</v>
      </c>
      <c r="AB72" s="232">
        <v>64</v>
      </c>
      <c r="AC72" s="233" t="s">
        <v>510</v>
      </c>
      <c r="AD72" s="234" t="s">
        <v>510</v>
      </c>
      <c r="AE72" s="235">
        <v>1</v>
      </c>
      <c r="AF72" s="236" t="s">
        <v>510</v>
      </c>
      <c r="AG72" s="236" t="s">
        <v>510</v>
      </c>
      <c r="AH72" s="234" t="s">
        <v>510</v>
      </c>
      <c r="AI72" s="234" t="s">
        <v>510</v>
      </c>
      <c r="AJ72" s="237">
        <v>1</v>
      </c>
      <c r="AK72" s="238" t="s">
        <v>534</v>
      </c>
      <c r="AL72" s="238" t="s">
        <v>536</v>
      </c>
      <c r="AM72" s="4" t="s">
        <v>510</v>
      </c>
      <c r="AV72" s="242"/>
    </row>
    <row r="73" spans="1:48" x14ac:dyDescent="0.4">
      <c r="A73" s="220">
        <v>68</v>
      </c>
      <c r="B73" s="220">
        <v>8</v>
      </c>
      <c r="C73" s="221" t="s">
        <v>105</v>
      </c>
      <c r="D73" s="220" t="s">
        <v>0</v>
      </c>
      <c r="E73" s="221" t="s">
        <v>440</v>
      </c>
      <c r="F73" s="220" t="s">
        <v>190</v>
      </c>
      <c r="G73" s="220">
        <v>1143</v>
      </c>
      <c r="H73" s="222" t="s">
        <v>239</v>
      </c>
      <c r="I73" s="220" t="s">
        <v>207</v>
      </c>
      <c r="J73" s="220">
        <v>20</v>
      </c>
      <c r="K73" s="220">
        <v>14</v>
      </c>
      <c r="L73" s="223">
        <v>2.9184623324697383</v>
      </c>
      <c r="M73" s="223">
        <v>2.6634352573841085</v>
      </c>
      <c r="N73" s="224">
        <v>1.3138342525830753</v>
      </c>
      <c r="O73" s="225">
        <v>1751226001.8800001</v>
      </c>
      <c r="P73" s="225">
        <v>210457881.31</v>
      </c>
      <c r="Q73" s="226">
        <v>0</v>
      </c>
      <c r="R73" s="225">
        <v>372764098.58999997</v>
      </c>
      <c r="S73" s="227">
        <v>286476671.50000012</v>
      </c>
      <c r="T73" s="250">
        <v>12.8</v>
      </c>
      <c r="U73" s="251">
        <v>9.1300000000000008</v>
      </c>
      <c r="V73" s="252">
        <v>5.28</v>
      </c>
      <c r="W73" s="251">
        <v>1.79</v>
      </c>
      <c r="X73" s="253">
        <v>113</v>
      </c>
      <c r="Y73" s="232">
        <v>102</v>
      </c>
      <c r="Z73" s="232">
        <v>53</v>
      </c>
      <c r="AA73" s="232">
        <v>100</v>
      </c>
      <c r="AB73" s="232">
        <v>47</v>
      </c>
      <c r="AC73" s="233" t="s">
        <v>509</v>
      </c>
      <c r="AD73" s="234" t="s">
        <v>509</v>
      </c>
      <c r="AE73" s="235">
        <v>0</v>
      </c>
      <c r="AF73" s="236" t="s">
        <v>510</v>
      </c>
      <c r="AG73" s="236" t="s">
        <v>509</v>
      </c>
      <c r="AH73" s="234" t="s">
        <v>509</v>
      </c>
      <c r="AI73" s="234" t="s">
        <v>509</v>
      </c>
      <c r="AJ73" s="237">
        <v>5</v>
      </c>
      <c r="AK73" s="238" t="s">
        <v>521</v>
      </c>
      <c r="AL73" s="238" t="s">
        <v>525</v>
      </c>
      <c r="AM73" s="4" t="s">
        <v>509</v>
      </c>
      <c r="AV73" s="242"/>
    </row>
    <row r="74" spans="1:48" x14ac:dyDescent="0.4">
      <c r="A74" s="220">
        <v>69</v>
      </c>
      <c r="B74" s="220">
        <v>8</v>
      </c>
      <c r="C74" s="221" t="s">
        <v>105</v>
      </c>
      <c r="D74" s="220" t="s">
        <v>10</v>
      </c>
      <c r="E74" s="221" t="s">
        <v>441</v>
      </c>
      <c r="F74" s="220" t="s">
        <v>191</v>
      </c>
      <c r="G74" s="220">
        <v>60</v>
      </c>
      <c r="H74" s="222" t="s">
        <v>231</v>
      </c>
      <c r="I74" s="220" t="s">
        <v>203</v>
      </c>
      <c r="J74" s="220">
        <v>10</v>
      </c>
      <c r="K74" s="220">
        <v>8</v>
      </c>
      <c r="L74" s="223">
        <v>1.2796725806550249</v>
      </c>
      <c r="M74" s="223">
        <v>1.1151255512540215</v>
      </c>
      <c r="N74" s="224">
        <v>0.33621311022799888</v>
      </c>
      <c r="O74" s="225">
        <v>10958121.51</v>
      </c>
      <c r="P74" s="225">
        <v>9642859.2400000002</v>
      </c>
      <c r="Q74" s="226">
        <v>2</v>
      </c>
      <c r="R74" s="225">
        <v>13415746.08</v>
      </c>
      <c r="S74" s="227">
        <v>-26008475.259999998</v>
      </c>
      <c r="T74" s="228">
        <v>12.58</v>
      </c>
      <c r="U74" s="229">
        <v>6.01</v>
      </c>
      <c r="V74" s="230">
        <v>9.0500000000000007</v>
      </c>
      <c r="W74" s="229">
        <v>1.66</v>
      </c>
      <c r="X74" s="231">
        <v>245</v>
      </c>
      <c r="Y74" s="232">
        <v>45</v>
      </c>
      <c r="Z74" s="232">
        <v>73</v>
      </c>
      <c r="AA74" s="232">
        <v>74</v>
      </c>
      <c r="AB74" s="232">
        <v>64</v>
      </c>
      <c r="AC74" s="233" t="s">
        <v>509</v>
      </c>
      <c r="AD74" s="234" t="s">
        <v>509</v>
      </c>
      <c r="AE74" s="235">
        <v>0</v>
      </c>
      <c r="AF74" s="236" t="s">
        <v>509</v>
      </c>
      <c r="AG74" s="236" t="s">
        <v>510</v>
      </c>
      <c r="AH74" s="234" t="s">
        <v>509</v>
      </c>
      <c r="AI74" s="234" t="s">
        <v>510</v>
      </c>
      <c r="AJ74" s="237">
        <v>4</v>
      </c>
      <c r="AK74" s="238" t="s">
        <v>511</v>
      </c>
      <c r="AL74" s="238" t="s">
        <v>533</v>
      </c>
      <c r="AM74" s="4" t="s">
        <v>510</v>
      </c>
      <c r="AV74" s="242"/>
    </row>
    <row r="75" spans="1:48" x14ac:dyDescent="0.4">
      <c r="A75" s="220">
        <v>70</v>
      </c>
      <c r="B75" s="220">
        <v>8</v>
      </c>
      <c r="C75" s="221" t="s">
        <v>105</v>
      </c>
      <c r="D75" s="220" t="s">
        <v>11</v>
      </c>
      <c r="E75" s="221" t="s">
        <v>442</v>
      </c>
      <c r="F75" s="220" t="s">
        <v>191</v>
      </c>
      <c r="G75" s="220">
        <v>60</v>
      </c>
      <c r="H75" s="222" t="s">
        <v>296</v>
      </c>
      <c r="I75" s="220" t="s">
        <v>203</v>
      </c>
      <c r="J75" s="220">
        <v>9</v>
      </c>
      <c r="K75" s="220">
        <v>8</v>
      </c>
      <c r="L75" s="223">
        <v>1.2323868515439966</v>
      </c>
      <c r="M75" s="223">
        <v>1.069189024423344</v>
      </c>
      <c r="N75" s="224">
        <v>0.32450072469413416</v>
      </c>
      <c r="O75" s="225">
        <v>7602930.7199999997</v>
      </c>
      <c r="P75" s="225">
        <v>12970352.27</v>
      </c>
      <c r="Q75" s="226">
        <v>2</v>
      </c>
      <c r="R75" s="225">
        <v>15800793.359999999</v>
      </c>
      <c r="S75" s="227">
        <v>-22100106.600000001</v>
      </c>
      <c r="T75" s="250">
        <v>16.09</v>
      </c>
      <c r="U75" s="251">
        <v>6.68</v>
      </c>
      <c r="V75" s="252">
        <v>16.62</v>
      </c>
      <c r="W75" s="251">
        <v>0.49</v>
      </c>
      <c r="X75" s="253">
        <v>341</v>
      </c>
      <c r="Y75" s="232">
        <v>50</v>
      </c>
      <c r="Z75" s="232">
        <v>49</v>
      </c>
      <c r="AA75" s="232">
        <v>79</v>
      </c>
      <c r="AB75" s="232">
        <v>68</v>
      </c>
      <c r="AC75" s="233" t="s">
        <v>509</v>
      </c>
      <c r="AD75" s="234" t="s">
        <v>509</v>
      </c>
      <c r="AE75" s="235">
        <v>0</v>
      </c>
      <c r="AF75" s="236" t="s">
        <v>509</v>
      </c>
      <c r="AG75" s="236" t="s">
        <v>509</v>
      </c>
      <c r="AH75" s="234" t="s">
        <v>509</v>
      </c>
      <c r="AI75" s="234" t="s">
        <v>510</v>
      </c>
      <c r="AJ75" s="237">
        <v>5</v>
      </c>
      <c r="AK75" s="238" t="s">
        <v>521</v>
      </c>
      <c r="AL75" s="238" t="s">
        <v>522</v>
      </c>
      <c r="AM75" s="4" t="s">
        <v>509</v>
      </c>
      <c r="AV75" s="242"/>
    </row>
    <row r="76" spans="1:48" x14ac:dyDescent="0.4">
      <c r="A76" s="220">
        <v>71</v>
      </c>
      <c r="B76" s="220">
        <v>8</v>
      </c>
      <c r="C76" s="221" t="s">
        <v>105</v>
      </c>
      <c r="D76" s="220" t="s">
        <v>12</v>
      </c>
      <c r="E76" s="221" t="s">
        <v>443</v>
      </c>
      <c r="F76" s="220" t="s">
        <v>192</v>
      </c>
      <c r="G76" s="220">
        <v>280</v>
      </c>
      <c r="H76" s="222" t="s">
        <v>228</v>
      </c>
      <c r="I76" s="220" t="s">
        <v>201</v>
      </c>
      <c r="J76" s="220">
        <v>16</v>
      </c>
      <c r="K76" s="220">
        <v>12</v>
      </c>
      <c r="L76" s="223">
        <v>1.8104110036310359</v>
      </c>
      <c r="M76" s="223">
        <v>1.6750915640820496</v>
      </c>
      <c r="N76" s="224">
        <v>0.72847591715342908</v>
      </c>
      <c r="O76" s="225">
        <v>164525865.44999999</v>
      </c>
      <c r="P76" s="225">
        <v>25354538.789999999</v>
      </c>
      <c r="Q76" s="226">
        <v>1</v>
      </c>
      <c r="R76" s="225">
        <v>67207975.25</v>
      </c>
      <c r="S76" s="227">
        <v>-54563584</v>
      </c>
      <c r="T76" s="228">
        <v>14.41</v>
      </c>
      <c r="U76" s="229">
        <v>13.81</v>
      </c>
      <c r="V76" s="230">
        <v>2.9</v>
      </c>
      <c r="W76" s="229">
        <v>3.41</v>
      </c>
      <c r="X76" s="231">
        <v>241</v>
      </c>
      <c r="Y76" s="232">
        <v>68</v>
      </c>
      <c r="Z76" s="232">
        <v>83</v>
      </c>
      <c r="AA76" s="232">
        <v>127</v>
      </c>
      <c r="AB76" s="232">
        <v>61</v>
      </c>
      <c r="AC76" s="233" t="s">
        <v>509</v>
      </c>
      <c r="AD76" s="234" t="s">
        <v>510</v>
      </c>
      <c r="AE76" s="235">
        <v>0</v>
      </c>
      <c r="AF76" s="236" t="s">
        <v>510</v>
      </c>
      <c r="AG76" s="236" t="s">
        <v>510</v>
      </c>
      <c r="AH76" s="234" t="s">
        <v>510</v>
      </c>
      <c r="AI76" s="234" t="s">
        <v>510</v>
      </c>
      <c r="AJ76" s="237">
        <v>1</v>
      </c>
      <c r="AK76" s="238" t="s">
        <v>534</v>
      </c>
      <c r="AL76" s="238" t="s">
        <v>537</v>
      </c>
      <c r="AM76" s="4" t="s">
        <v>510</v>
      </c>
      <c r="AV76" s="242"/>
    </row>
    <row r="77" spans="1:48" x14ac:dyDescent="0.4">
      <c r="A77" s="220">
        <v>72</v>
      </c>
      <c r="B77" s="220">
        <v>8</v>
      </c>
      <c r="C77" s="221" t="s">
        <v>105</v>
      </c>
      <c r="D77" s="220" t="s">
        <v>13</v>
      </c>
      <c r="E77" s="221" t="s">
        <v>444</v>
      </c>
      <c r="F77" s="220" t="s">
        <v>191</v>
      </c>
      <c r="G77" s="220">
        <v>8</v>
      </c>
      <c r="H77" s="222" t="s">
        <v>233</v>
      </c>
      <c r="I77" s="220" t="s">
        <v>206</v>
      </c>
      <c r="J77" s="220">
        <v>2</v>
      </c>
      <c r="K77" s="220">
        <v>1</v>
      </c>
      <c r="L77" s="223">
        <v>3.6854090014670375</v>
      </c>
      <c r="M77" s="223">
        <v>3.2148359874901811</v>
      </c>
      <c r="N77" s="224">
        <v>1.9203435686091002</v>
      </c>
      <c r="O77" s="225">
        <v>10698987.279999999</v>
      </c>
      <c r="P77" s="225">
        <v>-4170874.03</v>
      </c>
      <c r="Q77" s="226">
        <v>1</v>
      </c>
      <c r="R77" s="225">
        <v>153049.29</v>
      </c>
      <c r="S77" s="227">
        <v>3666757.6999999997</v>
      </c>
      <c r="T77" s="228">
        <v>0.66</v>
      </c>
      <c r="U77" s="229">
        <v>8.57</v>
      </c>
      <c r="V77" s="230">
        <v>-5.62</v>
      </c>
      <c r="W77" s="229">
        <v>-0.22</v>
      </c>
      <c r="X77" s="231">
        <v>102</v>
      </c>
      <c r="Y77" s="232">
        <v>105</v>
      </c>
      <c r="Z77" s="232">
        <v>74</v>
      </c>
      <c r="AA77" s="232">
        <v>84</v>
      </c>
      <c r="AB77" s="232">
        <v>97</v>
      </c>
      <c r="AC77" s="233" t="s">
        <v>510</v>
      </c>
      <c r="AD77" s="234" t="s">
        <v>510</v>
      </c>
      <c r="AE77" s="235">
        <v>0</v>
      </c>
      <c r="AF77" s="236" t="s">
        <v>510</v>
      </c>
      <c r="AG77" s="236" t="s">
        <v>510</v>
      </c>
      <c r="AH77" s="234" t="s">
        <v>509</v>
      </c>
      <c r="AI77" s="234" t="s">
        <v>510</v>
      </c>
      <c r="AJ77" s="237">
        <v>1</v>
      </c>
      <c r="AK77" s="238" t="s">
        <v>534</v>
      </c>
      <c r="AL77" s="238" t="s">
        <v>537</v>
      </c>
      <c r="AM77" s="4" t="s">
        <v>510</v>
      </c>
      <c r="AV77" s="242"/>
    </row>
    <row r="78" spans="1:48" x14ac:dyDescent="0.4">
      <c r="A78" s="220">
        <v>73</v>
      </c>
      <c r="B78" s="220">
        <v>8</v>
      </c>
      <c r="C78" s="221" t="s">
        <v>105</v>
      </c>
      <c r="D78" s="220" t="s">
        <v>14</v>
      </c>
      <c r="E78" s="221" t="s">
        <v>445</v>
      </c>
      <c r="F78" s="220" t="s">
        <v>191</v>
      </c>
      <c r="G78" s="220">
        <v>40</v>
      </c>
      <c r="H78" s="222" t="s">
        <v>229</v>
      </c>
      <c r="I78" s="220" t="s">
        <v>202</v>
      </c>
      <c r="J78" s="220">
        <v>6</v>
      </c>
      <c r="K78" s="220">
        <v>7</v>
      </c>
      <c r="L78" s="223">
        <v>1.1835120196510585</v>
      </c>
      <c r="M78" s="223">
        <v>1.0643237226239985</v>
      </c>
      <c r="N78" s="224">
        <v>0.40194912402515937</v>
      </c>
      <c r="O78" s="225">
        <v>6677430.5899999999</v>
      </c>
      <c r="P78" s="225">
        <v>2688456.68</v>
      </c>
      <c r="Q78" s="226">
        <v>2</v>
      </c>
      <c r="R78" s="225">
        <v>9201854.5999999996</v>
      </c>
      <c r="S78" s="227">
        <v>-22558507.910000004</v>
      </c>
      <c r="T78" s="228">
        <v>11.62</v>
      </c>
      <c r="U78" s="229">
        <v>9.33</v>
      </c>
      <c r="V78" s="230">
        <v>3.03</v>
      </c>
      <c r="W78" s="229">
        <v>3.29</v>
      </c>
      <c r="X78" s="231">
        <v>280</v>
      </c>
      <c r="Y78" s="232">
        <v>54</v>
      </c>
      <c r="Z78" s="232">
        <v>118</v>
      </c>
      <c r="AA78" s="232">
        <v>83</v>
      </c>
      <c r="AB78" s="232">
        <v>62</v>
      </c>
      <c r="AC78" s="233" t="s">
        <v>509</v>
      </c>
      <c r="AD78" s="234" t="s">
        <v>510</v>
      </c>
      <c r="AE78" s="235">
        <v>0</v>
      </c>
      <c r="AF78" s="236" t="s">
        <v>509</v>
      </c>
      <c r="AG78" s="236" t="s">
        <v>510</v>
      </c>
      <c r="AH78" s="234" t="s">
        <v>509</v>
      </c>
      <c r="AI78" s="234" t="s">
        <v>510</v>
      </c>
      <c r="AJ78" s="254">
        <v>3</v>
      </c>
      <c r="AK78" s="238" t="s">
        <v>513</v>
      </c>
      <c r="AL78" s="238" t="s">
        <v>529</v>
      </c>
      <c r="AM78" s="4" t="s">
        <v>510</v>
      </c>
      <c r="AV78" s="242"/>
    </row>
    <row r="79" spans="1:48" x14ac:dyDescent="0.4">
      <c r="A79" s="220">
        <v>74</v>
      </c>
      <c r="B79" s="220">
        <v>8</v>
      </c>
      <c r="C79" s="221" t="s">
        <v>105</v>
      </c>
      <c r="D79" s="220" t="s">
        <v>15</v>
      </c>
      <c r="E79" s="221" t="s">
        <v>446</v>
      </c>
      <c r="F79" s="220" t="s">
        <v>191</v>
      </c>
      <c r="G79" s="220">
        <v>137</v>
      </c>
      <c r="H79" s="222" t="s">
        <v>232</v>
      </c>
      <c r="I79" s="220" t="s">
        <v>204</v>
      </c>
      <c r="J79" s="220">
        <v>13</v>
      </c>
      <c r="K79" s="220">
        <v>11</v>
      </c>
      <c r="L79" s="223">
        <v>1.3085273903954526</v>
      </c>
      <c r="M79" s="223">
        <v>1.1842316726222817</v>
      </c>
      <c r="N79" s="224">
        <v>0.38080605364178755</v>
      </c>
      <c r="O79" s="225">
        <v>29052871.760000002</v>
      </c>
      <c r="P79" s="225">
        <v>24629093.41</v>
      </c>
      <c r="Q79" s="226">
        <v>2</v>
      </c>
      <c r="R79" s="225">
        <v>46010397.469999999</v>
      </c>
      <c r="S79" s="227">
        <v>-58311680.750000007</v>
      </c>
      <c r="T79" s="250">
        <v>17.850000000000001</v>
      </c>
      <c r="U79" s="251">
        <v>10.53</v>
      </c>
      <c r="V79" s="252">
        <v>6.56</v>
      </c>
      <c r="W79" s="251">
        <v>2.1</v>
      </c>
      <c r="X79" s="253">
        <v>195</v>
      </c>
      <c r="Y79" s="232">
        <v>55</v>
      </c>
      <c r="Z79" s="232">
        <v>58</v>
      </c>
      <c r="AA79" s="232">
        <v>88</v>
      </c>
      <c r="AB79" s="232">
        <v>47</v>
      </c>
      <c r="AC79" s="233" t="s">
        <v>509</v>
      </c>
      <c r="AD79" s="234" t="s">
        <v>509</v>
      </c>
      <c r="AE79" s="235">
        <v>0</v>
      </c>
      <c r="AF79" s="236" t="s">
        <v>509</v>
      </c>
      <c r="AG79" s="236" t="s">
        <v>509</v>
      </c>
      <c r="AH79" s="234" t="s">
        <v>509</v>
      </c>
      <c r="AI79" s="234" t="s">
        <v>509</v>
      </c>
      <c r="AJ79" s="237">
        <v>6</v>
      </c>
      <c r="AK79" s="238" t="s">
        <v>523</v>
      </c>
      <c r="AL79" s="238" t="s">
        <v>538</v>
      </c>
      <c r="AM79" s="4" t="s">
        <v>509</v>
      </c>
      <c r="AV79" s="242"/>
    </row>
    <row r="80" spans="1:48" x14ac:dyDescent="0.4">
      <c r="A80" s="220">
        <v>75</v>
      </c>
      <c r="B80" s="220">
        <v>8</v>
      </c>
      <c r="C80" s="221" t="s">
        <v>105</v>
      </c>
      <c r="D80" s="220" t="s">
        <v>16</v>
      </c>
      <c r="E80" s="221" t="s">
        <v>447</v>
      </c>
      <c r="F80" s="220" t="s">
        <v>191</v>
      </c>
      <c r="G80" s="220">
        <v>30</v>
      </c>
      <c r="H80" s="222" t="s">
        <v>230</v>
      </c>
      <c r="I80" s="220" t="s">
        <v>202</v>
      </c>
      <c r="J80" s="220">
        <v>5</v>
      </c>
      <c r="K80" s="220">
        <v>4</v>
      </c>
      <c r="L80" s="223">
        <v>1.4381392749192674</v>
      </c>
      <c r="M80" s="223">
        <v>1.2137446660056113</v>
      </c>
      <c r="N80" s="224">
        <v>0.56501566241105272</v>
      </c>
      <c r="O80" s="225">
        <v>7195747.9900000002</v>
      </c>
      <c r="P80" s="225">
        <v>-546257.46</v>
      </c>
      <c r="Q80" s="226">
        <v>3</v>
      </c>
      <c r="R80" s="225">
        <v>4343230.05</v>
      </c>
      <c r="S80" s="227">
        <v>-7143933.1099999975</v>
      </c>
      <c r="T80" s="250">
        <v>7.05</v>
      </c>
      <c r="U80" s="251">
        <v>6.24</v>
      </c>
      <c r="V80" s="252">
        <v>-1.04</v>
      </c>
      <c r="W80" s="251">
        <v>0.73</v>
      </c>
      <c r="X80" s="253">
        <v>179</v>
      </c>
      <c r="Y80" s="232">
        <v>23</v>
      </c>
      <c r="Z80" s="232">
        <v>57</v>
      </c>
      <c r="AA80" s="232">
        <v>83</v>
      </c>
      <c r="AB80" s="232">
        <v>56</v>
      </c>
      <c r="AC80" s="233" t="s">
        <v>509</v>
      </c>
      <c r="AD80" s="234" t="s">
        <v>510</v>
      </c>
      <c r="AE80" s="235">
        <v>1</v>
      </c>
      <c r="AF80" s="236" t="s">
        <v>509</v>
      </c>
      <c r="AG80" s="236" t="s">
        <v>509</v>
      </c>
      <c r="AH80" s="234" t="s">
        <v>509</v>
      </c>
      <c r="AI80" s="234" t="s">
        <v>509</v>
      </c>
      <c r="AJ80" s="237">
        <v>6</v>
      </c>
      <c r="AK80" s="238" t="s">
        <v>523</v>
      </c>
      <c r="AL80" s="238" t="s">
        <v>528</v>
      </c>
      <c r="AM80" s="4" t="s">
        <v>509</v>
      </c>
      <c r="AV80" s="242"/>
    </row>
    <row r="81" spans="1:48" x14ac:dyDescent="0.4">
      <c r="A81" s="220">
        <v>76</v>
      </c>
      <c r="B81" s="220">
        <v>8</v>
      </c>
      <c r="C81" s="221" t="s">
        <v>105</v>
      </c>
      <c r="D81" s="220" t="s">
        <v>17</v>
      </c>
      <c r="E81" s="221" t="s">
        <v>448</v>
      </c>
      <c r="F81" s="220" t="s">
        <v>191</v>
      </c>
      <c r="G81" s="220">
        <v>30</v>
      </c>
      <c r="H81" s="222" t="s">
        <v>230</v>
      </c>
      <c r="I81" s="220" t="s">
        <v>202</v>
      </c>
      <c r="J81" s="220">
        <v>5</v>
      </c>
      <c r="K81" s="220">
        <v>4</v>
      </c>
      <c r="L81" s="223">
        <v>1.2340689862144989</v>
      </c>
      <c r="M81" s="223">
        <v>1.0550820220563601</v>
      </c>
      <c r="N81" s="224">
        <v>0.25458667636669341</v>
      </c>
      <c r="O81" s="225">
        <v>4271266.22</v>
      </c>
      <c r="P81" s="225">
        <v>2537328.89</v>
      </c>
      <c r="Q81" s="226">
        <v>2</v>
      </c>
      <c r="R81" s="225">
        <v>6122248.7400000002</v>
      </c>
      <c r="S81" s="227">
        <v>-13602223.859999999</v>
      </c>
      <c r="T81" s="250">
        <v>10.3</v>
      </c>
      <c r="U81" s="251">
        <v>6.24</v>
      </c>
      <c r="V81" s="252">
        <v>3.77</v>
      </c>
      <c r="W81" s="251">
        <v>0.73</v>
      </c>
      <c r="X81" s="253">
        <v>276</v>
      </c>
      <c r="Y81" s="232">
        <v>53</v>
      </c>
      <c r="Z81" s="232">
        <v>60</v>
      </c>
      <c r="AA81" s="232">
        <v>92</v>
      </c>
      <c r="AB81" s="232">
        <v>73</v>
      </c>
      <c r="AC81" s="233" t="s">
        <v>509</v>
      </c>
      <c r="AD81" s="234" t="s">
        <v>509</v>
      </c>
      <c r="AE81" s="235">
        <v>0</v>
      </c>
      <c r="AF81" s="236" t="s">
        <v>509</v>
      </c>
      <c r="AG81" s="236" t="s">
        <v>509</v>
      </c>
      <c r="AH81" s="234" t="s">
        <v>509</v>
      </c>
      <c r="AI81" s="234" t="s">
        <v>510</v>
      </c>
      <c r="AJ81" s="237">
        <v>5</v>
      </c>
      <c r="AK81" s="238" t="s">
        <v>521</v>
      </c>
      <c r="AL81" s="238" t="s">
        <v>522</v>
      </c>
      <c r="AM81" s="4" t="s">
        <v>509</v>
      </c>
      <c r="AV81" s="242"/>
    </row>
    <row r="82" spans="1:48" x14ac:dyDescent="0.4">
      <c r="A82" s="220">
        <v>77</v>
      </c>
      <c r="B82" s="220">
        <v>8</v>
      </c>
      <c r="C82" s="221" t="s">
        <v>105</v>
      </c>
      <c r="D82" s="220" t="s">
        <v>18</v>
      </c>
      <c r="E82" s="221" t="s">
        <v>449</v>
      </c>
      <c r="F82" s="220" t="s">
        <v>191</v>
      </c>
      <c r="G82" s="220">
        <v>30</v>
      </c>
      <c r="H82" s="222" t="s">
        <v>229</v>
      </c>
      <c r="I82" s="220" t="s">
        <v>202</v>
      </c>
      <c r="J82" s="220">
        <v>6</v>
      </c>
      <c r="K82" s="220">
        <v>6</v>
      </c>
      <c r="L82" s="223">
        <v>2.1992693326922335</v>
      </c>
      <c r="M82" s="223">
        <v>1.9281122302379394</v>
      </c>
      <c r="N82" s="224">
        <v>0.96290512891294111</v>
      </c>
      <c r="O82" s="225">
        <v>26396109.32</v>
      </c>
      <c r="P82" s="225">
        <v>-1133698.53</v>
      </c>
      <c r="Q82" s="226">
        <v>1</v>
      </c>
      <c r="R82" s="225">
        <v>3572466.73</v>
      </c>
      <c r="S82" s="227">
        <v>-816464.03000000119</v>
      </c>
      <c r="T82" s="250">
        <v>4.53</v>
      </c>
      <c r="U82" s="251">
        <v>9.33</v>
      </c>
      <c r="V82" s="252">
        <v>-1.34</v>
      </c>
      <c r="W82" s="251">
        <v>3.29</v>
      </c>
      <c r="X82" s="253">
        <v>90</v>
      </c>
      <c r="Y82" s="232">
        <v>38</v>
      </c>
      <c r="Z82" s="232">
        <v>53</v>
      </c>
      <c r="AA82" s="232">
        <v>100</v>
      </c>
      <c r="AB82" s="232">
        <v>57</v>
      </c>
      <c r="AC82" s="233" t="s">
        <v>510</v>
      </c>
      <c r="AD82" s="234" t="s">
        <v>510</v>
      </c>
      <c r="AE82" s="235">
        <v>1</v>
      </c>
      <c r="AF82" s="236" t="s">
        <v>509</v>
      </c>
      <c r="AG82" s="236" t="s">
        <v>509</v>
      </c>
      <c r="AH82" s="234" t="s">
        <v>509</v>
      </c>
      <c r="AI82" s="234" t="s">
        <v>509</v>
      </c>
      <c r="AJ82" s="237">
        <v>5</v>
      </c>
      <c r="AK82" s="238" t="s">
        <v>521</v>
      </c>
      <c r="AL82" s="238" t="s">
        <v>526</v>
      </c>
      <c r="AM82" s="4" t="s">
        <v>509</v>
      </c>
      <c r="AV82" s="242"/>
    </row>
    <row r="83" spans="1:48" x14ac:dyDescent="0.4">
      <c r="A83" s="220">
        <v>78</v>
      </c>
      <c r="B83" s="220">
        <v>8</v>
      </c>
      <c r="C83" s="221" t="s">
        <v>105</v>
      </c>
      <c r="D83" s="220" t="s">
        <v>19</v>
      </c>
      <c r="E83" s="221" t="s">
        <v>450</v>
      </c>
      <c r="F83" s="220" t="s">
        <v>191</v>
      </c>
      <c r="G83" s="220">
        <v>55</v>
      </c>
      <c r="H83" s="222" t="s">
        <v>296</v>
      </c>
      <c r="I83" s="220" t="s">
        <v>203</v>
      </c>
      <c r="J83" s="220">
        <v>9</v>
      </c>
      <c r="K83" s="220">
        <v>8</v>
      </c>
      <c r="L83" s="223">
        <v>1.4878633996589541</v>
      </c>
      <c r="M83" s="223">
        <v>1.2532116734996994</v>
      </c>
      <c r="N83" s="224">
        <v>0.36166122388420185</v>
      </c>
      <c r="O83" s="225">
        <v>20033659.77</v>
      </c>
      <c r="P83" s="225">
        <v>-775506.01</v>
      </c>
      <c r="Q83" s="226">
        <v>3</v>
      </c>
      <c r="R83" s="225">
        <v>4623643.7300000004</v>
      </c>
      <c r="S83" s="227">
        <v>-26212792.079999994</v>
      </c>
      <c r="T83" s="228">
        <v>3.85</v>
      </c>
      <c r="U83" s="229">
        <v>6.68</v>
      </c>
      <c r="V83" s="230">
        <v>-0.68</v>
      </c>
      <c r="W83" s="229">
        <v>0.49</v>
      </c>
      <c r="X83" s="231">
        <v>225</v>
      </c>
      <c r="Y83" s="232">
        <v>50</v>
      </c>
      <c r="Z83" s="232">
        <v>61</v>
      </c>
      <c r="AA83" s="232">
        <v>85</v>
      </c>
      <c r="AB83" s="232">
        <v>62</v>
      </c>
      <c r="AC83" s="233" t="s">
        <v>510</v>
      </c>
      <c r="AD83" s="234" t="s">
        <v>510</v>
      </c>
      <c r="AE83" s="235">
        <v>0</v>
      </c>
      <c r="AF83" s="236" t="s">
        <v>509</v>
      </c>
      <c r="AG83" s="236" t="s">
        <v>510</v>
      </c>
      <c r="AH83" s="234" t="s">
        <v>509</v>
      </c>
      <c r="AI83" s="234" t="s">
        <v>510</v>
      </c>
      <c r="AJ83" s="237">
        <v>2</v>
      </c>
      <c r="AK83" s="238" t="s">
        <v>515</v>
      </c>
      <c r="AL83" s="238" t="s">
        <v>539</v>
      </c>
      <c r="AM83" s="4" t="s">
        <v>510</v>
      </c>
      <c r="AV83" s="242"/>
    </row>
    <row r="84" spans="1:48" x14ac:dyDescent="0.4">
      <c r="A84" s="220">
        <v>79</v>
      </c>
      <c r="B84" s="220">
        <v>8</v>
      </c>
      <c r="C84" s="221" t="s">
        <v>105</v>
      </c>
      <c r="D84" s="220" t="s">
        <v>20</v>
      </c>
      <c r="E84" s="221" t="s">
        <v>451</v>
      </c>
      <c r="F84" s="220" t="s">
        <v>191</v>
      </c>
      <c r="G84" s="220">
        <v>126</v>
      </c>
      <c r="H84" s="222" t="s">
        <v>232</v>
      </c>
      <c r="I84" s="220" t="s">
        <v>204</v>
      </c>
      <c r="J84" s="220">
        <v>13</v>
      </c>
      <c r="K84" s="220">
        <v>11</v>
      </c>
      <c r="L84" s="223">
        <v>1.2489548495282385</v>
      </c>
      <c r="M84" s="223">
        <v>1.0858026587233416</v>
      </c>
      <c r="N84" s="224">
        <v>0.43212106338645251</v>
      </c>
      <c r="O84" s="225">
        <v>22982864.030000001</v>
      </c>
      <c r="P84" s="225">
        <v>232270.81</v>
      </c>
      <c r="Q84" s="226">
        <v>2</v>
      </c>
      <c r="R84" s="225">
        <v>16633374.960000001</v>
      </c>
      <c r="S84" s="227">
        <v>-52425106.040000007</v>
      </c>
      <c r="T84" s="228">
        <v>7.8</v>
      </c>
      <c r="U84" s="229">
        <v>10.53</v>
      </c>
      <c r="V84" s="230">
        <v>7.0000000000000007E-2</v>
      </c>
      <c r="W84" s="229">
        <v>2.1</v>
      </c>
      <c r="X84" s="231">
        <v>236</v>
      </c>
      <c r="Y84" s="232">
        <v>40</v>
      </c>
      <c r="Z84" s="232">
        <v>45</v>
      </c>
      <c r="AA84" s="232">
        <v>80</v>
      </c>
      <c r="AB84" s="232">
        <v>72</v>
      </c>
      <c r="AC84" s="233" t="s">
        <v>510</v>
      </c>
      <c r="AD84" s="236" t="s">
        <v>510</v>
      </c>
      <c r="AE84" s="235">
        <v>0</v>
      </c>
      <c r="AF84" s="236" t="s">
        <v>509</v>
      </c>
      <c r="AG84" s="236" t="s">
        <v>509</v>
      </c>
      <c r="AH84" s="234" t="s">
        <v>509</v>
      </c>
      <c r="AI84" s="234" t="s">
        <v>510</v>
      </c>
      <c r="AJ84" s="237">
        <v>3</v>
      </c>
      <c r="AK84" s="238" t="s">
        <v>513</v>
      </c>
      <c r="AL84" s="238" t="s">
        <v>529</v>
      </c>
      <c r="AM84" s="4" t="s">
        <v>510</v>
      </c>
      <c r="AV84" s="242"/>
    </row>
    <row r="85" spans="1:48" x14ac:dyDescent="0.4">
      <c r="A85" s="220">
        <v>80</v>
      </c>
      <c r="B85" s="220">
        <v>8</v>
      </c>
      <c r="C85" s="221" t="s">
        <v>105</v>
      </c>
      <c r="D85" s="220" t="s">
        <v>21</v>
      </c>
      <c r="E85" s="221" t="s">
        <v>452</v>
      </c>
      <c r="F85" s="220" t="s">
        <v>191</v>
      </c>
      <c r="G85" s="220">
        <v>60</v>
      </c>
      <c r="H85" s="222" t="s">
        <v>229</v>
      </c>
      <c r="I85" s="220" t="s">
        <v>202</v>
      </c>
      <c r="J85" s="220">
        <v>6</v>
      </c>
      <c r="K85" s="220">
        <v>8</v>
      </c>
      <c r="L85" s="223">
        <v>2.8880678861106461</v>
      </c>
      <c r="M85" s="223">
        <v>2.7058366756389409</v>
      </c>
      <c r="N85" s="224">
        <v>1.7085944511873272</v>
      </c>
      <c r="O85" s="225">
        <v>60929479.509999998</v>
      </c>
      <c r="P85" s="225">
        <v>7524766.4800000004</v>
      </c>
      <c r="Q85" s="226">
        <v>0</v>
      </c>
      <c r="R85" s="225">
        <v>13106116.880000001</v>
      </c>
      <c r="S85" s="227">
        <v>22866916.710000005</v>
      </c>
      <c r="T85" s="228">
        <v>11.51</v>
      </c>
      <c r="U85" s="229">
        <v>9.33</v>
      </c>
      <c r="V85" s="230">
        <v>5.45</v>
      </c>
      <c r="W85" s="229">
        <v>3.29</v>
      </c>
      <c r="X85" s="231">
        <v>204</v>
      </c>
      <c r="Y85" s="232">
        <v>53</v>
      </c>
      <c r="Z85" s="232">
        <v>83</v>
      </c>
      <c r="AA85" s="232">
        <v>77</v>
      </c>
      <c r="AB85" s="232">
        <v>72</v>
      </c>
      <c r="AC85" s="233" t="s">
        <v>509</v>
      </c>
      <c r="AD85" s="234" t="s">
        <v>509</v>
      </c>
      <c r="AE85" s="235">
        <v>0</v>
      </c>
      <c r="AF85" s="236" t="s">
        <v>509</v>
      </c>
      <c r="AG85" s="236" t="s">
        <v>510</v>
      </c>
      <c r="AH85" s="234" t="s">
        <v>509</v>
      </c>
      <c r="AI85" s="234" t="s">
        <v>510</v>
      </c>
      <c r="AJ85" s="237">
        <v>4</v>
      </c>
      <c r="AK85" s="238" t="s">
        <v>511</v>
      </c>
      <c r="AL85" s="238" t="s">
        <v>512</v>
      </c>
      <c r="AM85" s="4" t="s">
        <v>510</v>
      </c>
      <c r="AV85" s="242"/>
    </row>
    <row r="86" spans="1:48" x14ac:dyDescent="0.4">
      <c r="A86" s="220">
        <v>81</v>
      </c>
      <c r="B86" s="220">
        <v>8</v>
      </c>
      <c r="C86" s="221" t="s">
        <v>105</v>
      </c>
      <c r="D86" s="220" t="s">
        <v>22</v>
      </c>
      <c r="E86" s="221" t="s">
        <v>453</v>
      </c>
      <c r="F86" s="220" t="s">
        <v>191</v>
      </c>
      <c r="G86" s="220">
        <v>114</v>
      </c>
      <c r="H86" s="222" t="s">
        <v>232</v>
      </c>
      <c r="I86" s="220" t="s">
        <v>204</v>
      </c>
      <c r="J86" s="220">
        <v>13</v>
      </c>
      <c r="K86" s="220">
        <v>10</v>
      </c>
      <c r="L86" s="223">
        <v>1.9248436364404922</v>
      </c>
      <c r="M86" s="223">
        <v>1.6829689640551944</v>
      </c>
      <c r="N86" s="224">
        <v>0.73989583758746669</v>
      </c>
      <c r="O86" s="225">
        <v>40030826.619999997</v>
      </c>
      <c r="P86" s="225">
        <v>1409536.77</v>
      </c>
      <c r="Q86" s="226">
        <v>1</v>
      </c>
      <c r="R86" s="225">
        <v>14097961.439999999</v>
      </c>
      <c r="S86" s="227">
        <v>-11258318.939999994</v>
      </c>
      <c r="T86" s="228">
        <v>7.47</v>
      </c>
      <c r="U86" s="229">
        <v>10.53</v>
      </c>
      <c r="V86" s="230">
        <v>0.59</v>
      </c>
      <c r="W86" s="229">
        <v>2.1</v>
      </c>
      <c r="X86" s="231">
        <v>133</v>
      </c>
      <c r="Y86" s="232">
        <v>44</v>
      </c>
      <c r="Z86" s="232">
        <v>55</v>
      </c>
      <c r="AA86" s="232">
        <v>83</v>
      </c>
      <c r="AB86" s="232">
        <v>67</v>
      </c>
      <c r="AC86" s="233" t="s">
        <v>510</v>
      </c>
      <c r="AD86" s="234" t="s">
        <v>510</v>
      </c>
      <c r="AE86" s="235">
        <v>1</v>
      </c>
      <c r="AF86" s="236" t="s">
        <v>509</v>
      </c>
      <c r="AG86" s="236" t="s">
        <v>509</v>
      </c>
      <c r="AH86" s="234" t="s">
        <v>509</v>
      </c>
      <c r="AI86" s="234" t="s">
        <v>510</v>
      </c>
      <c r="AJ86" s="237">
        <v>4</v>
      </c>
      <c r="AK86" s="238" t="s">
        <v>511</v>
      </c>
      <c r="AL86" s="238" t="s">
        <v>518</v>
      </c>
      <c r="AM86" s="4" t="s">
        <v>510</v>
      </c>
      <c r="AV86" s="242"/>
    </row>
    <row r="87" spans="1:48" x14ac:dyDescent="0.4">
      <c r="A87" s="220">
        <v>82</v>
      </c>
      <c r="B87" s="220">
        <v>8</v>
      </c>
      <c r="C87" s="221" t="s">
        <v>105</v>
      </c>
      <c r="D87" s="220" t="s">
        <v>23</v>
      </c>
      <c r="E87" s="221" t="s">
        <v>454</v>
      </c>
      <c r="F87" s="220" t="s">
        <v>191</v>
      </c>
      <c r="G87" s="220">
        <v>30</v>
      </c>
      <c r="H87" s="222" t="s">
        <v>230</v>
      </c>
      <c r="I87" s="220" t="s">
        <v>202</v>
      </c>
      <c r="J87" s="220">
        <v>5</v>
      </c>
      <c r="K87" s="220">
        <v>3</v>
      </c>
      <c r="L87" s="223">
        <v>1.4498357689377079</v>
      </c>
      <c r="M87" s="223">
        <v>1.2812984056398222</v>
      </c>
      <c r="N87" s="224">
        <v>0.44513573451426375</v>
      </c>
      <c r="O87" s="225">
        <v>8419646.5</v>
      </c>
      <c r="P87" s="225">
        <v>2766267.45</v>
      </c>
      <c r="Q87" s="226">
        <v>2</v>
      </c>
      <c r="R87" s="225">
        <v>6765252.7699999996</v>
      </c>
      <c r="S87" s="227">
        <v>-10385481.310000002</v>
      </c>
      <c r="T87" s="250">
        <v>11.26</v>
      </c>
      <c r="U87" s="251">
        <v>6.24</v>
      </c>
      <c r="V87" s="252">
        <v>5.81</v>
      </c>
      <c r="W87" s="251">
        <v>0.73</v>
      </c>
      <c r="X87" s="253">
        <v>186</v>
      </c>
      <c r="Y87" s="232">
        <v>30</v>
      </c>
      <c r="Z87" s="232">
        <v>46</v>
      </c>
      <c r="AA87" s="232">
        <v>83</v>
      </c>
      <c r="AB87" s="232">
        <v>73</v>
      </c>
      <c r="AC87" s="233" t="s">
        <v>509</v>
      </c>
      <c r="AD87" s="234" t="s">
        <v>509</v>
      </c>
      <c r="AE87" s="235">
        <v>0</v>
      </c>
      <c r="AF87" s="236" t="s">
        <v>509</v>
      </c>
      <c r="AG87" s="236" t="s">
        <v>509</v>
      </c>
      <c r="AH87" s="234" t="s">
        <v>509</v>
      </c>
      <c r="AI87" s="234" t="s">
        <v>510</v>
      </c>
      <c r="AJ87" s="237">
        <v>5</v>
      </c>
      <c r="AK87" s="238" t="s">
        <v>521</v>
      </c>
      <c r="AL87" s="238" t="s">
        <v>522</v>
      </c>
      <c r="AM87" s="4" t="s">
        <v>509</v>
      </c>
      <c r="AV87" s="242"/>
    </row>
    <row r="88" spans="1:48" x14ac:dyDescent="0.4">
      <c r="A88" s="220">
        <v>83</v>
      </c>
      <c r="B88" s="220">
        <v>8</v>
      </c>
      <c r="C88" s="221" t="s">
        <v>105</v>
      </c>
      <c r="D88" s="220" t="s">
        <v>24</v>
      </c>
      <c r="E88" s="221" t="s">
        <v>455</v>
      </c>
      <c r="F88" s="220" t="s">
        <v>191</v>
      </c>
      <c r="G88" s="220">
        <v>30</v>
      </c>
      <c r="H88" s="222" t="s">
        <v>230</v>
      </c>
      <c r="I88" s="220" t="s">
        <v>202</v>
      </c>
      <c r="J88" s="220">
        <v>5</v>
      </c>
      <c r="K88" s="220">
        <v>3</v>
      </c>
      <c r="L88" s="223">
        <v>1.4172317861287094</v>
      </c>
      <c r="M88" s="223">
        <v>1.2949087274166304</v>
      </c>
      <c r="N88" s="224">
        <v>0.47556700519271683</v>
      </c>
      <c r="O88" s="225">
        <v>9622519.3599999994</v>
      </c>
      <c r="P88" s="225">
        <v>2030324.58</v>
      </c>
      <c r="Q88" s="226">
        <v>2</v>
      </c>
      <c r="R88" s="225">
        <v>4341915.97</v>
      </c>
      <c r="S88" s="227">
        <v>-13149091.080000006</v>
      </c>
      <c r="T88" s="228">
        <v>8.1300000000000008</v>
      </c>
      <c r="U88" s="229">
        <v>6.24</v>
      </c>
      <c r="V88" s="230">
        <v>4.08</v>
      </c>
      <c r="W88" s="229">
        <v>0.73</v>
      </c>
      <c r="X88" s="231">
        <v>363</v>
      </c>
      <c r="Y88" s="232">
        <v>63</v>
      </c>
      <c r="Z88" s="232">
        <v>71</v>
      </c>
      <c r="AA88" s="232">
        <v>70</v>
      </c>
      <c r="AB88" s="232">
        <v>83</v>
      </c>
      <c r="AC88" s="233" t="s">
        <v>509</v>
      </c>
      <c r="AD88" s="234" t="s">
        <v>509</v>
      </c>
      <c r="AE88" s="235">
        <v>0</v>
      </c>
      <c r="AF88" s="236" t="s">
        <v>510</v>
      </c>
      <c r="AG88" s="236" t="s">
        <v>510</v>
      </c>
      <c r="AH88" s="234" t="s">
        <v>509</v>
      </c>
      <c r="AI88" s="234" t="s">
        <v>510</v>
      </c>
      <c r="AJ88" s="237">
        <v>3</v>
      </c>
      <c r="AK88" s="238" t="s">
        <v>513</v>
      </c>
      <c r="AL88" s="238" t="s">
        <v>529</v>
      </c>
      <c r="AM88" s="4" t="s">
        <v>510</v>
      </c>
      <c r="AV88" s="242"/>
    </row>
    <row r="89" spans="1:48" x14ac:dyDescent="0.4">
      <c r="A89" s="220">
        <v>84</v>
      </c>
      <c r="B89" s="220">
        <v>8</v>
      </c>
      <c r="C89" s="221" t="s">
        <v>105</v>
      </c>
      <c r="D89" s="220" t="s">
        <v>25</v>
      </c>
      <c r="E89" s="221" t="s">
        <v>456</v>
      </c>
      <c r="F89" s="220" t="s">
        <v>191</v>
      </c>
      <c r="G89" s="220">
        <v>30</v>
      </c>
      <c r="H89" s="222" t="s">
        <v>230</v>
      </c>
      <c r="I89" s="220" t="s">
        <v>202</v>
      </c>
      <c r="J89" s="220">
        <v>5</v>
      </c>
      <c r="K89" s="220">
        <v>3</v>
      </c>
      <c r="L89" s="223">
        <v>1.5769994050935079</v>
      </c>
      <c r="M89" s="223">
        <v>1.3446000032974275</v>
      </c>
      <c r="N89" s="224">
        <v>0.72248921148187673</v>
      </c>
      <c r="O89" s="225">
        <v>11080731.23</v>
      </c>
      <c r="P89" s="225">
        <v>1638387.26</v>
      </c>
      <c r="Q89" s="226">
        <v>1</v>
      </c>
      <c r="R89" s="225">
        <v>5218851.59</v>
      </c>
      <c r="S89" s="227">
        <v>-5329333.8499999978</v>
      </c>
      <c r="T89" s="250">
        <v>9.18</v>
      </c>
      <c r="U89" s="251">
        <v>6.24</v>
      </c>
      <c r="V89" s="252">
        <v>2.66</v>
      </c>
      <c r="W89" s="251">
        <v>0.73</v>
      </c>
      <c r="X89" s="253">
        <v>179</v>
      </c>
      <c r="Y89" s="232">
        <v>26</v>
      </c>
      <c r="Z89" s="232">
        <v>60</v>
      </c>
      <c r="AA89" s="232">
        <v>75</v>
      </c>
      <c r="AB89" s="232">
        <v>95</v>
      </c>
      <c r="AC89" s="233" t="s">
        <v>509</v>
      </c>
      <c r="AD89" s="234" t="s">
        <v>509</v>
      </c>
      <c r="AE89" s="235">
        <v>1</v>
      </c>
      <c r="AF89" s="236" t="s">
        <v>509</v>
      </c>
      <c r="AG89" s="236" t="s">
        <v>509</v>
      </c>
      <c r="AH89" s="234" t="s">
        <v>509</v>
      </c>
      <c r="AI89" s="234" t="s">
        <v>510</v>
      </c>
      <c r="AJ89" s="237">
        <v>6</v>
      </c>
      <c r="AK89" s="238" t="s">
        <v>523</v>
      </c>
      <c r="AL89" s="238" t="s">
        <v>524</v>
      </c>
      <c r="AM89" s="4" t="s">
        <v>509</v>
      </c>
      <c r="AV89" s="242"/>
    </row>
    <row r="90" spans="1:48" x14ac:dyDescent="0.4">
      <c r="A90" s="220">
        <v>85</v>
      </c>
      <c r="B90" s="220">
        <v>8</v>
      </c>
      <c r="C90" s="221" t="s">
        <v>105</v>
      </c>
      <c r="D90" s="220" t="s">
        <v>26</v>
      </c>
      <c r="E90" s="221" t="s">
        <v>457</v>
      </c>
      <c r="F90" s="220" t="s">
        <v>191</v>
      </c>
      <c r="G90" s="220">
        <v>30</v>
      </c>
      <c r="H90" s="222" t="s">
        <v>230</v>
      </c>
      <c r="I90" s="220" t="s">
        <v>202</v>
      </c>
      <c r="J90" s="220">
        <v>5</v>
      </c>
      <c r="K90" s="220">
        <v>3</v>
      </c>
      <c r="L90" s="223">
        <v>1.7724000303754448</v>
      </c>
      <c r="M90" s="223">
        <v>1.662424209757944</v>
      </c>
      <c r="N90" s="224">
        <v>0.75874747276052357</v>
      </c>
      <c r="O90" s="225">
        <v>9833379.4700000007</v>
      </c>
      <c r="P90" s="225">
        <v>3635176.63</v>
      </c>
      <c r="Q90" s="226">
        <v>1</v>
      </c>
      <c r="R90" s="225">
        <v>6210615.7699999996</v>
      </c>
      <c r="S90" s="227">
        <v>-3071371.7700000014</v>
      </c>
      <c r="T90" s="250">
        <v>10.81</v>
      </c>
      <c r="U90" s="251">
        <v>6.24</v>
      </c>
      <c r="V90" s="252">
        <v>10.92</v>
      </c>
      <c r="W90" s="251">
        <v>0.73</v>
      </c>
      <c r="X90" s="253">
        <v>224</v>
      </c>
      <c r="Y90" s="232">
        <v>22</v>
      </c>
      <c r="Z90" s="232">
        <v>49</v>
      </c>
      <c r="AA90" s="232">
        <v>76</v>
      </c>
      <c r="AB90" s="232">
        <v>42</v>
      </c>
      <c r="AC90" s="233" t="s">
        <v>509</v>
      </c>
      <c r="AD90" s="234" t="s">
        <v>509</v>
      </c>
      <c r="AE90" s="235">
        <v>0</v>
      </c>
      <c r="AF90" s="236" t="s">
        <v>509</v>
      </c>
      <c r="AG90" s="236" t="s">
        <v>509</v>
      </c>
      <c r="AH90" s="234" t="s">
        <v>509</v>
      </c>
      <c r="AI90" s="234" t="s">
        <v>509</v>
      </c>
      <c r="AJ90" s="237">
        <v>6</v>
      </c>
      <c r="AK90" s="238" t="s">
        <v>523</v>
      </c>
      <c r="AL90" s="238" t="s">
        <v>524</v>
      </c>
      <c r="AM90" s="4" t="s">
        <v>509</v>
      </c>
      <c r="AV90" s="242"/>
    </row>
    <row r="91" spans="1:48" x14ac:dyDescent="0.4">
      <c r="A91" s="220">
        <v>86</v>
      </c>
      <c r="B91" s="220">
        <v>8</v>
      </c>
      <c r="C91" s="221" t="s">
        <v>105</v>
      </c>
      <c r="D91" s="220" t="s">
        <v>72</v>
      </c>
      <c r="E91" s="221" t="s">
        <v>458</v>
      </c>
      <c r="F91" s="220" t="s">
        <v>191</v>
      </c>
      <c r="G91" s="220">
        <v>139</v>
      </c>
      <c r="H91" s="222" t="s">
        <v>232</v>
      </c>
      <c r="I91" s="220" t="s">
        <v>204</v>
      </c>
      <c r="J91" s="220">
        <v>13</v>
      </c>
      <c r="K91" s="220">
        <v>11</v>
      </c>
      <c r="L91" s="223">
        <v>1.1879367790666615</v>
      </c>
      <c r="M91" s="223">
        <v>1.0057319515342524</v>
      </c>
      <c r="N91" s="224">
        <v>0.31611547394001588</v>
      </c>
      <c r="O91" s="225">
        <v>19797163.760000002</v>
      </c>
      <c r="P91" s="225">
        <v>16441019.1</v>
      </c>
      <c r="Q91" s="226">
        <v>2</v>
      </c>
      <c r="R91" s="225">
        <v>34883528.509999998</v>
      </c>
      <c r="S91" s="227">
        <v>-72040044.650000006</v>
      </c>
      <c r="T91" s="250">
        <v>12.32</v>
      </c>
      <c r="U91" s="251">
        <v>10.53</v>
      </c>
      <c r="V91" s="252">
        <v>5.32</v>
      </c>
      <c r="W91" s="251">
        <v>2.1</v>
      </c>
      <c r="X91" s="253">
        <v>189</v>
      </c>
      <c r="Y91" s="232">
        <v>27</v>
      </c>
      <c r="Z91" s="232">
        <v>57</v>
      </c>
      <c r="AA91" s="232">
        <v>23</v>
      </c>
      <c r="AB91" s="232">
        <v>66</v>
      </c>
      <c r="AC91" s="233" t="s">
        <v>509</v>
      </c>
      <c r="AD91" s="234" t="s">
        <v>509</v>
      </c>
      <c r="AE91" s="235">
        <v>0</v>
      </c>
      <c r="AF91" s="236" t="s">
        <v>509</v>
      </c>
      <c r="AG91" s="236" t="s">
        <v>509</v>
      </c>
      <c r="AH91" s="234" t="s">
        <v>509</v>
      </c>
      <c r="AI91" s="234" t="s">
        <v>510</v>
      </c>
      <c r="AJ91" s="237">
        <v>5</v>
      </c>
      <c r="AK91" s="238" t="s">
        <v>521</v>
      </c>
      <c r="AL91" s="238" t="s">
        <v>522</v>
      </c>
      <c r="AM91" s="4" t="s">
        <v>509</v>
      </c>
      <c r="AV91" s="242"/>
    </row>
    <row r="92" spans="1:48" x14ac:dyDescent="0.4">
      <c r="A92" s="220">
        <v>87</v>
      </c>
      <c r="B92" s="220">
        <v>8</v>
      </c>
      <c r="C92" s="221" t="s">
        <v>105</v>
      </c>
      <c r="D92" s="220" t="s">
        <v>81</v>
      </c>
      <c r="E92" s="221" t="s">
        <v>459</v>
      </c>
      <c r="F92" s="220" t="s">
        <v>191</v>
      </c>
      <c r="G92" s="220">
        <v>30</v>
      </c>
      <c r="H92" s="222" t="s">
        <v>230</v>
      </c>
      <c r="I92" s="220" t="s">
        <v>202</v>
      </c>
      <c r="J92" s="220">
        <v>5</v>
      </c>
      <c r="K92" s="220">
        <v>2</v>
      </c>
      <c r="L92" s="223">
        <v>1.5264463207046193</v>
      </c>
      <c r="M92" s="223">
        <v>1.4025002063029943</v>
      </c>
      <c r="N92" s="224">
        <v>0.60161478343404851</v>
      </c>
      <c r="O92" s="225">
        <v>10820764.58</v>
      </c>
      <c r="P92" s="225">
        <v>4599479.26</v>
      </c>
      <c r="Q92" s="226">
        <v>1</v>
      </c>
      <c r="R92" s="225">
        <v>10053186.58</v>
      </c>
      <c r="S92" s="227">
        <v>-8188551.1800000053</v>
      </c>
      <c r="T92" s="250">
        <v>18.760000000000002</v>
      </c>
      <c r="U92" s="251">
        <v>6.24</v>
      </c>
      <c r="V92" s="252">
        <v>5.61</v>
      </c>
      <c r="W92" s="251">
        <v>0.73</v>
      </c>
      <c r="X92" s="253">
        <v>191</v>
      </c>
      <c r="Y92" s="232">
        <v>26</v>
      </c>
      <c r="Z92" s="232">
        <v>53</v>
      </c>
      <c r="AA92" s="232">
        <v>96</v>
      </c>
      <c r="AB92" s="232">
        <v>89</v>
      </c>
      <c r="AC92" s="233" t="s">
        <v>509</v>
      </c>
      <c r="AD92" s="234" t="s">
        <v>509</v>
      </c>
      <c r="AE92" s="235">
        <v>0</v>
      </c>
      <c r="AF92" s="236" t="s">
        <v>509</v>
      </c>
      <c r="AG92" s="236" t="s">
        <v>509</v>
      </c>
      <c r="AH92" s="234" t="s">
        <v>509</v>
      </c>
      <c r="AI92" s="234" t="s">
        <v>510</v>
      </c>
      <c r="AJ92" s="237">
        <v>5</v>
      </c>
      <c r="AK92" s="238" t="s">
        <v>521</v>
      </c>
      <c r="AL92" s="238" t="s">
        <v>526</v>
      </c>
      <c r="AM92" s="4" t="s">
        <v>509</v>
      </c>
      <c r="AV92" s="242"/>
    </row>
    <row r="93" spans="1:48" x14ac:dyDescent="0.4">
      <c r="A93" s="220">
        <v>88</v>
      </c>
      <c r="B93" s="220">
        <v>8</v>
      </c>
      <c r="C93" s="221" t="s">
        <v>105</v>
      </c>
      <c r="D93" s="220" t="s">
        <v>82</v>
      </c>
      <c r="E93" s="221" t="s">
        <v>460</v>
      </c>
      <c r="F93" s="220" t="s">
        <v>191</v>
      </c>
      <c r="G93" s="220">
        <v>30</v>
      </c>
      <c r="H93" s="222" t="s">
        <v>238</v>
      </c>
      <c r="I93" s="220" t="s">
        <v>206</v>
      </c>
      <c r="J93" s="220">
        <v>3</v>
      </c>
      <c r="K93" s="220">
        <v>2</v>
      </c>
      <c r="L93" s="223">
        <v>2.8561021757447627</v>
      </c>
      <c r="M93" s="223">
        <v>2.6472742793757349</v>
      </c>
      <c r="N93" s="224">
        <v>1.537352413964195</v>
      </c>
      <c r="O93" s="225">
        <v>23042579.309999999</v>
      </c>
      <c r="P93" s="225">
        <v>1563286.03</v>
      </c>
      <c r="Q93" s="226">
        <v>0</v>
      </c>
      <c r="R93" s="225">
        <v>5594894.5300000003</v>
      </c>
      <c r="S93" s="227">
        <v>6670961.2100000009</v>
      </c>
      <c r="T93" s="228">
        <v>12.99</v>
      </c>
      <c r="U93" s="229">
        <v>13.31</v>
      </c>
      <c r="V93" s="230">
        <v>2</v>
      </c>
      <c r="W93" s="229">
        <v>0.9</v>
      </c>
      <c r="X93" s="231">
        <v>147</v>
      </c>
      <c r="Y93" s="232">
        <v>37</v>
      </c>
      <c r="Z93" s="232">
        <v>54</v>
      </c>
      <c r="AA93" s="232">
        <v>81</v>
      </c>
      <c r="AB93" s="232">
        <v>70</v>
      </c>
      <c r="AC93" s="233" t="s">
        <v>510</v>
      </c>
      <c r="AD93" s="234" t="s">
        <v>509</v>
      </c>
      <c r="AE93" s="235">
        <v>0</v>
      </c>
      <c r="AF93" s="236" t="s">
        <v>509</v>
      </c>
      <c r="AG93" s="236" t="s">
        <v>509</v>
      </c>
      <c r="AH93" s="234" t="s">
        <v>509</v>
      </c>
      <c r="AI93" s="234" t="s">
        <v>510</v>
      </c>
      <c r="AJ93" s="237">
        <v>4</v>
      </c>
      <c r="AK93" s="238" t="s">
        <v>511</v>
      </c>
      <c r="AL93" s="238" t="s">
        <v>512</v>
      </c>
      <c r="AM93" s="4" t="s">
        <v>510</v>
      </c>
      <c r="AV93" s="242"/>
    </row>
    <row r="95" spans="1:48" ht="25.2" x14ac:dyDescent="0.75">
      <c r="AB95" s="255" t="s">
        <v>186</v>
      </c>
      <c r="AC95" s="256">
        <v>58</v>
      </c>
      <c r="AD95" s="256">
        <v>56</v>
      </c>
      <c r="AE95" s="256">
        <v>44</v>
      </c>
      <c r="AF95" s="256">
        <v>65</v>
      </c>
      <c r="AG95" s="256">
        <v>57</v>
      </c>
      <c r="AH95" s="256">
        <v>59</v>
      </c>
      <c r="AI95" s="256">
        <v>50</v>
      </c>
      <c r="AJ95" s="256">
        <v>4</v>
      </c>
      <c r="AK95" s="256">
        <v>0</v>
      </c>
      <c r="AL95" s="256">
        <v>0</v>
      </c>
      <c r="AM95" s="256">
        <v>46</v>
      </c>
    </row>
    <row r="96" spans="1:48" ht="25.2" x14ac:dyDescent="0.75">
      <c r="AB96" s="255" t="s">
        <v>170</v>
      </c>
      <c r="AC96" s="257">
        <v>4</v>
      </c>
      <c r="AD96" s="257">
        <v>5</v>
      </c>
      <c r="AE96" s="257">
        <v>8</v>
      </c>
      <c r="AF96" s="257">
        <v>8</v>
      </c>
      <c r="AG96" s="257">
        <v>9</v>
      </c>
      <c r="AH96" s="257">
        <v>2</v>
      </c>
      <c r="AI96" s="257">
        <v>3</v>
      </c>
    </row>
    <row r="97" spans="28:35" ht="25.2" x14ac:dyDescent="0.75">
      <c r="AB97" s="255" t="s">
        <v>89</v>
      </c>
      <c r="AC97" s="257">
        <v>3</v>
      </c>
      <c r="AD97" s="257">
        <v>3</v>
      </c>
      <c r="AE97" s="257">
        <v>7</v>
      </c>
      <c r="AF97" s="257">
        <v>4</v>
      </c>
      <c r="AG97" s="257">
        <v>5</v>
      </c>
      <c r="AH97" s="257">
        <v>4</v>
      </c>
      <c r="AI97" s="257">
        <v>6</v>
      </c>
    </row>
    <row r="98" spans="28:35" ht="25.2" x14ac:dyDescent="0.75">
      <c r="AB98" s="255" t="s">
        <v>127</v>
      </c>
      <c r="AC98" s="257">
        <v>12</v>
      </c>
      <c r="AD98" s="257">
        <v>10</v>
      </c>
      <c r="AE98" s="257">
        <v>5</v>
      </c>
      <c r="AF98" s="257">
        <v>10</v>
      </c>
      <c r="AG98" s="257">
        <v>8</v>
      </c>
      <c r="AH98" s="257">
        <v>11</v>
      </c>
      <c r="AI98" s="257">
        <v>9</v>
      </c>
    </row>
    <row r="99" spans="28:35" ht="25.2" x14ac:dyDescent="0.75">
      <c r="AB99" s="255" t="s">
        <v>152</v>
      </c>
      <c r="AC99" s="257">
        <v>14</v>
      </c>
      <c r="AD99" s="257">
        <v>16</v>
      </c>
      <c r="AE99" s="257">
        <v>14</v>
      </c>
      <c r="AF99" s="257">
        <v>17</v>
      </c>
      <c r="AG99" s="257">
        <v>14</v>
      </c>
      <c r="AH99" s="257">
        <v>18</v>
      </c>
      <c r="AI99" s="257">
        <v>17</v>
      </c>
    </row>
    <row r="100" spans="28:35" ht="25.2" x14ac:dyDescent="0.75">
      <c r="AB100" s="255" t="s">
        <v>142</v>
      </c>
      <c r="AC100" s="257">
        <v>7</v>
      </c>
      <c r="AD100" s="257">
        <v>7</v>
      </c>
      <c r="AE100" s="257">
        <v>3</v>
      </c>
      <c r="AF100" s="257">
        <v>6</v>
      </c>
      <c r="AG100" s="257">
        <v>4</v>
      </c>
      <c r="AH100" s="257">
        <v>2</v>
      </c>
      <c r="AI100" s="257">
        <v>6</v>
      </c>
    </row>
    <row r="101" spans="28:35" ht="25.2" x14ac:dyDescent="0.75">
      <c r="AB101" s="255" t="s">
        <v>242</v>
      </c>
      <c r="AC101" s="257">
        <v>3</v>
      </c>
      <c r="AD101" s="257">
        <v>2</v>
      </c>
      <c r="AE101" s="257">
        <v>3</v>
      </c>
      <c r="AF101" s="257">
        <v>3</v>
      </c>
      <c r="AG101" s="257">
        <v>3</v>
      </c>
      <c r="AH101" s="257">
        <v>2</v>
      </c>
      <c r="AI101" s="257">
        <v>4</v>
      </c>
    </row>
    <row r="102" spans="28:35" ht="25.2" x14ac:dyDescent="0.75">
      <c r="AB102" s="255" t="s">
        <v>105</v>
      </c>
      <c r="AC102" s="257">
        <v>15</v>
      </c>
      <c r="AD102" s="257">
        <v>13</v>
      </c>
      <c r="AE102" s="257">
        <v>4</v>
      </c>
      <c r="AF102" s="257">
        <v>17</v>
      </c>
      <c r="AG102" s="257">
        <v>14</v>
      </c>
      <c r="AH102" s="257">
        <v>20</v>
      </c>
      <c r="AI102" s="257">
        <v>5</v>
      </c>
    </row>
    <row r="103" spans="28:35" x14ac:dyDescent="0.4">
      <c r="AC103" s="258">
        <v>58</v>
      </c>
      <c r="AD103" s="258">
        <v>56</v>
      </c>
      <c r="AE103" s="258">
        <v>44</v>
      </c>
      <c r="AF103" s="258">
        <v>65</v>
      </c>
      <c r="AG103" s="258">
        <v>57</v>
      </c>
      <c r="AH103" s="258">
        <v>59</v>
      </c>
      <c r="AI103" s="258">
        <v>50</v>
      </c>
    </row>
    <row r="105" spans="28:35" x14ac:dyDescent="0.4">
      <c r="AC105" s="259">
        <f>AC103*100/88</f>
        <v>65.909090909090907</v>
      </c>
      <c r="AD105" s="259">
        <f t="shared" ref="AD105:AI105" si="0">AD103*100/88</f>
        <v>63.636363636363633</v>
      </c>
      <c r="AE105" s="259">
        <f t="shared" si="0"/>
        <v>50</v>
      </c>
      <c r="AF105" s="259">
        <f t="shared" si="0"/>
        <v>73.86363636363636</v>
      </c>
      <c r="AG105" s="259">
        <f t="shared" si="0"/>
        <v>64.772727272727266</v>
      </c>
      <c r="AH105" s="259">
        <f t="shared" si="0"/>
        <v>67.045454545454547</v>
      </c>
      <c r="AI105" s="259">
        <f t="shared" si="0"/>
        <v>56.81818181818182</v>
      </c>
    </row>
  </sheetData>
  <mergeCells count="44">
    <mergeCell ref="Y1:AB1"/>
    <mergeCell ref="A2:H2"/>
    <mergeCell ref="L3:S3"/>
    <mergeCell ref="T3:W3"/>
    <mergeCell ref="X3:AB3"/>
    <mergeCell ref="O4:O5"/>
    <mergeCell ref="AP3:AT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C3:AL3"/>
    <mergeCell ref="J4:J5"/>
    <mergeCell ref="K4:K5"/>
    <mergeCell ref="L4:L5"/>
    <mergeCell ref="M4:M5"/>
    <mergeCell ref="N4:N5"/>
    <mergeCell ref="AH4:AH5"/>
    <mergeCell ref="P4:P5"/>
    <mergeCell ref="Q4:Q5"/>
    <mergeCell ref="R4:R5"/>
    <mergeCell ref="S4:S5"/>
    <mergeCell ref="T4:U4"/>
    <mergeCell ref="V4:W4"/>
    <mergeCell ref="AC4:AC5"/>
    <mergeCell ref="AD4:AD5"/>
    <mergeCell ref="AE4:AE5"/>
    <mergeCell ref="AF4:AF5"/>
    <mergeCell ref="AG4:AG5"/>
    <mergeCell ref="AQ4:AQ5"/>
    <mergeCell ref="AR4:AR5"/>
    <mergeCell ref="AS4:AS5"/>
    <mergeCell ref="AT4:AT5"/>
    <mergeCell ref="AI4:AI5"/>
    <mergeCell ref="AJ4:AJ5"/>
    <mergeCell ref="AK4:AK5"/>
    <mergeCell ref="AL4:AL5"/>
    <mergeCell ref="AM4:AM5"/>
    <mergeCell ref="AP4:AP5"/>
  </mergeCells>
  <conditionalFormatting sqref="Q6:Q9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M6:AM93">
    <cfRule type="containsText" dxfId="5" priority="2" operator="containsText" text="1">
      <formula>NOT(ISERROR(SEARCH("1",AM6)))</formula>
    </cfRule>
    <cfRule type="containsText" dxfId="4" priority="3" operator="containsText" text="0">
      <formula>NOT(ISERROR(SEARCH("0",AM6)))</formula>
    </cfRule>
    <cfRule type="containsText" dxfId="3" priority="4" stopIfTrue="1" operator="containsText" text="ไม่ผ่าน">
      <formula>NOT(ISERROR(SEARCH("ไม่ผ่าน",AM6)))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6"/>
  <sheetViews>
    <sheetView zoomScale="80" zoomScaleNormal="80" zoomScaleSheetLayoutView="50" workbookViewId="0">
      <selection activeCell="J23" sqref="J23"/>
    </sheetView>
  </sheetViews>
  <sheetFormatPr defaultRowHeight="13.8" x14ac:dyDescent="0.25"/>
  <cols>
    <col min="1" max="1" width="5.3984375" customWidth="1"/>
    <col min="2" max="2" width="11" customWidth="1"/>
    <col min="9" max="9" width="20.296875" customWidth="1"/>
    <col min="10" max="10" width="43.09765625" customWidth="1"/>
  </cols>
  <sheetData>
    <row r="2" spans="1:10" ht="21" x14ac:dyDescent="0.25">
      <c r="A2" s="324" t="s">
        <v>240</v>
      </c>
      <c r="B2" s="324"/>
      <c r="C2" s="324"/>
      <c r="D2" s="324"/>
      <c r="E2" s="324"/>
      <c r="F2" s="324"/>
      <c r="G2" s="324"/>
      <c r="H2" s="324"/>
      <c r="I2" s="324"/>
    </row>
    <row r="3" spans="1:10" ht="21" x14ac:dyDescent="0.4">
      <c r="A3" s="320" t="s">
        <v>226</v>
      </c>
      <c r="B3" s="320"/>
      <c r="C3" s="320"/>
      <c r="D3" s="320"/>
      <c r="E3" s="320"/>
      <c r="F3" s="320"/>
      <c r="G3" s="320"/>
      <c r="H3" s="320"/>
      <c r="I3" s="320"/>
    </row>
    <row r="4" spans="1:10" ht="21" x14ac:dyDescent="0.4">
      <c r="A4" s="320" t="s">
        <v>227</v>
      </c>
      <c r="B4" s="320"/>
      <c r="C4" s="320"/>
      <c r="D4" s="320"/>
      <c r="E4" s="320"/>
      <c r="F4" s="320"/>
      <c r="G4" s="320"/>
      <c r="H4" s="320"/>
      <c r="I4" s="320"/>
    </row>
    <row r="5" spans="1:10" ht="21" x14ac:dyDescent="0.4">
      <c r="A5" s="320" t="s">
        <v>305</v>
      </c>
      <c r="B5" s="320"/>
      <c r="C5" s="320"/>
      <c r="D5" s="320"/>
      <c r="E5" s="320"/>
      <c r="F5" s="320"/>
      <c r="G5" s="320"/>
      <c r="H5" s="320"/>
      <c r="I5" s="320"/>
    </row>
    <row r="6" spans="1:10" ht="21" x14ac:dyDescent="0.4">
      <c r="A6" s="325" t="s">
        <v>186</v>
      </c>
      <c r="B6" s="326" t="s">
        <v>216</v>
      </c>
      <c r="C6" s="326" t="s">
        <v>217</v>
      </c>
      <c r="D6" s="328" t="s">
        <v>218</v>
      </c>
      <c r="E6" s="328"/>
      <c r="F6" s="328"/>
      <c r="G6" s="328"/>
      <c r="H6" s="328"/>
      <c r="I6" s="328"/>
      <c r="J6" s="367" t="s">
        <v>243</v>
      </c>
    </row>
    <row r="7" spans="1:10" ht="42" x14ac:dyDescent="0.25">
      <c r="A7" s="325"/>
      <c r="B7" s="327"/>
      <c r="C7" s="327"/>
      <c r="D7" s="2" t="s">
        <v>219</v>
      </c>
      <c r="E7" s="3" t="s">
        <v>184</v>
      </c>
      <c r="F7" s="12" t="s">
        <v>220</v>
      </c>
      <c r="G7" s="13" t="s">
        <v>184</v>
      </c>
      <c r="H7" s="3" t="s">
        <v>221</v>
      </c>
      <c r="I7" s="3" t="s">
        <v>222</v>
      </c>
      <c r="J7" s="367"/>
    </row>
    <row r="8" spans="1:10" ht="21" x14ac:dyDescent="0.4">
      <c r="A8" s="4">
        <v>8</v>
      </c>
      <c r="B8" s="7" t="s">
        <v>170</v>
      </c>
      <c r="C8" s="4">
        <v>12</v>
      </c>
      <c r="D8" s="4">
        <f>C8-F8</f>
        <v>11</v>
      </c>
      <c r="E8" s="5">
        <f>D8/H8*100</f>
        <v>91.666666666666657</v>
      </c>
      <c r="F8" s="10">
        <v>1</v>
      </c>
      <c r="G8" s="11">
        <f>F8/H8*100</f>
        <v>8.3333333333333321</v>
      </c>
      <c r="H8" s="4">
        <f t="shared" ref="H8:H15" si="0">SUM(D8+F8)</f>
        <v>12</v>
      </c>
      <c r="I8" s="4">
        <v>0</v>
      </c>
      <c r="J8" s="45" t="s">
        <v>306</v>
      </c>
    </row>
    <row r="9" spans="1:10" ht="21" x14ac:dyDescent="0.4">
      <c r="A9" s="4">
        <v>8</v>
      </c>
      <c r="B9" s="7" t="s">
        <v>89</v>
      </c>
      <c r="C9" s="4">
        <v>8</v>
      </c>
      <c r="D9" s="4">
        <f t="shared" ref="D9:D14" si="1">C9-F9</f>
        <v>6</v>
      </c>
      <c r="E9" s="5">
        <f t="shared" ref="E9:E15" si="2">D9/H9*100</f>
        <v>75</v>
      </c>
      <c r="F9" s="10">
        <v>2</v>
      </c>
      <c r="G9" s="11">
        <f t="shared" ref="G9:G14" si="3">F9/H9*100</f>
        <v>25</v>
      </c>
      <c r="H9" s="4">
        <f t="shared" si="0"/>
        <v>8</v>
      </c>
      <c r="I9" s="4">
        <v>0</v>
      </c>
      <c r="J9" s="45" t="s">
        <v>307</v>
      </c>
    </row>
    <row r="10" spans="1:10" ht="21" x14ac:dyDescent="0.4">
      <c r="A10" s="4">
        <v>8</v>
      </c>
      <c r="B10" s="7" t="s">
        <v>127</v>
      </c>
      <c r="C10" s="4">
        <v>14</v>
      </c>
      <c r="D10" s="4">
        <f t="shared" si="1"/>
        <v>11</v>
      </c>
      <c r="E10" s="5">
        <f t="shared" si="2"/>
        <v>78.571428571428569</v>
      </c>
      <c r="F10" s="10">
        <v>3</v>
      </c>
      <c r="G10" s="11">
        <f t="shared" si="3"/>
        <v>21.428571428571427</v>
      </c>
      <c r="H10" s="4">
        <f t="shared" si="0"/>
        <v>14</v>
      </c>
      <c r="I10" s="4">
        <v>0</v>
      </c>
      <c r="J10" s="45" t="s">
        <v>308</v>
      </c>
    </row>
    <row r="11" spans="1:10" ht="21" x14ac:dyDescent="0.4">
      <c r="A11" s="4">
        <v>8</v>
      </c>
      <c r="B11" s="7" t="s">
        <v>152</v>
      </c>
      <c r="C11" s="4">
        <v>18</v>
      </c>
      <c r="D11" s="4">
        <f t="shared" si="1"/>
        <v>17</v>
      </c>
      <c r="E11" s="5">
        <f t="shared" si="2"/>
        <v>94.444444444444443</v>
      </c>
      <c r="F11" s="10">
        <v>1</v>
      </c>
      <c r="G11" s="11">
        <f t="shared" si="3"/>
        <v>5.5555555555555554</v>
      </c>
      <c r="H11" s="4">
        <f t="shared" si="0"/>
        <v>18</v>
      </c>
      <c r="I11" s="4">
        <v>0</v>
      </c>
      <c r="J11" s="45" t="s">
        <v>309</v>
      </c>
    </row>
    <row r="12" spans="1:10" s="41" customFormat="1" ht="21" x14ac:dyDescent="0.4">
      <c r="A12" s="36">
        <v>8</v>
      </c>
      <c r="B12" s="37" t="s">
        <v>142</v>
      </c>
      <c r="C12" s="36">
        <v>9</v>
      </c>
      <c r="D12" s="4">
        <f t="shared" si="1"/>
        <v>9</v>
      </c>
      <c r="E12" s="38">
        <f t="shared" si="2"/>
        <v>100</v>
      </c>
      <c r="F12" s="39">
        <v>0</v>
      </c>
      <c r="G12" s="40">
        <f t="shared" si="3"/>
        <v>0</v>
      </c>
      <c r="H12" s="36">
        <f t="shared" si="0"/>
        <v>9</v>
      </c>
      <c r="I12" s="36">
        <v>0</v>
      </c>
      <c r="J12" s="46"/>
    </row>
    <row r="13" spans="1:10" ht="21" x14ac:dyDescent="0.4">
      <c r="A13" s="4">
        <v>8</v>
      </c>
      <c r="B13" s="7" t="s">
        <v>98</v>
      </c>
      <c r="C13" s="4">
        <v>6</v>
      </c>
      <c r="D13" s="4">
        <f t="shared" si="1"/>
        <v>3</v>
      </c>
      <c r="E13" s="5">
        <f t="shared" si="2"/>
        <v>50</v>
      </c>
      <c r="F13" s="10">
        <v>3</v>
      </c>
      <c r="G13" s="11">
        <f t="shared" si="3"/>
        <v>50</v>
      </c>
      <c r="H13" s="4">
        <f t="shared" si="0"/>
        <v>6</v>
      </c>
      <c r="I13" s="4">
        <v>0</v>
      </c>
      <c r="J13" s="45" t="s">
        <v>299</v>
      </c>
    </row>
    <row r="14" spans="1:10" ht="21" x14ac:dyDescent="0.4">
      <c r="A14" s="4">
        <v>8</v>
      </c>
      <c r="B14" s="7" t="s">
        <v>105</v>
      </c>
      <c r="C14" s="4">
        <v>21</v>
      </c>
      <c r="D14" s="4">
        <f t="shared" si="1"/>
        <v>20</v>
      </c>
      <c r="E14" s="5">
        <f t="shared" si="2"/>
        <v>95.238095238095227</v>
      </c>
      <c r="F14" s="10">
        <v>1</v>
      </c>
      <c r="G14" s="11">
        <f t="shared" si="3"/>
        <v>4.7619047619047619</v>
      </c>
      <c r="H14" s="4">
        <f t="shared" si="0"/>
        <v>21</v>
      </c>
      <c r="I14" s="4">
        <v>0</v>
      </c>
      <c r="J14" s="45" t="s">
        <v>244</v>
      </c>
    </row>
    <row r="15" spans="1:10" ht="21" x14ac:dyDescent="0.4">
      <c r="A15" s="369" t="s">
        <v>223</v>
      </c>
      <c r="B15" s="370"/>
      <c r="C15" s="57">
        <f>SUM(C8:C14)</f>
        <v>88</v>
      </c>
      <c r="D15" s="57">
        <f>C15-F15</f>
        <v>77</v>
      </c>
      <c r="E15" s="58">
        <f t="shared" si="2"/>
        <v>87.5</v>
      </c>
      <c r="F15" s="59">
        <f>SUM(F8:F14)</f>
        <v>11</v>
      </c>
      <c r="G15" s="60">
        <f>F15/H15*100</f>
        <v>12.5</v>
      </c>
      <c r="H15" s="57">
        <f t="shared" si="0"/>
        <v>88</v>
      </c>
      <c r="I15" s="57">
        <f>SUM(I8:I14)</f>
        <v>0</v>
      </c>
      <c r="J15" s="47"/>
    </row>
    <row r="16" spans="1:10" ht="21" x14ac:dyDescent="0.25">
      <c r="A16" s="368" t="s">
        <v>301</v>
      </c>
      <c r="B16" s="368"/>
      <c r="C16" s="368"/>
      <c r="D16" s="368"/>
      <c r="E16" s="368"/>
      <c r="F16" s="368"/>
      <c r="G16" s="368"/>
      <c r="H16" s="368"/>
      <c r="I16" s="368"/>
      <c r="J16" s="368"/>
    </row>
  </sheetData>
  <mergeCells count="11">
    <mergeCell ref="J6:J7"/>
    <mergeCell ref="A16:J16"/>
    <mergeCell ref="A15:B15"/>
    <mergeCell ref="A2:I2"/>
    <mergeCell ref="A3:I3"/>
    <mergeCell ref="A4:I4"/>
    <mergeCell ref="A5:I5"/>
    <mergeCell ref="A6:A7"/>
    <mergeCell ref="B6:B7"/>
    <mergeCell ref="C6:C7"/>
    <mergeCell ref="D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1.1 Mapping MOPH </vt:lpstr>
      <vt:lpstr>1.2 Mapping R8</vt:lpstr>
      <vt:lpstr>2.สรุป Risk Score </vt:lpstr>
      <vt:lpstr>2.1 Risk Score MOPH</vt:lpstr>
      <vt:lpstr>2.2 Risk Score R8 NI</vt:lpstr>
      <vt:lpstr>2.2 Risk Score R8 EBITDA</vt:lpstr>
      <vt:lpstr>3. สรุป 7 Plus Efficiency </vt:lpstr>
      <vt:lpstr>3. 7 Plus Efficiency </vt:lpstr>
      <vt:lpstr>4.สรุป Unit Cost ราย จังหวัด</vt:lpstr>
      <vt:lpstr>4. Unit Cost ราย รพ.</vt:lpstr>
      <vt:lpstr>6. FEED</vt:lpstr>
      <vt:lpstr>Sheet1</vt:lpstr>
      <vt:lpstr>'4. Unit Cost ราย รพ.'!Print_Titles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r8way 05</cp:lastModifiedBy>
  <cp:lastPrinted>2022-07-04T07:59:25Z</cp:lastPrinted>
  <dcterms:created xsi:type="dcterms:W3CDTF">2017-06-01T08:46:22Z</dcterms:created>
  <dcterms:modified xsi:type="dcterms:W3CDTF">2024-07-03T02:29:59Z</dcterms:modified>
</cp:coreProperties>
</file>