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\Downloads\"/>
    </mc:Choice>
  </mc:AlternateContent>
  <xr:revisionPtr revIDLastSave="0" documentId="13_ncr:1_{1271A31A-A7A2-465D-B75B-C2F9391F8767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ผล Map" sheetId="1" r:id="rId1"/>
    <sheet name="สาเหตุ" sheetId="2" r:id="rId2"/>
    <sheet name="ตรวจงบทดลอง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I26" i="1"/>
  <c r="H26" i="1"/>
  <c r="G26" i="1"/>
  <c r="F26" i="1"/>
  <c r="E26" i="1"/>
  <c r="N25" i="1"/>
  <c r="M25" i="1"/>
  <c r="L25" i="1"/>
  <c r="K25" i="1"/>
  <c r="J25" i="1"/>
  <c r="I25" i="1"/>
  <c r="H25" i="1"/>
  <c r="G25" i="1"/>
  <c r="F25" i="1"/>
  <c r="E25" i="1"/>
  <c r="N24" i="1"/>
  <c r="M24" i="1"/>
  <c r="L24" i="1"/>
  <c r="K24" i="1"/>
  <c r="J24" i="1"/>
  <c r="I24" i="1"/>
  <c r="H24" i="1"/>
  <c r="G24" i="1"/>
  <c r="F24" i="1"/>
  <c r="E24" i="1"/>
  <c r="N23" i="1"/>
  <c r="M23" i="1"/>
  <c r="L23" i="1"/>
  <c r="K23" i="1"/>
  <c r="J23" i="1"/>
  <c r="I23" i="1"/>
  <c r="H23" i="1"/>
  <c r="G23" i="1"/>
  <c r="F23" i="1"/>
  <c r="E23" i="1"/>
  <c r="N22" i="1"/>
  <c r="M22" i="1"/>
  <c r="L22" i="1"/>
  <c r="K22" i="1"/>
  <c r="J22" i="1"/>
  <c r="I22" i="1"/>
  <c r="H22" i="1"/>
  <c r="G22" i="1"/>
  <c r="F22" i="1"/>
  <c r="E22" i="1"/>
  <c r="N21" i="1"/>
  <c r="M21" i="1"/>
  <c r="L21" i="1"/>
  <c r="K21" i="1"/>
  <c r="J21" i="1"/>
  <c r="I21" i="1"/>
  <c r="H21" i="1"/>
  <c r="G21" i="1"/>
  <c r="F21" i="1"/>
  <c r="E21" i="1"/>
  <c r="N20" i="1"/>
  <c r="M20" i="1"/>
  <c r="L20" i="1"/>
  <c r="K20" i="1"/>
  <c r="J20" i="1"/>
  <c r="I20" i="1"/>
  <c r="H20" i="1"/>
  <c r="G20" i="1"/>
  <c r="F20" i="1"/>
  <c r="E20" i="1"/>
  <c r="N19" i="1"/>
  <c r="M19" i="1"/>
  <c r="L19" i="1"/>
  <c r="K19" i="1"/>
  <c r="J19" i="1"/>
  <c r="I19" i="1"/>
  <c r="H19" i="1"/>
  <c r="G19" i="1"/>
  <c r="F19" i="1"/>
  <c r="E19" i="1"/>
  <c r="N18" i="1"/>
  <c r="M18" i="1"/>
  <c r="L18" i="1"/>
  <c r="K18" i="1"/>
  <c r="J18" i="1"/>
  <c r="I18" i="1"/>
  <c r="H18" i="1"/>
  <c r="G18" i="1"/>
  <c r="F18" i="1"/>
  <c r="E18" i="1"/>
  <c r="N17" i="1"/>
  <c r="M17" i="1"/>
  <c r="L17" i="1"/>
  <c r="K17" i="1"/>
  <c r="J17" i="1"/>
  <c r="I17" i="1"/>
  <c r="H17" i="1"/>
  <c r="G17" i="1"/>
  <c r="F17" i="1"/>
  <c r="E17" i="1"/>
  <c r="N16" i="1"/>
  <c r="M16" i="1"/>
  <c r="L16" i="1"/>
  <c r="K16" i="1"/>
  <c r="J16" i="1"/>
  <c r="I16" i="1"/>
  <c r="H16" i="1"/>
  <c r="G16" i="1"/>
  <c r="F16" i="1"/>
  <c r="E16" i="1"/>
  <c r="N15" i="1"/>
  <c r="M15" i="1"/>
  <c r="L15" i="1"/>
  <c r="K15" i="1"/>
  <c r="J15" i="1"/>
  <c r="I15" i="1"/>
  <c r="H15" i="1"/>
  <c r="G15" i="1"/>
  <c r="F15" i="1"/>
  <c r="E15" i="1"/>
  <c r="N14" i="1"/>
  <c r="M14" i="1"/>
  <c r="L14" i="1"/>
  <c r="K14" i="1"/>
  <c r="J14" i="1"/>
  <c r="I14" i="1"/>
  <c r="H14" i="1"/>
  <c r="G14" i="1"/>
  <c r="F14" i="1"/>
  <c r="E14" i="1"/>
  <c r="N13" i="1"/>
  <c r="M13" i="1"/>
  <c r="L13" i="1"/>
  <c r="K13" i="1"/>
  <c r="J13" i="1"/>
  <c r="I13" i="1"/>
  <c r="H13" i="1"/>
  <c r="G13" i="1"/>
  <c r="F13" i="1"/>
  <c r="E13" i="1"/>
  <c r="N12" i="1"/>
  <c r="M12" i="1"/>
  <c r="L12" i="1"/>
  <c r="K12" i="1"/>
  <c r="J12" i="1"/>
  <c r="I12" i="1"/>
  <c r="H12" i="1"/>
  <c r="G12" i="1"/>
  <c r="F12" i="1"/>
  <c r="E12" i="1"/>
  <c r="N11" i="1"/>
  <c r="M11" i="1"/>
  <c r="L11" i="1"/>
  <c r="K11" i="1"/>
  <c r="J11" i="1"/>
  <c r="I11" i="1"/>
  <c r="H11" i="1"/>
  <c r="G11" i="1"/>
  <c r="F11" i="1"/>
  <c r="E11" i="1"/>
  <c r="N10" i="1"/>
  <c r="M10" i="1"/>
  <c r="L10" i="1"/>
  <c r="K10" i="1"/>
  <c r="J10" i="1"/>
  <c r="I10" i="1"/>
  <c r="H10" i="1"/>
  <c r="G10" i="1"/>
  <c r="F10" i="1"/>
  <c r="E10" i="1"/>
  <c r="N9" i="1"/>
  <c r="M9" i="1"/>
  <c r="L9" i="1"/>
  <c r="K9" i="1"/>
  <c r="J9" i="1"/>
  <c r="I9" i="1"/>
  <c r="H9" i="1"/>
  <c r="G9" i="1"/>
  <c r="F9" i="1"/>
  <c r="E9" i="1"/>
  <c r="N8" i="1"/>
  <c r="M8" i="1"/>
  <c r="L8" i="1"/>
  <c r="K8" i="1"/>
  <c r="J8" i="1"/>
  <c r="I8" i="1"/>
  <c r="H8" i="1"/>
  <c r="G8" i="1"/>
  <c r="F8" i="1"/>
  <c r="E8" i="1"/>
  <c r="N7" i="1"/>
  <c r="M7" i="1"/>
  <c r="L7" i="1"/>
  <c r="K7" i="1"/>
  <c r="J7" i="1"/>
  <c r="I7" i="1"/>
  <c r="H7" i="1"/>
  <c r="G7" i="1"/>
  <c r="F7" i="1"/>
  <c r="E7" i="1"/>
  <c r="N6" i="1"/>
  <c r="M6" i="1"/>
  <c r="L6" i="1"/>
  <c r="K6" i="1"/>
  <c r="J6" i="1"/>
  <c r="I6" i="1"/>
  <c r="H6" i="1"/>
  <c r="G6" i="1"/>
  <c r="F6" i="1"/>
  <c r="E6" i="1"/>
  <c r="L27" i="1" l="1"/>
  <c r="H27" i="1"/>
  <c r="G27" i="1"/>
  <c r="F27" i="1"/>
  <c r="J27" i="1"/>
  <c r="O5" i="1"/>
  <c r="O7" i="1"/>
  <c r="I27" i="1"/>
  <c r="O15" i="1"/>
  <c r="O19" i="1"/>
  <c r="O23" i="1"/>
  <c r="O8" i="1"/>
  <c r="P8" i="1" s="1"/>
  <c r="O12" i="1"/>
  <c r="P12" i="1" s="1"/>
  <c r="O16" i="1"/>
  <c r="P16" i="1" s="1"/>
  <c r="O20" i="1"/>
  <c r="P20" i="1" s="1"/>
  <c r="O24" i="1"/>
  <c r="P24" i="1" s="1"/>
  <c r="K27" i="1"/>
  <c r="O9" i="1"/>
  <c r="P9" i="1" s="1"/>
  <c r="E27" i="1"/>
  <c r="M27" i="1"/>
  <c r="O13" i="1"/>
  <c r="P13" i="1" s="1"/>
  <c r="O17" i="1"/>
  <c r="P17" i="1" s="1"/>
  <c r="O21" i="1"/>
  <c r="P21" i="1" s="1"/>
  <c r="O25" i="1"/>
  <c r="P25" i="1" s="1"/>
  <c r="O26" i="1"/>
  <c r="P26" i="1" s="1"/>
  <c r="O10" i="1"/>
  <c r="P10" i="1" s="1"/>
  <c r="O11" i="1"/>
  <c r="O14" i="1"/>
  <c r="P14" i="1" s="1"/>
  <c r="O18" i="1"/>
  <c r="P18" i="1" s="1"/>
  <c r="O22" i="1"/>
  <c r="P22" i="1" s="1"/>
  <c r="P7" i="1"/>
  <c r="P11" i="1"/>
  <c r="P15" i="1"/>
  <c r="P19" i="1"/>
  <c r="P23" i="1"/>
  <c r="O6" i="1"/>
  <c r="O27" i="1" l="1"/>
  <c r="P27" i="1" s="1"/>
  <c r="P6" i="1"/>
</calcChain>
</file>

<file path=xl/sharedStrings.xml><?xml version="1.0" encoding="utf-8"?>
<sst xmlns="http://schemas.openxmlformats.org/spreadsheetml/2006/main" count="131" uniqueCount="97">
  <si>
    <t>เกรด</t>
  </si>
  <si>
    <t>ลำดับ</t>
  </si>
  <si>
    <t>คะแนนเต็ม</t>
  </si>
  <si>
    <t>จังหวัด</t>
  </si>
  <si>
    <t>รหัส</t>
  </si>
  <si>
    <t>หน่วยบริการ</t>
  </si>
  <si>
    <t>เรื่องที่ 1</t>
  </si>
  <si>
    <t>เรื่องที่ 2</t>
  </si>
  <si>
    <t>เรื่องที่ 3</t>
  </si>
  <si>
    <t>เรื่องที่ 4</t>
  </si>
  <si>
    <t>เรื่องที่ 5</t>
  </si>
  <si>
    <t>เรื่องที่ 6</t>
  </si>
  <si>
    <t>เรื่องที่ 7</t>
  </si>
  <si>
    <t>เรื่องที่ 8</t>
  </si>
  <si>
    <t>เรื่องที่ 9</t>
  </si>
  <si>
    <t>เรื่องที่ 10</t>
  </si>
  <si>
    <t>ผลคะแนนรวม</t>
  </si>
  <si>
    <t>หมายเหตุ</t>
  </si>
  <si>
    <t>อุดรธานี</t>
  </si>
  <si>
    <t>10671</t>
  </si>
  <si>
    <t>อุดรธานี,รพศ.</t>
  </si>
  <si>
    <t>เกณฑ์ในการให้คะแนน กรณีข้อ 10 ไม่ได้คะแนน จะไม่ออกเกรด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</si>
  <si>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</si>
  <si>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</si>
  <si>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</si>
  <si>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</si>
  <si>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</si>
  <si>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</si>
  <si>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</si>
  <si>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</si>
  <si>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</si>
  <si>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</si>
  <si>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</si>
  <si>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</si>
  <si>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</si>
  <si>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</si>
  <si>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</si>
  <si>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</si>
  <si>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</si>
  <si>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</si>
  <si>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</si>
  <si>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</si>
  <si>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</si>
  <si>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</si>
  <si>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</si>
  <si>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</si>
  <si>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</si>
  <si>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</si>
  <si>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</si>
  <si>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</si>
  <si>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</si>
  <si>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</si>
  <si>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</si>
  <si>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</si>
  <si>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</si>
  <si>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</si>
  <si>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</si>
  <si>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</si>
  <si>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</si>
  <si>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</si>
  <si>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</si>
  <si>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</si>
  <si>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ค่าเฉลี่ยจังหวัด</t>
  </si>
  <si>
    <t xml:space="preserve">ผลการตรวจงบทดลองของโรงพยาบาล ในจังหวัด อุดรธานี ตามคู่มือ Mapping เขตสุขภาพที่ 8 </t>
  </si>
  <si>
    <t>โดยใช้งบทดลองประจำเดือน เมษายน 2567</t>
  </si>
  <si>
    <t>รายการที่ตรวจพบในการ Mapping</t>
  </si>
  <si>
    <t>รพ.ที่ตรวจพบข้ดผิดพลาด</t>
  </si>
  <si>
    <t>สาเหตุ</t>
  </si>
  <si>
    <t>จับคู่บัญชีเงินฝากเงินฝากธนาคารมีวัตถุประสงค์เฉพาะ (เงินบริจาค) ต้องเท่ากับหรือน้อยกว่า เงินรายได้จากเงินรับบริจาค (เนื่องจากบัญชีรายได้จากการรับบริจาค-เงินสดและรายการเทียบเท่าเงินสดมีส่วนเงินบริจาคที่ไม่มีวัตถุประสงค์รวมอยู่ด้วย)</t>
  </si>
  <si>
    <t>วัสดุการแพทย์ทั่วไป</t>
  </si>
  <si>
    <t>ลูกหนี้ค่ารักษาสิทธิบุคคลที่มีปัญหาสถานะและสิทธิ OP คงเหลือต้อง เป็นศูนย์ ทุกสิ้นเดือน</t>
  </si>
  <si>
    <t>มีลูกหนี้ค่ารักษาสิทธิบุคคลที่มีปัญหาสถานะและสิทธิ OP = 265 บาท</t>
  </si>
  <si>
    <t>การบันทึกบัญชีค่าตอบแทนค้างจ่ายสัมพันธ์กับค่าตอบแทน (ค่าตอบแทนฉบับ 11 และ 12)</t>
  </si>
  <si>
    <t xml:space="preserve">ค่าตอบแทนการปฏิบัติงานในลักษณะเบี้ยเลี้ยงเหมาจ่ายค้างจ่ายในหมวด 2  สูงไป 296,100.00 บาท  </t>
  </si>
  <si>
    <t>รพช.กู่แก้ว</t>
  </si>
  <si>
    <t>รพช.นายูง</t>
  </si>
  <si>
    <t>รพช.โนนสะอาด</t>
  </si>
  <si>
    <t xml:space="preserve">รพศ.อุดรธานี </t>
  </si>
  <si>
    <t>เงินมัดจำประกันสัญญา</t>
  </si>
  <si>
    <t>เงินฝากคลัง-หน่วยงานย่อย = 0 แต่หมวด2 เงินประกันอื่น-เงินมัดจำประกันสัญญา มียอด 207,750.00 บาท</t>
  </si>
  <si>
    <t>รายการที่ตรวจพบในงบทดลอง เดือน เมษายน 2567</t>
  </si>
  <si>
    <t>ลูกหนี้ค่ารักษา UO OP ใน CUP เทียบกับรายได้กองทุน UC OP แบบเหมาจ่ายต่อผู้มีสิทธิ</t>
  </si>
  <si>
    <t>รพช.โนนสะอาด , รพช.วังสามหมอ , รพช.น้ำโสม</t>
  </si>
  <si>
    <t>โนนสะอาด = ลูกหนี้ 8,285,887.00 บาท รายได้เหมาจ่ายฯ 1,669,667.07</t>
  </si>
  <si>
    <t>วังสามหมอ = ลูกหนี้ 8,543,065.00.00 บาท รายได้เหมาจ่ายฯ 1,689,086.86</t>
  </si>
  <si>
    <t>น้ำโสม = ลูกหนี้ 16,399,144.96.00 บาท รายได้เหมาจ่ายฯ 1,386,656.66</t>
  </si>
  <si>
    <t>ลูกหนี้ค่ารักษาด้านการสร้างเสริมสุขภาพและป้องกันโรค(P&amp;P)</t>
  </si>
  <si>
    <t>เทียบกับ รายได้กองทุน UC P&amp;P แบบเหมาจ่ายต่อผู้มีสิทธิ</t>
  </si>
  <si>
    <t>รพช.กุดจับ , รพช.โนนสะอาด</t>
  </si>
  <si>
    <t>กุดจับ = ลูกหนี้ 78,576.00 บาท รายได้เหมาจ่ายฯ 68,631.80</t>
  </si>
  <si>
    <t>โนนสะอาด = ลูกหนี้ 249,482.50.00 บาท รายได้เหมาจ่ายฯ 227,436.84</t>
  </si>
  <si>
    <t>รพศ.อุดรธานี</t>
  </si>
  <si>
    <t>ยอด = 0 บาท ไม่มี รพช.ในจังหวัดอุดรเรียกเก็บ หรือเปล่า หรือไม่ได้ตั้งเจ้าหนี้</t>
  </si>
  <si>
    <t>(ไม่ตัดลูกหนี้ในเดือน เมษายน 67)</t>
  </si>
  <si>
    <t>เจ้าหนี้ค่ารักษาฯ OP UC นอก CUP (ในจังหวัด)</t>
  </si>
  <si>
    <t>ในเดือนเงินฝากธนาคาร เงินบริจาค ไม่สัมพันธ์กับ รายได้+เงินรับฝาก 853,632.89 บาท (เงินฝากในเดือนสูงกว่ารายได้ในเดือน)</t>
  </si>
  <si>
    <t>รพศ อุดร เจ้าหนี้-วัสดุการแพทย์ทั่วไป ผลต่าง 53 บาท ระหว่าง วัสดุ กับ เจ้าหนี้ และบันทึกรับวัสดุอื่น  ต่ำกว่า เจ้าหนี้วัสดุอื่น จำนวน 407,589.20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</si>
</sst>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_ ;[Red]\-0&quot; &quot;"/>
    <numFmt numFmtId="188" formatCode="0.00_ ;[Red]\-0.00\ "/>
    <numFmt numFmtId="189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0"/>
      <color indexed="8"/>
      <name val="Tahoma"/>
      <family val="2"/>
    </font>
    <font>
      <sz val="16"/>
      <color indexed="8"/>
      <name val="TH Sarabun New"/>
      <family val="2"/>
    </font>
    <font>
      <sz val="16"/>
      <color theme="1"/>
      <name val="TH SarabunPSK"/>
      <family val="2"/>
    </font>
    <font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indexed="8"/>
      <name val="TH SarabunPSK"/>
      <family val="2"/>
    </font>
    <font>
      <b/>
      <sz val="20"/>
      <color indexed="8"/>
      <name val="TH Sarabun New"/>
      <family val="2"/>
    </font>
    <font>
      <b/>
      <sz val="20"/>
      <name val="TH Sarabun Ne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83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/>
    <xf numFmtId="187" fontId="3" fillId="2" borderId="2" xfId="0" applyNumberFormat="1" applyFont="1" applyFill="1" applyBorder="1" applyAlignment="1" applyProtection="1">
      <alignment horizontal="left"/>
      <protection locked="0"/>
    </xf>
    <xf numFmtId="0" fontId="6" fillId="4" borderId="7" xfId="2" applyFont="1" applyFill="1" applyBorder="1" applyAlignment="1">
      <alignment horizontal="left"/>
    </xf>
    <xf numFmtId="2" fontId="3" fillId="2" borderId="2" xfId="1" applyNumberFormat="1" applyFont="1" applyFill="1" applyBorder="1" applyAlignment="1">
      <alignment horizontal="center"/>
    </xf>
    <xf numFmtId="2" fontId="3" fillId="4" borderId="2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88" fontId="3" fillId="2" borderId="2" xfId="0" applyNumberFormat="1" applyFont="1" applyFill="1" applyBorder="1" applyProtection="1">
      <protection locked="0"/>
    </xf>
    <xf numFmtId="17" fontId="3" fillId="2" borderId="2" xfId="0" applyNumberFormat="1" applyFont="1" applyFill="1" applyBorder="1"/>
    <xf numFmtId="17" fontId="3" fillId="4" borderId="2" xfId="0" applyNumberFormat="1" applyFont="1" applyFill="1" applyBorder="1"/>
    <xf numFmtId="43" fontId="2" fillId="2" borderId="5" xfId="1" applyFont="1" applyFill="1" applyBorder="1"/>
    <xf numFmtId="43" fontId="3" fillId="2" borderId="0" xfId="0" applyNumberFormat="1" applyFont="1" applyFill="1"/>
    <xf numFmtId="2" fontId="3" fillId="0" borderId="0" xfId="0" applyNumberFormat="1" applyFont="1"/>
    <xf numFmtId="0" fontId="7" fillId="0" borderId="0" xfId="0" applyFont="1"/>
    <xf numFmtId="2" fontId="3" fillId="6" borderId="2" xfId="0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3" fontId="2" fillId="6" borderId="2" xfId="1" applyFont="1" applyFill="1" applyBorder="1" applyAlignment="1">
      <alignment horizontal="center"/>
    </xf>
    <xf numFmtId="2" fontId="2" fillId="7" borderId="2" xfId="0" applyNumberFormat="1" applyFont="1" applyFill="1" applyBorder="1" applyAlignment="1">
      <alignment horizontal="center"/>
    </xf>
    <xf numFmtId="0" fontId="8" fillId="0" borderId="2" xfId="0" applyFont="1" applyBorder="1"/>
    <xf numFmtId="0" fontId="9" fillId="8" borderId="2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8" fillId="0" borderId="0" xfId="0" applyFont="1"/>
    <xf numFmtId="189" fontId="10" fillId="8" borderId="2" xfId="0" applyNumberFormat="1" applyFont="1" applyFill="1" applyBorder="1" applyAlignment="1">
      <alignment horizontal="left" wrapText="1"/>
    </xf>
    <xf numFmtId="0" fontId="9" fillId="6" borderId="2" xfId="0" applyFont="1" applyFill="1" applyBorder="1" applyAlignment="1">
      <alignment wrapText="1"/>
    </xf>
    <xf numFmtId="0" fontId="11" fillId="8" borderId="0" xfId="0" applyFont="1" applyFill="1" applyAlignment="1">
      <alignment vertical="top" wrapText="1"/>
    </xf>
    <xf numFmtId="0" fontId="9" fillId="9" borderId="2" xfId="0" applyFont="1" applyFill="1" applyBorder="1" applyAlignment="1">
      <alignment horizontal="center"/>
    </xf>
    <xf numFmtId="0" fontId="12" fillId="8" borderId="2" xfId="0" applyFont="1" applyFill="1" applyBorder="1" applyAlignment="1">
      <alignment wrapText="1"/>
    </xf>
    <xf numFmtId="0" fontId="9" fillId="8" borderId="2" xfId="0" applyFont="1" applyFill="1" applyBorder="1" applyAlignment="1">
      <alignment horizontal="center" vertical="top"/>
    </xf>
    <xf numFmtId="0" fontId="9" fillId="8" borderId="2" xfId="0" applyFont="1" applyFill="1" applyBorder="1" applyAlignment="1">
      <alignment vertical="top"/>
    </xf>
    <xf numFmtId="0" fontId="9" fillId="9" borderId="2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8" borderId="2" xfId="0" applyFont="1" applyFill="1" applyBorder="1" applyAlignment="1">
      <alignment horizontal="center" vertical="top" wrapText="1"/>
    </xf>
    <xf numFmtId="189" fontId="10" fillId="8" borderId="2" xfId="0" applyNumberFormat="1" applyFont="1" applyFill="1" applyBorder="1" applyAlignment="1">
      <alignment horizontal="center" vertical="top"/>
    </xf>
    <xf numFmtId="2" fontId="2" fillId="8" borderId="2" xfId="0" applyNumberFormat="1" applyFont="1" applyFill="1" applyBorder="1" applyAlignment="1">
      <alignment horizontal="center"/>
    </xf>
    <xf numFmtId="43" fontId="2" fillId="10" borderId="5" xfId="1" applyFont="1" applyFill="1" applyBorder="1"/>
    <xf numFmtId="2" fontId="3" fillId="0" borderId="2" xfId="1" applyNumberFormat="1" applyFont="1" applyFill="1" applyBorder="1" applyAlignment="1">
      <alignment horizontal="center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8" fillId="6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7" borderId="8" xfId="0" applyFont="1" applyFill="1" applyBorder="1" applyAlignment="1">
      <alignment horizontal="center" vertical="top"/>
    </xf>
    <xf numFmtId="0" fontId="8" fillId="7" borderId="9" xfId="0" applyFont="1" applyFill="1" applyBorder="1" applyAlignment="1">
      <alignment vertical="top" wrapText="1"/>
    </xf>
    <xf numFmtId="0" fontId="8" fillId="7" borderId="11" xfId="0" applyFont="1" applyFill="1" applyBorder="1" applyAlignment="1">
      <alignment horizontal="center"/>
    </xf>
    <xf numFmtId="0" fontId="8" fillId="7" borderId="0" xfId="0" applyFont="1" applyFill="1"/>
    <xf numFmtId="0" fontId="8" fillId="7" borderId="13" xfId="0" applyFont="1" applyFill="1" applyBorder="1" applyAlignment="1">
      <alignment horizontal="center"/>
    </xf>
    <xf numFmtId="0" fontId="8" fillId="7" borderId="1" xfId="0" applyFont="1" applyFill="1" applyBorder="1"/>
    <xf numFmtId="0" fontId="8" fillId="7" borderId="4" xfId="0" applyFont="1" applyFill="1" applyBorder="1" applyAlignment="1">
      <alignment vertical="top" wrapText="1"/>
    </xf>
    <xf numFmtId="0" fontId="8" fillId="7" borderId="6" xfId="0" applyFont="1" applyFill="1" applyBorder="1"/>
    <xf numFmtId="0" fontId="8" fillId="7" borderId="3" xfId="0" applyFont="1" applyFill="1" applyBorder="1"/>
    <xf numFmtId="0" fontId="8" fillId="7" borderId="4" xfId="0" applyFont="1" applyFill="1" applyBorder="1"/>
    <xf numFmtId="0" fontId="8" fillId="11" borderId="8" xfId="0" applyFont="1" applyFill="1" applyBorder="1" applyAlignment="1">
      <alignment horizontal="center"/>
    </xf>
    <xf numFmtId="0" fontId="8" fillId="11" borderId="4" xfId="0" applyFont="1" applyFill="1" applyBorder="1"/>
    <xf numFmtId="0" fontId="8" fillId="11" borderId="13" xfId="0" applyFont="1" applyFill="1" applyBorder="1" applyAlignment="1">
      <alignment horizontal="center"/>
    </xf>
    <xf numFmtId="0" fontId="8" fillId="11" borderId="3" xfId="0" applyFont="1" applyFill="1" applyBorder="1"/>
    <xf numFmtId="0" fontId="8" fillId="12" borderId="2" xfId="0" applyFont="1" applyFill="1" applyBorder="1" applyAlignment="1">
      <alignment horizontal="center"/>
    </xf>
    <xf numFmtId="0" fontId="8" fillId="12" borderId="2" xfId="0" applyFont="1" applyFill="1" applyBorder="1"/>
    <xf numFmtId="0" fontId="8" fillId="11" borderId="11" xfId="0" applyFont="1" applyFill="1" applyBorder="1" applyAlignment="1">
      <alignment horizontal="center"/>
    </xf>
    <xf numFmtId="0" fontId="8" fillId="11" borderId="6" xfId="0" applyFont="1" applyFill="1" applyBorder="1"/>
    <xf numFmtId="0" fontId="8" fillId="11" borderId="12" xfId="0" applyFont="1" applyFill="1" applyBorder="1"/>
    <xf numFmtId="0" fontId="8" fillId="11" borderId="10" xfId="0" applyFont="1" applyFill="1" applyBorder="1"/>
    <xf numFmtId="0" fontId="8" fillId="11" borderId="14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05;&#3619;&#3623;&#3592;&#3619;&#3634;&#3594;&#3585;&#3634;&#3619;&#3610;&#3633;&#3597;&#3594;&#3637;%20&#3629;&#3640;&#3604;&#3619;%20&#3619;&#3629;&#3610;&#3607;&#3637;&#3656;%202%20&#3611;&#3637;%206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วิธีทำ"/>
      <sheetName val="เกณฑ์กระทรวงตรวจสอบ"/>
      <sheetName val="1.วาง งบทดลอง 4 แถว"/>
      <sheetName val="แยกหน่วยบริการ"/>
      <sheetName val="งบทดลองเบื้องต้น"/>
      <sheetName val="10.ตรวจสอบดุลบัญชี"/>
      <sheetName val="ออกเกรดและให้คะแนน "/>
      <sheetName val="สรุปคะแนนแต่ละเรื่อง"/>
      <sheetName val="ข้อสังเกตุในการตรวจกองเศรษฐกิจ"/>
      <sheetName val="จับคู่ลูกหนี้-รายได้ข้อสังเกต"/>
      <sheetName val="1.กระทบยอดบัญชี"/>
      <sheetName val="1.4 กระทบยอดเงินฝาก"/>
      <sheetName val="2.ลูกหนี้ค่ารักษา"/>
      <sheetName val="2.1.จับคู่รายได้กับส่วนต่าง"/>
      <sheetName val="3. ค่าเผื่อหนี้สงสัยจะสูญ."/>
      <sheetName val="4.สินทรัพย์ถาวร"/>
      <sheetName val="5.จับคู่ค่าเสื่อมราคา"/>
      <sheetName val="6.บัญชีพักต้องไม่มียอด"/>
      <sheetName val="7.จับคู่วัสดุ-เจ้าหนี้"/>
      <sheetName val="8.จับส่วนของเขตให้เท่ากับกระทรว"/>
      <sheetName val="8.8การบันทึกค่าตอบแทน"/>
      <sheetName val="9.วิเคราะห์รายงานการเงิน สป.สธ"/>
      <sheetName val="จับคู่เจ้าหนี้ เครดิ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C12">
            <v>21</v>
          </cell>
          <cell r="D12">
            <v>21</v>
          </cell>
          <cell r="E12">
            <v>21</v>
          </cell>
          <cell r="F12">
            <v>21</v>
          </cell>
          <cell r="G12">
            <v>21</v>
          </cell>
          <cell r="H12">
            <v>21</v>
          </cell>
          <cell r="I12">
            <v>21</v>
          </cell>
          <cell r="J12">
            <v>21</v>
          </cell>
          <cell r="K12">
            <v>21</v>
          </cell>
          <cell r="L12">
            <v>21</v>
          </cell>
          <cell r="M12">
            <v>21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21</v>
          </cell>
          <cell r="S12">
            <v>21</v>
          </cell>
          <cell r="T12">
            <v>21</v>
          </cell>
          <cell r="U12">
            <v>21</v>
          </cell>
          <cell r="V12">
            <v>18</v>
          </cell>
          <cell r="W12">
            <v>21</v>
          </cell>
        </row>
        <row r="23">
          <cell r="C23">
            <v>8</v>
          </cell>
          <cell r="D23">
            <v>8</v>
          </cell>
          <cell r="E23">
            <v>8</v>
          </cell>
          <cell r="F23">
            <v>8</v>
          </cell>
          <cell r="G23">
            <v>8</v>
          </cell>
          <cell r="H23">
            <v>8</v>
          </cell>
          <cell r="I23">
            <v>8</v>
          </cell>
          <cell r="J23">
            <v>8</v>
          </cell>
          <cell r="K23">
            <v>8</v>
          </cell>
          <cell r="L23">
            <v>8</v>
          </cell>
          <cell r="M23">
            <v>8</v>
          </cell>
          <cell r="N23">
            <v>8</v>
          </cell>
          <cell r="O23">
            <v>8</v>
          </cell>
          <cell r="P23">
            <v>8</v>
          </cell>
          <cell r="Q23">
            <v>8</v>
          </cell>
          <cell r="R23">
            <v>8</v>
          </cell>
          <cell r="S23">
            <v>7</v>
          </cell>
          <cell r="T23">
            <v>8</v>
          </cell>
          <cell r="U23">
            <v>8</v>
          </cell>
          <cell r="V23">
            <v>8</v>
          </cell>
          <cell r="W23">
            <v>8</v>
          </cell>
        </row>
        <row r="40">
          <cell r="C40">
            <v>3.5</v>
          </cell>
          <cell r="D40">
            <v>3.5</v>
          </cell>
          <cell r="E40">
            <v>3.5</v>
          </cell>
          <cell r="F40">
            <v>3.5</v>
          </cell>
          <cell r="G40">
            <v>3.5</v>
          </cell>
          <cell r="H40">
            <v>3.5</v>
          </cell>
          <cell r="I40">
            <v>3.5</v>
          </cell>
          <cell r="J40">
            <v>3.5</v>
          </cell>
          <cell r="K40">
            <v>3.5</v>
          </cell>
          <cell r="L40">
            <v>3.5</v>
          </cell>
          <cell r="M40">
            <v>3.5</v>
          </cell>
          <cell r="N40">
            <v>3.5</v>
          </cell>
          <cell r="O40">
            <v>3.5</v>
          </cell>
          <cell r="P40">
            <v>3.5</v>
          </cell>
          <cell r="Q40">
            <v>3.5</v>
          </cell>
          <cell r="R40">
            <v>3.5</v>
          </cell>
          <cell r="S40">
            <v>3.5</v>
          </cell>
          <cell r="T40">
            <v>3.5</v>
          </cell>
          <cell r="U40">
            <v>3.5</v>
          </cell>
          <cell r="V40">
            <v>3.5</v>
          </cell>
          <cell r="W40">
            <v>3.5</v>
          </cell>
        </row>
        <row r="119">
          <cell r="C119">
            <v>23.5</v>
          </cell>
          <cell r="D119">
            <v>23.5</v>
          </cell>
          <cell r="E119">
            <v>23.5</v>
          </cell>
          <cell r="F119">
            <v>23.5</v>
          </cell>
          <cell r="G119">
            <v>23.5</v>
          </cell>
          <cell r="H119">
            <v>23.5</v>
          </cell>
          <cell r="I119">
            <v>23.5</v>
          </cell>
          <cell r="J119">
            <v>23.5</v>
          </cell>
          <cell r="K119">
            <v>23.5</v>
          </cell>
          <cell r="L119">
            <v>23.5</v>
          </cell>
          <cell r="M119">
            <v>23.5</v>
          </cell>
          <cell r="N119">
            <v>23.5</v>
          </cell>
          <cell r="O119">
            <v>23.5</v>
          </cell>
          <cell r="P119">
            <v>23.5</v>
          </cell>
          <cell r="Q119">
            <v>23.5</v>
          </cell>
          <cell r="R119">
            <v>23.5</v>
          </cell>
          <cell r="S119">
            <v>23.5</v>
          </cell>
          <cell r="T119">
            <v>23.5</v>
          </cell>
          <cell r="U119">
            <v>23.5</v>
          </cell>
          <cell r="V119">
            <v>23.5</v>
          </cell>
          <cell r="W119">
            <v>23.5</v>
          </cell>
        </row>
        <row r="166">
          <cell r="C166">
            <v>22</v>
          </cell>
          <cell r="D166">
            <v>22</v>
          </cell>
          <cell r="E166">
            <v>22</v>
          </cell>
          <cell r="F166">
            <v>22</v>
          </cell>
          <cell r="G166">
            <v>22</v>
          </cell>
          <cell r="H166">
            <v>22</v>
          </cell>
          <cell r="I166">
            <v>22</v>
          </cell>
          <cell r="J166">
            <v>22</v>
          </cell>
          <cell r="K166">
            <v>22</v>
          </cell>
          <cell r="L166">
            <v>22</v>
          </cell>
          <cell r="M166">
            <v>22</v>
          </cell>
          <cell r="N166">
            <v>22</v>
          </cell>
          <cell r="O166">
            <v>22</v>
          </cell>
          <cell r="P166">
            <v>22</v>
          </cell>
          <cell r="Q166">
            <v>22</v>
          </cell>
          <cell r="R166">
            <v>22</v>
          </cell>
          <cell r="S166">
            <v>22</v>
          </cell>
          <cell r="T166">
            <v>22</v>
          </cell>
          <cell r="U166">
            <v>22</v>
          </cell>
          <cell r="V166">
            <v>22</v>
          </cell>
          <cell r="W166">
            <v>22</v>
          </cell>
        </row>
        <row r="170">
          <cell r="C170">
            <v>0.25</v>
          </cell>
          <cell r="D170">
            <v>0.25</v>
          </cell>
          <cell r="E170">
            <v>0.25</v>
          </cell>
          <cell r="F170">
            <v>0.25</v>
          </cell>
          <cell r="G170">
            <v>0.25</v>
          </cell>
          <cell r="H170">
            <v>0.25</v>
          </cell>
          <cell r="I170">
            <v>0.25</v>
          </cell>
          <cell r="J170">
            <v>0.25</v>
          </cell>
          <cell r="K170">
            <v>0.25</v>
          </cell>
          <cell r="L170">
            <v>0.25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  <cell r="V170">
            <v>0.25</v>
          </cell>
          <cell r="W170">
            <v>0.25</v>
          </cell>
        </row>
        <row r="183">
          <cell r="C183">
            <v>7</v>
          </cell>
          <cell r="D183">
            <v>10</v>
          </cell>
          <cell r="E183">
            <v>10</v>
          </cell>
          <cell r="F183">
            <v>10</v>
          </cell>
          <cell r="G183">
            <v>10</v>
          </cell>
          <cell r="H183">
            <v>10</v>
          </cell>
          <cell r="I183">
            <v>10</v>
          </cell>
          <cell r="J183">
            <v>10</v>
          </cell>
          <cell r="K183">
            <v>10</v>
          </cell>
          <cell r="L183">
            <v>10</v>
          </cell>
          <cell r="M183">
            <v>10</v>
          </cell>
          <cell r="N183">
            <v>10</v>
          </cell>
          <cell r="O183">
            <v>10</v>
          </cell>
          <cell r="P183">
            <v>10</v>
          </cell>
          <cell r="Q183">
            <v>10</v>
          </cell>
          <cell r="R183">
            <v>10</v>
          </cell>
          <cell r="S183">
            <v>10</v>
          </cell>
          <cell r="T183">
            <v>10</v>
          </cell>
          <cell r="U183">
            <v>10</v>
          </cell>
          <cell r="V183">
            <v>10</v>
          </cell>
          <cell r="W183">
            <v>10</v>
          </cell>
        </row>
        <row r="194">
          <cell r="C194">
            <v>8</v>
          </cell>
          <cell r="D194">
            <v>8</v>
          </cell>
          <cell r="E194">
            <v>8</v>
          </cell>
          <cell r="F194">
            <v>8</v>
          </cell>
          <cell r="G194">
            <v>8</v>
          </cell>
          <cell r="H194">
            <v>7</v>
          </cell>
          <cell r="I194">
            <v>8</v>
          </cell>
          <cell r="J194">
            <v>8</v>
          </cell>
          <cell r="K194">
            <v>8</v>
          </cell>
          <cell r="L194">
            <v>8</v>
          </cell>
          <cell r="M194">
            <v>8</v>
          </cell>
          <cell r="N194">
            <v>8</v>
          </cell>
          <cell r="O194">
            <v>8</v>
          </cell>
          <cell r="P194">
            <v>8</v>
          </cell>
          <cell r="Q194">
            <v>8</v>
          </cell>
          <cell r="R194">
            <v>8</v>
          </cell>
          <cell r="S194">
            <v>8</v>
          </cell>
          <cell r="T194">
            <v>8</v>
          </cell>
          <cell r="U194">
            <v>8</v>
          </cell>
          <cell r="V194">
            <v>8</v>
          </cell>
          <cell r="W194">
            <v>8</v>
          </cell>
        </row>
        <row r="211">
          <cell r="C211">
            <v>3.5</v>
          </cell>
          <cell r="D211">
            <v>3.5</v>
          </cell>
          <cell r="E211">
            <v>3.5</v>
          </cell>
          <cell r="F211">
            <v>3.5</v>
          </cell>
          <cell r="G211">
            <v>3.5</v>
          </cell>
          <cell r="H211">
            <v>3.5</v>
          </cell>
          <cell r="I211">
            <v>3.5</v>
          </cell>
          <cell r="J211">
            <v>3.5</v>
          </cell>
          <cell r="K211">
            <v>3.5</v>
          </cell>
          <cell r="L211">
            <v>3.5</v>
          </cell>
          <cell r="M211">
            <v>3.5</v>
          </cell>
          <cell r="N211">
            <v>3.5</v>
          </cell>
          <cell r="O211">
            <v>3.5</v>
          </cell>
          <cell r="P211">
            <v>3.5</v>
          </cell>
          <cell r="Q211">
            <v>3.5</v>
          </cell>
          <cell r="R211">
            <v>3.5</v>
          </cell>
          <cell r="S211">
            <v>3.5</v>
          </cell>
          <cell r="T211">
            <v>3.5</v>
          </cell>
          <cell r="U211">
            <v>3.5</v>
          </cell>
          <cell r="V211">
            <v>3.5</v>
          </cell>
          <cell r="W211">
            <v>3.5</v>
          </cell>
        </row>
        <row r="214">
          <cell r="C214" t="str">
            <v>0.25</v>
          </cell>
          <cell r="D214" t="str">
            <v>0.25</v>
          </cell>
          <cell r="E214" t="str">
            <v>0.25</v>
          </cell>
          <cell r="F214" t="str">
            <v>0.25</v>
          </cell>
          <cell r="G214" t="str">
            <v>0.25</v>
          </cell>
          <cell r="H214" t="str">
            <v>0.25</v>
          </cell>
          <cell r="I214" t="str">
            <v>0.25</v>
          </cell>
          <cell r="J214" t="str">
            <v>0.25</v>
          </cell>
          <cell r="K214" t="str">
            <v>0.25</v>
          </cell>
          <cell r="L214" t="str">
            <v>0.25</v>
          </cell>
          <cell r="M214" t="str">
            <v>0.25</v>
          </cell>
          <cell r="N214" t="str">
            <v>0.25</v>
          </cell>
          <cell r="O214" t="str">
            <v>0.25</v>
          </cell>
          <cell r="P214" t="str">
            <v>0.25</v>
          </cell>
          <cell r="Q214" t="str">
            <v>0.25</v>
          </cell>
          <cell r="R214" t="str">
            <v>0.25</v>
          </cell>
          <cell r="S214" t="str">
            <v>0.25</v>
          </cell>
          <cell r="T214" t="str">
            <v>0.25</v>
          </cell>
          <cell r="U214" t="str">
            <v>0.25</v>
          </cell>
          <cell r="V214" t="str">
            <v>0.25</v>
          </cell>
          <cell r="W214" t="str">
            <v>0.25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zoomScale="89" zoomScaleNormal="89" workbookViewId="0">
      <selection sqref="A1:Q1"/>
    </sheetView>
  </sheetViews>
  <sheetFormatPr defaultColWidth="9" defaultRowHeight="24" x14ac:dyDescent="0.55000000000000004"/>
  <cols>
    <col min="1" max="1" width="7.75" style="2" customWidth="1"/>
    <col min="2" max="2" width="12.125" style="2" customWidth="1"/>
    <col min="3" max="3" width="10.375" style="2" customWidth="1"/>
    <col min="4" max="4" width="24.875" style="2" customWidth="1"/>
    <col min="5" max="6" width="10.625" style="2" customWidth="1"/>
    <col min="7" max="8" width="10.25" style="2" customWidth="1"/>
    <col min="9" max="9" width="9.625" style="2" customWidth="1"/>
    <col min="10" max="10" width="9.875" style="2" customWidth="1"/>
    <col min="11" max="11" width="10.5" style="1" customWidth="1"/>
    <col min="12" max="12" width="10.75" style="1" customWidth="1"/>
    <col min="13" max="13" width="10" style="1" customWidth="1"/>
    <col min="14" max="14" width="10.375" style="1" customWidth="1"/>
    <col min="15" max="15" width="12.125" style="1" customWidth="1"/>
    <col min="16" max="16" width="7.875" style="1" customWidth="1"/>
    <col min="17" max="17" width="25.375" style="1" customWidth="1"/>
    <col min="18" max="16384" width="9" style="1"/>
  </cols>
  <sheetData>
    <row r="1" spans="1:17" s="20" customFormat="1" ht="26.25" x14ac:dyDescent="0.4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</row>
    <row r="2" spans="1:17" s="20" customFormat="1" ht="26.25" x14ac:dyDescent="0.4">
      <c r="A2" s="79" t="s">
        <v>64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x14ac:dyDescent="0.55000000000000004">
      <c r="A3" s="80" t="s">
        <v>1</v>
      </c>
      <c r="B3" s="80" t="s">
        <v>3</v>
      </c>
      <c r="C3" s="80" t="s">
        <v>4</v>
      </c>
      <c r="D3" s="80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5" t="s">
        <v>16</v>
      </c>
      <c r="P3" s="71" t="s">
        <v>0</v>
      </c>
      <c r="Q3" s="72" t="s">
        <v>17</v>
      </c>
    </row>
    <row r="4" spans="1:17" x14ac:dyDescent="0.55000000000000004">
      <c r="A4" s="81"/>
      <c r="B4" s="81"/>
      <c r="C4" s="81"/>
      <c r="D4" s="81"/>
      <c r="E4" s="21" t="s">
        <v>2</v>
      </c>
      <c r="F4" s="22" t="s">
        <v>2</v>
      </c>
      <c r="G4" s="22" t="s">
        <v>2</v>
      </c>
      <c r="H4" s="21" t="s">
        <v>2</v>
      </c>
      <c r="I4" s="21" t="s">
        <v>2</v>
      </c>
      <c r="J4" s="21" t="s">
        <v>2</v>
      </c>
      <c r="K4" s="21" t="s">
        <v>2</v>
      </c>
      <c r="L4" s="21" t="s">
        <v>2</v>
      </c>
      <c r="M4" s="21" t="s">
        <v>2</v>
      </c>
      <c r="N4" s="21" t="s">
        <v>2</v>
      </c>
      <c r="O4" s="6" t="s">
        <v>2</v>
      </c>
      <c r="P4" s="71"/>
      <c r="Q4" s="73"/>
    </row>
    <row r="5" spans="1:17" s="7" customFormat="1" x14ac:dyDescent="0.55000000000000004">
      <c r="A5" s="82"/>
      <c r="B5" s="82"/>
      <c r="C5" s="82"/>
      <c r="D5" s="82"/>
      <c r="E5" s="23">
        <v>21</v>
      </c>
      <c r="F5" s="23">
        <v>8</v>
      </c>
      <c r="G5" s="23">
        <v>3.5</v>
      </c>
      <c r="H5" s="23">
        <v>23.5</v>
      </c>
      <c r="I5" s="23">
        <v>22</v>
      </c>
      <c r="J5" s="23">
        <v>0.25</v>
      </c>
      <c r="K5" s="23">
        <v>10</v>
      </c>
      <c r="L5" s="23">
        <v>8</v>
      </c>
      <c r="M5" s="23">
        <v>3.5</v>
      </c>
      <c r="N5" s="23">
        <v>0.25</v>
      </c>
      <c r="O5" s="24">
        <f>SUM(E5:N5)</f>
        <v>100</v>
      </c>
      <c r="P5" s="71"/>
      <c r="Q5" s="74"/>
    </row>
    <row r="6" spans="1:17" x14ac:dyDescent="0.55000000000000004">
      <c r="A6" s="3">
        <v>1</v>
      </c>
      <c r="B6" s="8" t="s">
        <v>18</v>
      </c>
      <c r="C6" s="9" t="s">
        <v>19</v>
      </c>
      <c r="D6" s="10" t="s">
        <v>20</v>
      </c>
      <c r="E6" s="11">
        <f>[1]สรุปคะแนนแต่ละเรื่อง!$C$12</f>
        <v>21</v>
      </c>
      <c r="F6" s="11">
        <f>[1]สรุปคะแนนแต่ละเรื่อง!$C$23</f>
        <v>8</v>
      </c>
      <c r="G6" s="11">
        <f>[1]สรุปคะแนนแต่ละเรื่อง!$C$40</f>
        <v>3.5</v>
      </c>
      <c r="H6" s="11">
        <f>[1]สรุปคะแนนแต่ละเรื่อง!$C$119</f>
        <v>23.5</v>
      </c>
      <c r="I6" s="11">
        <f>[1]สรุปคะแนนแต่ละเรื่อง!$C$166</f>
        <v>22</v>
      </c>
      <c r="J6" s="11">
        <f>[1]สรุปคะแนนแต่ละเรื่อง!$C$170</f>
        <v>0.25</v>
      </c>
      <c r="K6" s="12">
        <f>[1]สรุปคะแนนแต่ละเรื่อง!$C$183</f>
        <v>7</v>
      </c>
      <c r="L6" s="11">
        <f>[1]สรุปคะแนนแต่ละเรื่อง!$C$194</f>
        <v>8</v>
      </c>
      <c r="M6" s="11">
        <f>[1]สรุปคะแนนแต่ละเรื่อง!$C$211</f>
        <v>3.5</v>
      </c>
      <c r="N6" s="11" t="str">
        <f>[1]สรุปคะแนนแต่ละเรื่อง!$C$214</f>
        <v>0.25</v>
      </c>
      <c r="O6" s="42">
        <f>E6+F6+G6+H6+I6+J6+K6+L6+M6+N6</f>
        <v>97</v>
      </c>
      <c r="P6" s="13" t="str">
        <f t="shared" ref="P6:P27" si="0">IF(N6="0","ไม่ออกเกรด",(IF(O6&lt;70,"D",IF(O6&lt;80,"C",IF(O6&lt;90,"B",IF(O6&gt;90,"A"))))))</f>
        <v>A</v>
      </c>
      <c r="Q6" s="75" t="s">
        <v>21</v>
      </c>
    </row>
    <row r="7" spans="1:17" x14ac:dyDescent="0.55000000000000004">
      <c r="A7" s="3">
        <v>2</v>
      </c>
      <c r="B7" s="8" t="s">
        <v>18</v>
      </c>
      <c r="C7" s="14" t="s">
        <v>22</v>
      </c>
      <c r="D7" s="15" t="s">
        <v>23</v>
      </c>
      <c r="E7" s="11">
        <f>[1]สรุปคะแนนแต่ละเรื่อง!$D$12</f>
        <v>21</v>
      </c>
      <c r="F7" s="11">
        <f>[1]สรุปคะแนนแต่ละเรื่อง!$D$23</f>
        <v>8</v>
      </c>
      <c r="G7" s="11">
        <f>[1]สรุปคะแนนแต่ละเรื่อง!$D$40</f>
        <v>3.5</v>
      </c>
      <c r="H7" s="11">
        <f>[1]สรุปคะแนนแต่ละเรื่อง!$D$119</f>
        <v>23.5</v>
      </c>
      <c r="I7" s="11">
        <f>[1]สรุปคะแนนแต่ละเรื่อง!$D$166</f>
        <v>22</v>
      </c>
      <c r="J7" s="11">
        <f>[1]สรุปคะแนนแต่ละเรื่อง!$D$170</f>
        <v>0.25</v>
      </c>
      <c r="K7" s="11">
        <f>[1]สรุปคะแนนแต่ละเรื่อง!$D$183</f>
        <v>10</v>
      </c>
      <c r="L7" s="11">
        <f>[1]สรุปคะแนนแต่ละเรื่อง!$D$194</f>
        <v>8</v>
      </c>
      <c r="M7" s="11">
        <f>[1]สรุปคะแนนแต่ละเรื่อง!$D$211</f>
        <v>3.5</v>
      </c>
      <c r="N7" s="11" t="str">
        <f>[1]สรุปคะแนนแต่ละเรื่อง!$D$214</f>
        <v>0.25</v>
      </c>
      <c r="O7" s="24">
        <f t="shared" ref="O7:O26" si="1">E7+F7+G7+H7+I7+J7+K7+L7+M7+N7</f>
        <v>100</v>
      </c>
      <c r="P7" s="13" t="str">
        <f t="shared" si="0"/>
        <v>A</v>
      </c>
      <c r="Q7" s="76"/>
    </row>
    <row r="8" spans="1:17" x14ac:dyDescent="0.55000000000000004">
      <c r="A8" s="3">
        <v>3</v>
      </c>
      <c r="B8" s="8" t="s">
        <v>18</v>
      </c>
      <c r="C8" s="14" t="s">
        <v>24</v>
      </c>
      <c r="D8" s="15" t="s">
        <v>25</v>
      </c>
      <c r="E8" s="11">
        <f>[1]สรุปคะแนนแต่ละเรื่อง!$E$12</f>
        <v>21</v>
      </c>
      <c r="F8" s="11">
        <f>[1]สรุปคะแนนแต่ละเรื่อง!$E$23</f>
        <v>8</v>
      </c>
      <c r="G8" s="11">
        <f>[1]สรุปคะแนนแต่ละเรื่อง!$E$40</f>
        <v>3.5</v>
      </c>
      <c r="H8" s="11">
        <f>[1]สรุปคะแนนแต่ละเรื่อง!$E$119</f>
        <v>23.5</v>
      </c>
      <c r="I8" s="11">
        <f>[1]สรุปคะแนนแต่ละเรื่อง!$E$166</f>
        <v>22</v>
      </c>
      <c r="J8" s="11">
        <f>[1]สรุปคะแนนแต่ละเรื่อง!$E$170</f>
        <v>0.25</v>
      </c>
      <c r="K8" s="11">
        <f>[1]สรุปคะแนนแต่ละเรื่อง!$E$183</f>
        <v>10</v>
      </c>
      <c r="L8" s="11">
        <f>[1]สรุปคะแนนแต่ละเรื่อง!$E$194</f>
        <v>8</v>
      </c>
      <c r="M8" s="11">
        <f>[1]สรุปคะแนนแต่ละเรื่อง!$E$211</f>
        <v>3.5</v>
      </c>
      <c r="N8" s="11" t="str">
        <f>[1]สรุปคะแนนแต่ละเรื่อง!$E$214</f>
        <v>0.25</v>
      </c>
      <c r="O8" s="24">
        <f t="shared" si="1"/>
        <v>100</v>
      </c>
      <c r="P8" s="13" t="str">
        <f t="shared" si="0"/>
        <v>A</v>
      </c>
      <c r="Q8" s="76"/>
    </row>
    <row r="9" spans="1:17" x14ac:dyDescent="0.55000000000000004">
      <c r="A9" s="3">
        <v>4</v>
      </c>
      <c r="B9" s="8" t="s">
        <v>18</v>
      </c>
      <c r="C9" s="14" t="s">
        <v>26</v>
      </c>
      <c r="D9" s="15" t="s">
        <v>27</v>
      </c>
      <c r="E9" s="11">
        <f>[1]สรุปคะแนนแต่ละเรื่อง!$F$12</f>
        <v>21</v>
      </c>
      <c r="F9" s="11">
        <f>[1]สรุปคะแนนแต่ละเรื่อง!$F$23</f>
        <v>8</v>
      </c>
      <c r="G9" s="11">
        <f>[1]สรุปคะแนนแต่ละเรื่อง!$F$40</f>
        <v>3.5</v>
      </c>
      <c r="H9" s="11">
        <f>[1]สรุปคะแนนแต่ละเรื่อง!$F$119</f>
        <v>23.5</v>
      </c>
      <c r="I9" s="11">
        <f>[1]สรุปคะแนนแต่ละเรื่อง!$F$166</f>
        <v>22</v>
      </c>
      <c r="J9" s="11">
        <f>[1]สรุปคะแนนแต่ละเรื่อง!$F$170</f>
        <v>0.25</v>
      </c>
      <c r="K9" s="11">
        <f>[1]สรุปคะแนนแต่ละเรื่อง!$F$183</f>
        <v>10</v>
      </c>
      <c r="L9" s="11">
        <f>[1]สรุปคะแนนแต่ละเรื่อง!$F$194</f>
        <v>8</v>
      </c>
      <c r="M9" s="11">
        <f>[1]สรุปคะแนนแต่ละเรื่อง!$F$211</f>
        <v>3.5</v>
      </c>
      <c r="N9" s="11" t="str">
        <f>[1]สรุปคะแนนแต่ละเรื่อง!$F$214</f>
        <v>0.25</v>
      </c>
      <c r="O9" s="24">
        <f t="shared" si="1"/>
        <v>100</v>
      </c>
      <c r="P9" s="13" t="str">
        <f t="shared" si="0"/>
        <v>A</v>
      </c>
      <c r="Q9" s="76"/>
    </row>
    <row r="10" spans="1:17" x14ac:dyDescent="0.55000000000000004">
      <c r="A10" s="3">
        <v>5</v>
      </c>
      <c r="B10" s="8" t="s">
        <v>18</v>
      </c>
      <c r="C10" s="14" t="s">
        <v>28</v>
      </c>
      <c r="D10" s="15" t="s">
        <v>29</v>
      </c>
      <c r="E10" s="11">
        <f>[1]สรุปคะแนนแต่ละเรื่อง!$G$12</f>
        <v>21</v>
      </c>
      <c r="F10" s="11">
        <f>[1]สรุปคะแนนแต่ละเรื่อง!$G$23</f>
        <v>8</v>
      </c>
      <c r="G10" s="11">
        <f>[1]สรุปคะแนนแต่ละเรื่อง!$G$40</f>
        <v>3.5</v>
      </c>
      <c r="H10" s="11">
        <f>[1]สรุปคะแนนแต่ละเรื่อง!$G$119</f>
        <v>23.5</v>
      </c>
      <c r="I10" s="11">
        <f>[1]สรุปคะแนนแต่ละเรื่อง!$G$166</f>
        <v>22</v>
      </c>
      <c r="J10" s="11">
        <f>[1]สรุปคะแนนแต่ละเรื่อง!$G$170</f>
        <v>0.25</v>
      </c>
      <c r="K10" s="11">
        <f>[1]สรุปคะแนนแต่ละเรื่อง!$G$183</f>
        <v>10</v>
      </c>
      <c r="L10" s="11">
        <f>[1]สรุปคะแนนแต่ละเรื่อง!$G$194</f>
        <v>8</v>
      </c>
      <c r="M10" s="11">
        <f>[1]สรุปคะแนนแต่ละเรื่อง!$G$211</f>
        <v>3.5</v>
      </c>
      <c r="N10" s="11" t="str">
        <f>[1]สรุปคะแนนแต่ละเรื่อง!$G$214</f>
        <v>0.25</v>
      </c>
      <c r="O10" s="24">
        <f t="shared" si="1"/>
        <v>100</v>
      </c>
      <c r="P10" s="13" t="str">
        <f t="shared" si="0"/>
        <v>A</v>
      </c>
      <c r="Q10" s="76"/>
    </row>
    <row r="11" spans="1:17" x14ac:dyDescent="0.55000000000000004">
      <c r="A11" s="3">
        <v>6</v>
      </c>
      <c r="B11" s="8" t="s">
        <v>18</v>
      </c>
      <c r="C11" s="14" t="s">
        <v>30</v>
      </c>
      <c r="D11" s="16" t="s">
        <v>31</v>
      </c>
      <c r="E11" s="11">
        <f>[1]สรุปคะแนนแต่ละเรื่อง!$H$12</f>
        <v>21</v>
      </c>
      <c r="F11" s="11">
        <f>[1]สรุปคะแนนแต่ละเรื่อง!$H$23</f>
        <v>8</v>
      </c>
      <c r="G11" s="11">
        <f>[1]สรุปคะแนนแต่ละเรื่อง!$H$40</f>
        <v>3.5</v>
      </c>
      <c r="H11" s="11">
        <f>[1]สรุปคะแนนแต่ละเรื่อง!$H$119</f>
        <v>23.5</v>
      </c>
      <c r="I11" s="11">
        <f>[1]สรุปคะแนนแต่ละเรื่อง!$H$166</f>
        <v>22</v>
      </c>
      <c r="J11" s="11">
        <f>[1]สรุปคะแนนแต่ละเรื่อง!$H$170</f>
        <v>0.25</v>
      </c>
      <c r="K11" s="44">
        <f>[1]สรุปคะแนนแต่ละเรื่อง!$H$183</f>
        <v>10</v>
      </c>
      <c r="L11" s="12">
        <f>[1]สรุปคะแนนแต่ละเรื่อง!$H$194</f>
        <v>7</v>
      </c>
      <c r="M11" s="11">
        <f>[1]สรุปคะแนนแต่ละเรื่อง!$H$211</f>
        <v>3.5</v>
      </c>
      <c r="N11" s="11" t="str">
        <f>[1]สรุปคะแนนแต่ละเรื่อง!$H$214</f>
        <v>0.25</v>
      </c>
      <c r="O11" s="42">
        <f t="shared" si="1"/>
        <v>99</v>
      </c>
      <c r="P11" s="13" t="str">
        <f t="shared" si="0"/>
        <v>A</v>
      </c>
      <c r="Q11" s="76"/>
    </row>
    <row r="12" spans="1:17" x14ac:dyDescent="0.55000000000000004">
      <c r="A12" s="3">
        <v>7</v>
      </c>
      <c r="B12" s="8" t="s">
        <v>18</v>
      </c>
      <c r="C12" s="14" t="s">
        <v>32</v>
      </c>
      <c r="D12" s="15" t="s">
        <v>33</v>
      </c>
      <c r="E12" s="11">
        <f>[1]สรุปคะแนนแต่ละเรื่อง!$I$12</f>
        <v>21</v>
      </c>
      <c r="F12" s="11">
        <f>[1]สรุปคะแนนแต่ละเรื่อง!$I$23</f>
        <v>8</v>
      </c>
      <c r="G12" s="11">
        <f>[1]สรุปคะแนนแต่ละเรื่อง!$I$40</f>
        <v>3.5</v>
      </c>
      <c r="H12" s="11">
        <f>[1]สรุปคะแนนแต่ละเรื่อง!$I$119</f>
        <v>23.5</v>
      </c>
      <c r="I12" s="11">
        <f>[1]สรุปคะแนนแต่ละเรื่อง!$I$166</f>
        <v>22</v>
      </c>
      <c r="J12" s="11">
        <f>[1]สรุปคะแนนแต่ละเรื่อง!$I$170</f>
        <v>0.25</v>
      </c>
      <c r="K12" s="11">
        <f>[1]สรุปคะแนนแต่ละเรื่อง!$I$183</f>
        <v>10</v>
      </c>
      <c r="L12" s="11">
        <f>[1]สรุปคะแนนแต่ละเรื่อง!$I$194</f>
        <v>8</v>
      </c>
      <c r="M12" s="11">
        <f>[1]สรุปคะแนนแต่ละเรื่อง!$I$211</f>
        <v>3.5</v>
      </c>
      <c r="N12" s="11" t="str">
        <f>[1]สรุปคะแนนแต่ละเรื่อง!$I$214</f>
        <v>0.25</v>
      </c>
      <c r="O12" s="24">
        <f t="shared" si="1"/>
        <v>100</v>
      </c>
      <c r="P12" s="13" t="str">
        <f t="shared" si="0"/>
        <v>A</v>
      </c>
      <c r="Q12" s="76"/>
    </row>
    <row r="13" spans="1:17" x14ac:dyDescent="0.55000000000000004">
      <c r="A13" s="3">
        <v>8</v>
      </c>
      <c r="B13" s="8" t="s">
        <v>18</v>
      </c>
      <c r="C13" s="14" t="s">
        <v>34</v>
      </c>
      <c r="D13" s="15" t="s">
        <v>35</v>
      </c>
      <c r="E13" s="11">
        <f>[1]สรุปคะแนนแต่ละเรื่อง!$J$12</f>
        <v>21</v>
      </c>
      <c r="F13" s="11">
        <f>[1]สรุปคะแนนแต่ละเรื่อง!$J$23</f>
        <v>8</v>
      </c>
      <c r="G13" s="11">
        <f>[1]สรุปคะแนนแต่ละเรื่อง!$J$40</f>
        <v>3.5</v>
      </c>
      <c r="H13" s="11">
        <f>[1]สรุปคะแนนแต่ละเรื่อง!$J$119</f>
        <v>23.5</v>
      </c>
      <c r="I13" s="11">
        <f>[1]สรุปคะแนนแต่ละเรื่อง!$J$166</f>
        <v>22</v>
      </c>
      <c r="J13" s="11">
        <f>[1]สรุปคะแนนแต่ละเรื่อง!$J$170</f>
        <v>0.25</v>
      </c>
      <c r="K13" s="11">
        <f>[1]สรุปคะแนนแต่ละเรื่อง!$J$183</f>
        <v>10</v>
      </c>
      <c r="L13" s="11">
        <f>[1]สรุปคะแนนแต่ละเรื่อง!$J$194</f>
        <v>8</v>
      </c>
      <c r="M13" s="11">
        <f>[1]สรุปคะแนนแต่ละเรื่อง!$J$211</f>
        <v>3.5</v>
      </c>
      <c r="N13" s="11" t="str">
        <f>[1]สรุปคะแนนแต่ละเรื่อง!$J$214</f>
        <v>0.25</v>
      </c>
      <c r="O13" s="24">
        <f t="shared" si="1"/>
        <v>100</v>
      </c>
      <c r="P13" s="13" t="str">
        <f t="shared" si="0"/>
        <v>A</v>
      </c>
      <c r="Q13" s="76"/>
    </row>
    <row r="14" spans="1:17" x14ac:dyDescent="0.55000000000000004">
      <c r="A14" s="3">
        <v>9</v>
      </c>
      <c r="B14" s="8" t="s">
        <v>18</v>
      </c>
      <c r="C14" s="14" t="s">
        <v>36</v>
      </c>
      <c r="D14" s="15" t="s">
        <v>37</v>
      </c>
      <c r="E14" s="11">
        <f>[1]สรุปคะแนนแต่ละเรื่อง!$K$12</f>
        <v>21</v>
      </c>
      <c r="F14" s="11">
        <f>[1]สรุปคะแนนแต่ละเรื่อง!$K$23</f>
        <v>8</v>
      </c>
      <c r="G14" s="11">
        <f>[1]สรุปคะแนนแต่ละเรื่อง!$K$40</f>
        <v>3.5</v>
      </c>
      <c r="H14" s="11">
        <f>[1]สรุปคะแนนแต่ละเรื่อง!$K$119</f>
        <v>23.5</v>
      </c>
      <c r="I14" s="11">
        <f>[1]สรุปคะแนนแต่ละเรื่อง!$K$166</f>
        <v>22</v>
      </c>
      <c r="J14" s="11">
        <f>[1]สรุปคะแนนแต่ละเรื่อง!$K$170</f>
        <v>0.25</v>
      </c>
      <c r="K14" s="11">
        <f>[1]สรุปคะแนนแต่ละเรื่อง!$K$183</f>
        <v>10</v>
      </c>
      <c r="L14" s="11">
        <f>[1]สรุปคะแนนแต่ละเรื่อง!$K$194</f>
        <v>8</v>
      </c>
      <c r="M14" s="11">
        <f>[1]สรุปคะแนนแต่ละเรื่อง!$K$211</f>
        <v>3.5</v>
      </c>
      <c r="N14" s="11" t="str">
        <f>[1]สรุปคะแนนแต่ละเรื่อง!$K$214</f>
        <v>0.25</v>
      </c>
      <c r="O14" s="24">
        <f t="shared" si="1"/>
        <v>100</v>
      </c>
      <c r="P14" s="13" t="str">
        <f t="shared" si="0"/>
        <v>A</v>
      </c>
      <c r="Q14" s="76"/>
    </row>
    <row r="15" spans="1:17" x14ac:dyDescent="0.55000000000000004">
      <c r="A15" s="3">
        <v>10</v>
      </c>
      <c r="B15" s="8" t="s">
        <v>18</v>
      </c>
      <c r="C15" s="14" t="s">
        <v>38</v>
      </c>
      <c r="D15" s="15" t="s">
        <v>39</v>
      </c>
      <c r="E15" s="11">
        <f>[1]สรุปคะแนนแต่ละเรื่อง!$L$12</f>
        <v>21</v>
      </c>
      <c r="F15" s="11">
        <f>[1]สรุปคะแนนแต่ละเรื่อง!$L$23</f>
        <v>8</v>
      </c>
      <c r="G15" s="11">
        <f>[1]สรุปคะแนนแต่ละเรื่อง!$L$40</f>
        <v>3.5</v>
      </c>
      <c r="H15" s="11">
        <f>[1]สรุปคะแนนแต่ละเรื่อง!$L$119</f>
        <v>23.5</v>
      </c>
      <c r="I15" s="11">
        <f>[1]สรุปคะแนนแต่ละเรื่อง!$L$166</f>
        <v>22</v>
      </c>
      <c r="J15" s="11">
        <f>[1]สรุปคะแนนแต่ละเรื่อง!$L$170</f>
        <v>0.25</v>
      </c>
      <c r="K15" s="11">
        <f>[1]สรุปคะแนนแต่ละเรื่อง!$L$183</f>
        <v>10</v>
      </c>
      <c r="L15" s="11">
        <f>[1]สรุปคะแนนแต่ละเรื่อง!$L$194</f>
        <v>8</v>
      </c>
      <c r="M15" s="11">
        <f>[1]สรุปคะแนนแต่ละเรื่อง!$L$211</f>
        <v>3.5</v>
      </c>
      <c r="N15" s="11" t="str">
        <f>[1]สรุปคะแนนแต่ละเรื่อง!$L$214</f>
        <v>0.25</v>
      </c>
      <c r="O15" s="24">
        <f t="shared" si="1"/>
        <v>100</v>
      </c>
      <c r="P15" s="13" t="str">
        <f t="shared" si="0"/>
        <v>A</v>
      </c>
      <c r="Q15" s="76"/>
    </row>
    <row r="16" spans="1:17" x14ac:dyDescent="0.55000000000000004">
      <c r="A16" s="3">
        <v>11</v>
      </c>
      <c r="B16" s="8" t="s">
        <v>18</v>
      </c>
      <c r="C16" s="14" t="s">
        <v>40</v>
      </c>
      <c r="D16" s="15" t="s">
        <v>41</v>
      </c>
      <c r="E16" s="11">
        <f>[1]สรุปคะแนนแต่ละเรื่อง!$M$12</f>
        <v>21</v>
      </c>
      <c r="F16" s="11">
        <f>[1]สรุปคะแนนแต่ละเรื่อง!$M$23</f>
        <v>8</v>
      </c>
      <c r="G16" s="11">
        <f>[1]สรุปคะแนนแต่ละเรื่อง!$M$40</f>
        <v>3.5</v>
      </c>
      <c r="H16" s="11">
        <f>[1]สรุปคะแนนแต่ละเรื่อง!$M$119</f>
        <v>23.5</v>
      </c>
      <c r="I16" s="11">
        <f>[1]สรุปคะแนนแต่ละเรื่อง!$M$166</f>
        <v>22</v>
      </c>
      <c r="J16" s="11">
        <f>[1]สรุปคะแนนแต่ละเรื่อง!$M$170</f>
        <v>0.25</v>
      </c>
      <c r="K16" s="11">
        <f>[1]สรุปคะแนนแต่ละเรื่อง!$M$183</f>
        <v>10</v>
      </c>
      <c r="L16" s="11">
        <f>[1]สรุปคะแนนแต่ละเรื่อง!$M$194</f>
        <v>8</v>
      </c>
      <c r="M16" s="11">
        <f>[1]สรุปคะแนนแต่ละเรื่อง!$M$211</f>
        <v>3.5</v>
      </c>
      <c r="N16" s="11" t="str">
        <f>[1]สรุปคะแนนแต่ละเรื่อง!$M$214</f>
        <v>0.25</v>
      </c>
      <c r="O16" s="24">
        <f t="shared" si="1"/>
        <v>100</v>
      </c>
      <c r="P16" s="13" t="str">
        <f t="shared" si="0"/>
        <v>A</v>
      </c>
      <c r="Q16" s="76"/>
    </row>
    <row r="17" spans="1:17" x14ac:dyDescent="0.55000000000000004">
      <c r="A17" s="3">
        <v>12</v>
      </c>
      <c r="B17" s="8" t="s">
        <v>18</v>
      </c>
      <c r="C17" s="14" t="s">
        <v>42</v>
      </c>
      <c r="D17" s="15" t="s">
        <v>43</v>
      </c>
      <c r="E17" s="11">
        <f>[1]สรุปคะแนนแต่ละเรื่อง!$N$12</f>
        <v>21</v>
      </c>
      <c r="F17" s="11">
        <f>[1]สรุปคะแนนแต่ละเรื่อง!$N$23</f>
        <v>8</v>
      </c>
      <c r="G17" s="11">
        <f>[1]สรุปคะแนนแต่ละเรื่อง!$N$40</f>
        <v>3.5</v>
      </c>
      <c r="H17" s="11">
        <f>[1]สรุปคะแนนแต่ละเรื่อง!$N$119</f>
        <v>23.5</v>
      </c>
      <c r="I17" s="11">
        <f>[1]สรุปคะแนนแต่ละเรื่อง!$N$166</f>
        <v>22</v>
      </c>
      <c r="J17" s="11">
        <f>[1]สรุปคะแนนแต่ละเรื่อง!$N$170</f>
        <v>0.25</v>
      </c>
      <c r="K17" s="11">
        <f>[1]สรุปคะแนนแต่ละเรื่อง!$N$183</f>
        <v>10</v>
      </c>
      <c r="L17" s="11">
        <f>[1]สรุปคะแนนแต่ละเรื่อง!$N$194</f>
        <v>8</v>
      </c>
      <c r="M17" s="11">
        <f>[1]สรุปคะแนนแต่ละเรื่อง!$N$211</f>
        <v>3.5</v>
      </c>
      <c r="N17" s="11" t="str">
        <f>[1]สรุปคะแนนแต่ละเรื่อง!$N$214</f>
        <v>0.25</v>
      </c>
      <c r="O17" s="24">
        <f t="shared" si="1"/>
        <v>100</v>
      </c>
      <c r="P17" s="13" t="str">
        <f t="shared" si="0"/>
        <v>A</v>
      </c>
      <c r="Q17" s="76"/>
    </row>
    <row r="18" spans="1:17" x14ac:dyDescent="0.55000000000000004">
      <c r="A18" s="3">
        <v>13</v>
      </c>
      <c r="B18" s="8" t="s">
        <v>18</v>
      </c>
      <c r="C18" s="14" t="s">
        <v>44</v>
      </c>
      <c r="D18" s="15" t="s">
        <v>45</v>
      </c>
      <c r="E18" s="11">
        <f>[1]สรุปคะแนนแต่ละเรื่อง!$O$12</f>
        <v>21</v>
      </c>
      <c r="F18" s="11">
        <f>[1]สรุปคะแนนแต่ละเรื่อง!$O$23</f>
        <v>8</v>
      </c>
      <c r="G18" s="11">
        <f>[1]สรุปคะแนนแต่ละเรื่อง!$O$40</f>
        <v>3.5</v>
      </c>
      <c r="H18" s="11">
        <f>[1]สรุปคะแนนแต่ละเรื่อง!$O$119</f>
        <v>23.5</v>
      </c>
      <c r="I18" s="11">
        <f>[1]สรุปคะแนนแต่ละเรื่อง!$O$166</f>
        <v>22</v>
      </c>
      <c r="J18" s="11">
        <f>[1]สรุปคะแนนแต่ละเรื่อง!$O$170</f>
        <v>0.25</v>
      </c>
      <c r="K18" s="11">
        <f>[1]สรุปคะแนนแต่ละเรื่อง!$O$183</f>
        <v>10</v>
      </c>
      <c r="L18" s="11">
        <f>[1]สรุปคะแนนแต่ละเรื่อง!$O$194</f>
        <v>8</v>
      </c>
      <c r="M18" s="11">
        <f>[1]สรุปคะแนนแต่ละเรื่อง!$O$211</f>
        <v>3.5</v>
      </c>
      <c r="N18" s="11" t="str">
        <f>[1]สรุปคะแนนแต่ละเรื่อง!$O$214</f>
        <v>0.25</v>
      </c>
      <c r="O18" s="24">
        <f t="shared" si="1"/>
        <v>100</v>
      </c>
      <c r="P18" s="13" t="str">
        <f t="shared" si="0"/>
        <v>A</v>
      </c>
      <c r="Q18" s="76"/>
    </row>
    <row r="19" spans="1:17" x14ac:dyDescent="0.55000000000000004">
      <c r="A19" s="3">
        <v>14</v>
      </c>
      <c r="B19" s="8" t="s">
        <v>18</v>
      </c>
      <c r="C19" s="14" t="s">
        <v>46</v>
      </c>
      <c r="D19" s="15" t="s">
        <v>47</v>
      </c>
      <c r="E19" s="11">
        <f>[1]สรุปคะแนนแต่ละเรื่อง!$P$12</f>
        <v>21</v>
      </c>
      <c r="F19" s="11">
        <f>[1]สรุปคะแนนแต่ละเรื่อง!$P$23</f>
        <v>8</v>
      </c>
      <c r="G19" s="11">
        <f>[1]สรุปคะแนนแต่ละเรื่อง!$P$40</f>
        <v>3.5</v>
      </c>
      <c r="H19" s="11">
        <f>[1]สรุปคะแนนแต่ละเรื่อง!$P$119</f>
        <v>23.5</v>
      </c>
      <c r="I19" s="11">
        <f>[1]สรุปคะแนนแต่ละเรื่อง!$P$166</f>
        <v>22</v>
      </c>
      <c r="J19" s="11">
        <f>[1]สรุปคะแนนแต่ละเรื่อง!$P$170</f>
        <v>0.25</v>
      </c>
      <c r="K19" s="11">
        <f>[1]สรุปคะแนนแต่ละเรื่อง!$P$183</f>
        <v>10</v>
      </c>
      <c r="L19" s="11">
        <f>[1]สรุปคะแนนแต่ละเรื่อง!$P$194</f>
        <v>8</v>
      </c>
      <c r="M19" s="11">
        <f>[1]สรุปคะแนนแต่ละเรื่อง!$P$211</f>
        <v>3.5</v>
      </c>
      <c r="N19" s="11" t="str">
        <f>[1]สรุปคะแนนแต่ละเรื่อง!$P$214</f>
        <v>0.25</v>
      </c>
      <c r="O19" s="24">
        <f t="shared" si="1"/>
        <v>100</v>
      </c>
      <c r="P19" s="13" t="str">
        <f t="shared" si="0"/>
        <v>A</v>
      </c>
      <c r="Q19" s="76"/>
    </row>
    <row r="20" spans="1:17" x14ac:dyDescent="0.55000000000000004">
      <c r="A20" s="3">
        <v>15</v>
      </c>
      <c r="B20" s="8" t="s">
        <v>18</v>
      </c>
      <c r="C20" s="14" t="s">
        <v>48</v>
      </c>
      <c r="D20" s="15" t="s">
        <v>49</v>
      </c>
      <c r="E20" s="11">
        <f>[1]สรุปคะแนนแต่ละเรื่อง!$Q$12</f>
        <v>21</v>
      </c>
      <c r="F20" s="11">
        <f>[1]สรุปคะแนนแต่ละเรื่อง!$Q$23</f>
        <v>8</v>
      </c>
      <c r="G20" s="11">
        <f>[1]สรุปคะแนนแต่ละเรื่อง!$Q$40</f>
        <v>3.5</v>
      </c>
      <c r="H20" s="11">
        <f>[1]สรุปคะแนนแต่ละเรื่อง!$Q$119</f>
        <v>23.5</v>
      </c>
      <c r="I20" s="11">
        <f>[1]สรุปคะแนนแต่ละเรื่อง!$Q$166</f>
        <v>22</v>
      </c>
      <c r="J20" s="11">
        <f>[1]สรุปคะแนนแต่ละเรื่อง!$Q$170</f>
        <v>0.25</v>
      </c>
      <c r="K20" s="11">
        <f>[1]สรุปคะแนนแต่ละเรื่อง!$Q$183</f>
        <v>10</v>
      </c>
      <c r="L20" s="11">
        <f>[1]สรุปคะแนนแต่ละเรื่อง!$Q$194</f>
        <v>8</v>
      </c>
      <c r="M20" s="11">
        <f>[1]สรุปคะแนนแต่ละเรื่อง!$Q$211</f>
        <v>3.5</v>
      </c>
      <c r="N20" s="11" t="str">
        <f>[1]สรุปคะแนนแต่ละเรื่อง!$Q$214</f>
        <v>0.25</v>
      </c>
      <c r="O20" s="24">
        <f t="shared" si="1"/>
        <v>100</v>
      </c>
      <c r="P20" s="13" t="str">
        <f t="shared" si="0"/>
        <v>A</v>
      </c>
      <c r="Q20" s="76"/>
    </row>
    <row r="21" spans="1:17" x14ac:dyDescent="0.55000000000000004">
      <c r="A21" s="3">
        <v>16</v>
      </c>
      <c r="B21" s="8" t="s">
        <v>18</v>
      </c>
      <c r="C21" s="14" t="s">
        <v>50</v>
      </c>
      <c r="D21" s="15" t="s">
        <v>51</v>
      </c>
      <c r="E21" s="11">
        <f>[1]สรุปคะแนนแต่ละเรื่อง!$R$12</f>
        <v>21</v>
      </c>
      <c r="F21" s="11">
        <f>[1]สรุปคะแนนแต่ละเรื่อง!$R$23</f>
        <v>8</v>
      </c>
      <c r="G21" s="11">
        <f>[1]สรุปคะแนนแต่ละเรื่อง!$R$40</f>
        <v>3.5</v>
      </c>
      <c r="H21" s="11">
        <f>[1]สรุปคะแนนแต่ละเรื่อง!$R$119</f>
        <v>23.5</v>
      </c>
      <c r="I21" s="11">
        <f>[1]สรุปคะแนนแต่ละเรื่อง!$R$166</f>
        <v>22</v>
      </c>
      <c r="J21" s="11">
        <f>[1]สรุปคะแนนแต่ละเรื่อง!$R$170</f>
        <v>0.25</v>
      </c>
      <c r="K21" s="11">
        <f>[1]สรุปคะแนนแต่ละเรื่อง!$R$183</f>
        <v>10</v>
      </c>
      <c r="L21" s="11">
        <f>[1]สรุปคะแนนแต่ละเรื่อง!$R$194</f>
        <v>8</v>
      </c>
      <c r="M21" s="11">
        <f>[1]สรุปคะแนนแต่ละเรื่อง!$R$211</f>
        <v>3.5</v>
      </c>
      <c r="N21" s="11" t="str">
        <f>[1]สรุปคะแนนแต่ละเรื่อง!$R$214</f>
        <v>0.25</v>
      </c>
      <c r="O21" s="24">
        <f t="shared" si="1"/>
        <v>100</v>
      </c>
      <c r="P21" s="13" t="str">
        <f t="shared" si="0"/>
        <v>A</v>
      </c>
      <c r="Q21" s="76"/>
    </row>
    <row r="22" spans="1:17" x14ac:dyDescent="0.55000000000000004">
      <c r="A22" s="3">
        <v>17</v>
      </c>
      <c r="B22" s="8" t="s">
        <v>18</v>
      </c>
      <c r="C22" s="14" t="s">
        <v>52</v>
      </c>
      <c r="D22" s="16" t="s">
        <v>53</v>
      </c>
      <c r="E22" s="11">
        <f>[1]สรุปคะแนนแต่ละเรื่อง!$S$12</f>
        <v>21</v>
      </c>
      <c r="F22" s="12">
        <f>[1]สรุปคะแนนแต่ละเรื่อง!$S$23</f>
        <v>7</v>
      </c>
      <c r="G22" s="11">
        <f>[1]สรุปคะแนนแต่ละเรื่อง!$S$40</f>
        <v>3.5</v>
      </c>
      <c r="H22" s="11">
        <f>[1]สรุปคะแนนแต่ละเรื่อง!$S$119</f>
        <v>23.5</v>
      </c>
      <c r="I22" s="11">
        <f>[1]สรุปคะแนนแต่ละเรื่อง!$S$166</f>
        <v>22</v>
      </c>
      <c r="J22" s="11">
        <f>[1]สรุปคะแนนแต่ละเรื่อง!$S$170</f>
        <v>0.25</v>
      </c>
      <c r="K22" s="11">
        <f>[1]สรุปคะแนนแต่ละเรื่อง!$S$183</f>
        <v>10</v>
      </c>
      <c r="L22" s="11">
        <f>[1]สรุปคะแนนแต่ละเรื่อง!$S$194</f>
        <v>8</v>
      </c>
      <c r="M22" s="11">
        <f>[1]สรุปคะแนนแต่ละเรื่อง!$S$211</f>
        <v>3.5</v>
      </c>
      <c r="N22" s="11" t="str">
        <f>[1]สรุปคะแนนแต่ละเรื่อง!$S$214</f>
        <v>0.25</v>
      </c>
      <c r="O22" s="42">
        <f t="shared" si="1"/>
        <v>99</v>
      </c>
      <c r="P22" s="13" t="str">
        <f t="shared" si="0"/>
        <v>A</v>
      </c>
      <c r="Q22" s="76"/>
    </row>
    <row r="23" spans="1:17" x14ac:dyDescent="0.55000000000000004">
      <c r="A23" s="3">
        <v>18</v>
      </c>
      <c r="B23" s="8" t="s">
        <v>18</v>
      </c>
      <c r="C23" s="14" t="s">
        <v>54</v>
      </c>
      <c r="D23" s="15" t="s">
        <v>55</v>
      </c>
      <c r="E23" s="11">
        <f>[1]สรุปคะแนนแต่ละเรื่อง!$T$12</f>
        <v>21</v>
      </c>
      <c r="F23" s="11">
        <f>[1]สรุปคะแนนแต่ละเรื่อง!$T$23</f>
        <v>8</v>
      </c>
      <c r="G23" s="11">
        <f>[1]สรุปคะแนนแต่ละเรื่อง!$T$40</f>
        <v>3.5</v>
      </c>
      <c r="H23" s="11">
        <f>[1]สรุปคะแนนแต่ละเรื่อง!$T$119</f>
        <v>23.5</v>
      </c>
      <c r="I23" s="11">
        <f>[1]สรุปคะแนนแต่ละเรื่อง!$T$166</f>
        <v>22</v>
      </c>
      <c r="J23" s="11">
        <f>[1]สรุปคะแนนแต่ละเรื่อง!$T$170</f>
        <v>0.25</v>
      </c>
      <c r="K23" s="11">
        <f>[1]สรุปคะแนนแต่ละเรื่อง!$T$183</f>
        <v>10</v>
      </c>
      <c r="L23" s="11">
        <f>[1]สรุปคะแนนแต่ละเรื่อง!$T$194</f>
        <v>8</v>
      </c>
      <c r="M23" s="11">
        <f>[1]สรุปคะแนนแต่ละเรื่อง!$T$211</f>
        <v>3.5</v>
      </c>
      <c r="N23" s="11" t="str">
        <f>[1]สรุปคะแนนแต่ละเรื่อง!$T$214</f>
        <v>0.25</v>
      </c>
      <c r="O23" s="24">
        <f t="shared" si="1"/>
        <v>100</v>
      </c>
      <c r="P23" s="13" t="str">
        <f t="shared" si="0"/>
        <v>A</v>
      </c>
      <c r="Q23" s="76"/>
    </row>
    <row r="24" spans="1:17" x14ac:dyDescent="0.55000000000000004">
      <c r="A24" s="3">
        <v>19</v>
      </c>
      <c r="B24" s="8" t="s">
        <v>18</v>
      </c>
      <c r="C24" s="14" t="s">
        <v>56</v>
      </c>
      <c r="D24" s="15" t="s">
        <v>57</v>
      </c>
      <c r="E24" s="11">
        <f>[1]สรุปคะแนนแต่ละเรื่อง!$U$12</f>
        <v>21</v>
      </c>
      <c r="F24" s="11">
        <f>[1]สรุปคะแนนแต่ละเรื่อง!$U$23</f>
        <v>8</v>
      </c>
      <c r="G24" s="11">
        <f>[1]สรุปคะแนนแต่ละเรื่อง!$U$40</f>
        <v>3.5</v>
      </c>
      <c r="H24" s="11">
        <f>[1]สรุปคะแนนแต่ละเรื่อง!$U$119</f>
        <v>23.5</v>
      </c>
      <c r="I24" s="11">
        <f>[1]สรุปคะแนนแต่ละเรื่อง!$U$166</f>
        <v>22</v>
      </c>
      <c r="J24" s="11">
        <f>[1]สรุปคะแนนแต่ละเรื่อง!$U$170</f>
        <v>0.25</v>
      </c>
      <c r="K24" s="11">
        <f>[1]สรุปคะแนนแต่ละเรื่อง!$U$183</f>
        <v>10</v>
      </c>
      <c r="L24" s="11">
        <f>[1]สรุปคะแนนแต่ละเรื่อง!$U$194</f>
        <v>8</v>
      </c>
      <c r="M24" s="11">
        <f>[1]สรุปคะแนนแต่ละเรื่อง!$U$211</f>
        <v>3.5</v>
      </c>
      <c r="N24" s="11" t="str">
        <f>[1]สรุปคะแนนแต่ละเรื่อง!$U$214</f>
        <v>0.25</v>
      </c>
      <c r="O24" s="24">
        <f t="shared" si="1"/>
        <v>100</v>
      </c>
      <c r="P24" s="13" t="str">
        <f t="shared" si="0"/>
        <v>A</v>
      </c>
      <c r="Q24" s="76"/>
    </row>
    <row r="25" spans="1:17" x14ac:dyDescent="0.55000000000000004">
      <c r="A25" s="3">
        <v>20</v>
      </c>
      <c r="B25" s="8" t="s">
        <v>18</v>
      </c>
      <c r="C25" s="14" t="s">
        <v>58</v>
      </c>
      <c r="D25" s="16" t="s">
        <v>59</v>
      </c>
      <c r="E25" s="12">
        <f>[1]สรุปคะแนนแต่ละเรื่อง!$V$12</f>
        <v>18</v>
      </c>
      <c r="F25" s="11">
        <f>[1]สรุปคะแนนแต่ละเรื่อง!$V$23</f>
        <v>8</v>
      </c>
      <c r="G25" s="11">
        <f>[1]สรุปคะแนนแต่ละเรื่อง!$V$40</f>
        <v>3.5</v>
      </c>
      <c r="H25" s="11">
        <f>[1]สรุปคะแนนแต่ละเรื่อง!$V$119</f>
        <v>23.5</v>
      </c>
      <c r="I25" s="11">
        <f>[1]สรุปคะแนนแต่ละเรื่อง!$V$166</f>
        <v>22</v>
      </c>
      <c r="J25" s="11">
        <f>[1]สรุปคะแนนแต่ละเรื่อง!$V$170</f>
        <v>0.25</v>
      </c>
      <c r="K25" s="11">
        <f>[1]สรุปคะแนนแต่ละเรื่อง!$V$183</f>
        <v>10</v>
      </c>
      <c r="L25" s="11">
        <f>[1]สรุปคะแนนแต่ละเรื่อง!$V$194</f>
        <v>8</v>
      </c>
      <c r="M25" s="11">
        <f>[1]สรุปคะแนนแต่ละเรื่อง!$V$211</f>
        <v>3.5</v>
      </c>
      <c r="N25" s="11" t="str">
        <f>[1]สรุปคะแนนแต่ละเรื่อง!$V$214</f>
        <v>0.25</v>
      </c>
      <c r="O25" s="42">
        <f t="shared" si="1"/>
        <v>97</v>
      </c>
      <c r="P25" s="13" t="str">
        <f t="shared" si="0"/>
        <v>A</v>
      </c>
      <c r="Q25" s="76"/>
    </row>
    <row r="26" spans="1:17" x14ac:dyDescent="0.55000000000000004">
      <c r="A26" s="3">
        <v>21</v>
      </c>
      <c r="B26" s="8" t="s">
        <v>18</v>
      </c>
      <c r="C26" s="14" t="s">
        <v>60</v>
      </c>
      <c r="D26" s="15" t="s">
        <v>61</v>
      </c>
      <c r="E26" s="11">
        <f>[1]สรุปคะแนนแต่ละเรื่อง!$W$12</f>
        <v>21</v>
      </c>
      <c r="F26" s="11">
        <f>[1]สรุปคะแนนแต่ละเรื่อง!$W$23</f>
        <v>8</v>
      </c>
      <c r="G26" s="11">
        <f>[1]สรุปคะแนนแต่ละเรื่อง!$W$40</f>
        <v>3.5</v>
      </c>
      <c r="H26" s="11">
        <f>[1]สรุปคะแนนแต่ละเรื่อง!$W$119</f>
        <v>23.5</v>
      </c>
      <c r="I26" s="11">
        <f>[1]สรุปคะแนนแต่ละเรื่อง!$W$166</f>
        <v>22</v>
      </c>
      <c r="J26" s="11">
        <f>[1]สรุปคะแนนแต่ละเรื่อง!$W$170</f>
        <v>0.25</v>
      </c>
      <c r="K26" s="11">
        <f>[1]สรุปคะแนนแต่ละเรื่อง!$W$183</f>
        <v>10</v>
      </c>
      <c r="L26" s="11">
        <f>[1]สรุปคะแนนแต่ละเรื่อง!$W$194</f>
        <v>8</v>
      </c>
      <c r="M26" s="11">
        <f>[1]สรุปคะแนนแต่ละเรื่อง!$W$211</f>
        <v>3.5</v>
      </c>
      <c r="N26" s="11" t="str">
        <f>[1]สรุปคะแนนแต่ละเรื่อง!$W$214</f>
        <v>0.25</v>
      </c>
      <c r="O26" s="24">
        <f t="shared" si="1"/>
        <v>100</v>
      </c>
      <c r="P26" s="13" t="str">
        <f t="shared" si="0"/>
        <v>A</v>
      </c>
      <c r="Q26" s="77"/>
    </row>
    <row r="27" spans="1:17" ht="24.75" thickBot="1" x14ac:dyDescent="0.6">
      <c r="B27" s="78" t="s">
        <v>62</v>
      </c>
      <c r="C27" s="78"/>
      <c r="D27" s="78"/>
      <c r="E27" s="17">
        <f>AVERAGE(E6:E26)</f>
        <v>20.857142857142858</v>
      </c>
      <c r="F27" s="17">
        <f>AVERAGE(F6:F26)</f>
        <v>7.9523809523809526</v>
      </c>
      <c r="G27" s="17">
        <f t="shared" ref="G27:L27" si="2">AVERAGE(G6:G26)</f>
        <v>3.5</v>
      </c>
      <c r="H27" s="17">
        <f t="shared" si="2"/>
        <v>23.5</v>
      </c>
      <c r="I27" s="17">
        <f>AVERAGE(I6:I26)</f>
        <v>22</v>
      </c>
      <c r="J27" s="17">
        <f t="shared" si="2"/>
        <v>0.25</v>
      </c>
      <c r="K27" s="17">
        <f t="shared" si="2"/>
        <v>9.8571428571428577</v>
      </c>
      <c r="L27" s="17">
        <f t="shared" si="2"/>
        <v>7.9523809523809526</v>
      </c>
      <c r="M27" s="17">
        <f>AVERAGE(M6:M26)</f>
        <v>3.5</v>
      </c>
      <c r="N27" s="17"/>
      <c r="O27" s="43">
        <f>AVERAGE(O6:O26)</f>
        <v>99.61904761904762</v>
      </c>
      <c r="P27" s="13" t="str">
        <f t="shared" si="0"/>
        <v>A</v>
      </c>
    </row>
    <row r="28" spans="1:17" ht="24.75" thickTop="1" x14ac:dyDescent="0.55000000000000004">
      <c r="A28" s="1"/>
      <c r="B28" s="1"/>
      <c r="C28" s="1"/>
      <c r="D28" s="1"/>
      <c r="E28" s="1"/>
      <c r="F28" s="1"/>
      <c r="G28" s="1"/>
      <c r="H28" s="1"/>
      <c r="I28" s="1"/>
      <c r="J28" s="18"/>
    </row>
    <row r="29" spans="1:17" x14ac:dyDescent="0.55000000000000004">
      <c r="A29" s="1"/>
      <c r="B29" s="1"/>
      <c r="C29" s="1"/>
      <c r="D29" s="1"/>
      <c r="E29" s="1"/>
      <c r="F29" s="1"/>
      <c r="G29" s="1"/>
      <c r="H29" s="1"/>
      <c r="I29" s="1"/>
      <c r="O29" s="19"/>
    </row>
  </sheetData>
  <mergeCells count="10">
    <mergeCell ref="P3:P5"/>
    <mergeCell ref="Q3:Q5"/>
    <mergeCell ref="Q6:Q26"/>
    <mergeCell ref="B27:D27"/>
    <mergeCell ref="A1:Q1"/>
    <mergeCell ref="A2:Q2"/>
    <mergeCell ref="A3:A5"/>
    <mergeCell ref="B3:B5"/>
    <mergeCell ref="C3:C5"/>
    <mergeCell ref="D3:D5"/>
  </mergeCells>
  <conditionalFormatting sqref="E6:N26">
    <cfRule type="cellIs" dxfId="0" priority="1" stopIfTrue="1" operator="lessThan">
      <formula>7.36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abSelected="1" topLeftCell="B4" workbookViewId="0">
      <selection activeCell="C7" sqref="C7"/>
    </sheetView>
  </sheetViews>
  <sheetFormatPr defaultRowHeight="26.25" x14ac:dyDescent="0.4"/>
  <cols>
    <col min="1" max="1" width="5.75" style="29" customWidth="1"/>
    <col min="2" max="2" width="66.5" style="29" customWidth="1"/>
    <col min="3" max="3" width="30" style="29" customWidth="1"/>
    <col min="4" max="4" width="64.75" style="29" customWidth="1"/>
    <col min="5" max="16384" width="9" style="29"/>
  </cols>
  <sheetData>
    <row r="1" spans="1:4" ht="30.75" customHeight="1" x14ac:dyDescent="0.4">
      <c r="A1" s="25"/>
      <c r="B1" s="26" t="s">
        <v>65</v>
      </c>
      <c r="C1" s="27" t="s">
        <v>66</v>
      </c>
      <c r="D1" s="28" t="s">
        <v>67</v>
      </c>
    </row>
    <row r="2" spans="1:4" ht="105" x14ac:dyDescent="0.4">
      <c r="A2" s="41">
        <v>1.4</v>
      </c>
      <c r="B2" s="30" t="s">
        <v>68</v>
      </c>
      <c r="C2" s="27" t="s">
        <v>74</v>
      </c>
      <c r="D2" s="38" t="s">
        <v>95</v>
      </c>
    </row>
    <row r="3" spans="1:4" ht="61.5" x14ac:dyDescent="0.4">
      <c r="A3" s="40">
        <v>2.5</v>
      </c>
      <c r="B3" s="32" t="s">
        <v>70</v>
      </c>
      <c r="C3" s="39" t="s">
        <v>75</v>
      </c>
      <c r="D3" s="38" t="s">
        <v>71</v>
      </c>
    </row>
    <row r="4" spans="1:4" ht="78.75" x14ac:dyDescent="0.4">
      <c r="A4" s="35">
        <v>7.3</v>
      </c>
      <c r="B4" s="36" t="s">
        <v>69</v>
      </c>
      <c r="C4" s="37" t="s">
        <v>77</v>
      </c>
      <c r="D4" s="38" t="s">
        <v>96</v>
      </c>
    </row>
    <row r="5" spans="1:4" ht="61.5" x14ac:dyDescent="0.7">
      <c r="A5" s="35">
        <v>8.8000000000000007</v>
      </c>
      <c r="B5" s="34" t="s">
        <v>72</v>
      </c>
      <c r="C5" s="33" t="s">
        <v>76</v>
      </c>
      <c r="D5" s="31" t="s">
        <v>73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workbookViewId="0">
      <selection activeCell="B10" sqref="B10"/>
    </sheetView>
  </sheetViews>
  <sheetFormatPr defaultRowHeight="26.25" x14ac:dyDescent="0.4"/>
  <cols>
    <col min="1" max="1" width="7.625" style="47" customWidth="1"/>
    <col min="2" max="2" width="56" style="29" customWidth="1"/>
    <col min="3" max="3" width="36.375" style="29" customWidth="1"/>
    <col min="4" max="4" width="72.375" style="29" customWidth="1"/>
    <col min="5" max="16384" width="9" style="29"/>
  </cols>
  <sheetData>
    <row r="1" spans="1:4" ht="30.75" customHeight="1" x14ac:dyDescent="0.4">
      <c r="A1" s="49"/>
      <c r="B1" s="26" t="s">
        <v>80</v>
      </c>
      <c r="C1" s="27" t="s">
        <v>66</v>
      </c>
      <c r="D1" s="28" t="s">
        <v>67</v>
      </c>
    </row>
    <row r="2" spans="1:4" ht="52.5" x14ac:dyDescent="0.4">
      <c r="A2" s="48">
        <v>1</v>
      </c>
      <c r="B2" s="45" t="s">
        <v>78</v>
      </c>
      <c r="C2" s="45" t="s">
        <v>75</v>
      </c>
      <c r="D2" s="46" t="s">
        <v>79</v>
      </c>
    </row>
    <row r="3" spans="1:4" ht="52.5" x14ac:dyDescent="0.4">
      <c r="A3" s="50">
        <v>2</v>
      </c>
      <c r="B3" s="56" t="s">
        <v>81</v>
      </c>
      <c r="C3" s="51" t="s">
        <v>82</v>
      </c>
      <c r="D3" s="59" t="s">
        <v>83</v>
      </c>
    </row>
    <row r="4" spans="1:4" x14ac:dyDescent="0.4">
      <c r="A4" s="52"/>
      <c r="B4" s="57" t="s">
        <v>93</v>
      </c>
      <c r="C4" s="53"/>
      <c r="D4" s="57" t="s">
        <v>84</v>
      </c>
    </row>
    <row r="5" spans="1:4" x14ac:dyDescent="0.4">
      <c r="A5" s="54"/>
      <c r="B5" s="58"/>
      <c r="C5" s="55"/>
      <c r="D5" s="57" t="s">
        <v>85</v>
      </c>
    </row>
    <row r="6" spans="1:4" x14ac:dyDescent="0.4">
      <c r="A6" s="60">
        <v>3</v>
      </c>
      <c r="B6" s="61" t="s">
        <v>86</v>
      </c>
      <c r="C6" s="61" t="s">
        <v>88</v>
      </c>
      <c r="D6" s="69" t="s">
        <v>89</v>
      </c>
    </row>
    <row r="7" spans="1:4" x14ac:dyDescent="0.4">
      <c r="A7" s="66"/>
      <c r="B7" s="67" t="s">
        <v>87</v>
      </c>
      <c r="C7" s="67"/>
      <c r="D7" s="68" t="s">
        <v>90</v>
      </c>
    </row>
    <row r="8" spans="1:4" x14ac:dyDescent="0.4">
      <c r="A8" s="62"/>
      <c r="B8" s="63" t="s">
        <v>93</v>
      </c>
      <c r="C8" s="63"/>
      <c r="D8" s="70"/>
    </row>
    <row r="9" spans="1:4" x14ac:dyDescent="0.4">
      <c r="A9" s="64">
        <v>4</v>
      </c>
      <c r="B9" s="65" t="s">
        <v>94</v>
      </c>
      <c r="C9" s="65" t="s">
        <v>91</v>
      </c>
      <c r="D9" s="65" t="s">
        <v>92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ผล Map</vt:lpstr>
      <vt:lpstr>สาเหตุ</vt:lpstr>
      <vt:lpstr>ตรวจงบทดลอง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Boss</dc:creator>
  <cp:lastModifiedBy>pberm2007@gmail.com</cp:lastModifiedBy>
  <dcterms:created xsi:type="dcterms:W3CDTF">2024-06-07T02:04:45Z</dcterms:created>
  <dcterms:modified xsi:type="dcterms:W3CDTF">2024-06-10T08:04:03Z</dcterms:modified>
</cp:coreProperties>
</file>